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04965841-BEEA-4C01-A8DB-5DE0D4626DEA}" xr6:coauthVersionLast="47" xr6:coauthVersionMax="47" xr10:uidLastSave="{00000000-0000-0000-0000-000000000000}"/>
  <bookViews>
    <workbookView xWindow="-120" yWindow="-120" windowWidth="29040" windowHeight="15720" activeTab="12"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0"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2" roundtripDataChecksum="xwEyIuI2EGOe77zk/y0QmayiDL7fH9ybkjCR4ZXM8og="/>
    </ext>
  </extLst>
</workbook>
</file>

<file path=xl/calcChain.xml><?xml version="1.0" encoding="utf-8"?>
<calcChain xmlns="http://schemas.openxmlformats.org/spreadsheetml/2006/main">
  <c r="G159" i="13" l="1"/>
  <c r="S197" i="12" l="1"/>
  <c r="H178" i="12"/>
  <c r="G178" i="12"/>
  <c r="F178" i="12"/>
  <c r="H177" i="12"/>
  <c r="G177" i="12"/>
  <c r="F177" i="12"/>
  <c r="H58" i="12"/>
  <c r="G58" i="12"/>
  <c r="F58" i="12"/>
  <c r="H40" i="12"/>
  <c r="G40" i="12"/>
  <c r="F40" i="12"/>
  <c r="H28" i="12"/>
  <c r="G28" i="12"/>
  <c r="F28" i="12"/>
  <c r="H19" i="12"/>
  <c r="G19" i="12"/>
  <c r="F19" i="12"/>
  <c r="H16" i="12"/>
  <c r="G16" i="12"/>
  <c r="F16" i="12"/>
  <c r="G206" i="11"/>
  <c r="F206" i="11"/>
  <c r="F91" i="11"/>
  <c r="G91" i="11"/>
  <c r="H91" i="11"/>
  <c r="F92" i="11"/>
  <c r="G92" i="11"/>
  <c r="H92" i="11"/>
  <c r="F125" i="11"/>
  <c r="G125" i="11"/>
  <c r="H125" i="11"/>
  <c r="F126" i="11"/>
  <c r="G126" i="11"/>
  <c r="H126" i="11"/>
  <c r="H289" i="10"/>
  <c r="G289" i="10"/>
  <c r="F289" i="10"/>
  <c r="H281" i="10"/>
  <c r="G281" i="10"/>
  <c r="F281" i="10"/>
  <c r="H178" i="10"/>
  <c r="G178" i="10"/>
  <c r="F178" i="10"/>
  <c r="H177" i="10"/>
  <c r="G177" i="10"/>
  <c r="F177" i="10"/>
  <c r="H58" i="10"/>
  <c r="G58" i="10"/>
  <c r="F58" i="10"/>
  <c r="H45" i="10"/>
  <c r="G45" i="10"/>
  <c r="F45" i="10"/>
  <c r="H40" i="10"/>
  <c r="G40" i="10"/>
  <c r="F40" i="10"/>
  <c r="H28" i="10"/>
  <c r="G28" i="10"/>
  <c r="F28" i="10"/>
  <c r="H19" i="10"/>
  <c r="G19" i="10"/>
  <c r="F19" i="10"/>
  <c r="H16" i="10"/>
  <c r="G16" i="10"/>
  <c r="F16" i="10"/>
  <c r="F19" i="2"/>
  <c r="H211" i="8" l="1"/>
  <c r="G211" i="8"/>
  <c r="F211" i="8"/>
  <c r="H160" i="8"/>
  <c r="H152" i="7"/>
  <c r="H159" i="7"/>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H13" i="23"/>
  <c r="I13" i="23" s="1"/>
  <c r="J13" i="23" s="1"/>
  <c r="K13" i="23" s="1"/>
  <c r="L13" i="23" s="1"/>
  <c r="M13" i="23" s="1"/>
  <c r="N13" i="23" s="1"/>
  <c r="O13" i="23" s="1"/>
  <c r="P13" i="23" s="1"/>
  <c r="T10" i="23"/>
  <c r="S10" i="23"/>
  <c r="F10" i="23"/>
  <c r="T9" i="23"/>
  <c r="S9" i="23"/>
  <c r="F9" i="23"/>
  <c r="AT157" i="22"/>
  <c r="AT158" i="22" s="1"/>
  <c r="AS157" i="22"/>
  <c r="AS158" i="22" s="1"/>
  <c r="AR157" i="22"/>
  <c r="AR158" i="22" s="1"/>
  <c r="AQ157" i="22"/>
  <c r="AQ158" i="22" s="1"/>
  <c r="AP157" i="22"/>
  <c r="AP158" i="22" s="1"/>
  <c r="AO157" i="22"/>
  <c r="AO158" i="22" s="1"/>
  <c r="AN157" i="22"/>
  <c r="AN158" i="22" s="1"/>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7" i="22"/>
  <c r="H158" i="22" s="1"/>
  <c r="AU156" i="22"/>
  <c r="AW35" i="22"/>
  <c r="AW28" i="22"/>
  <c r="AW21" i="22"/>
  <c r="AW13" i="22"/>
  <c r="AZ11" i="22"/>
  <c r="AY11" i="22"/>
  <c r="AX11" i="22"/>
  <c r="AW11" i="22"/>
  <c r="AZ10" i="22"/>
  <c r="AY10" i="22"/>
  <c r="AX10" i="22"/>
  <c r="AW10" i="22"/>
  <c r="AZ9" i="22"/>
  <c r="AY9" i="22"/>
  <c r="AX9" i="22"/>
  <c r="AW9" i="22"/>
  <c r="AD162" i="21"/>
  <c r="AD163" i="21" s="1"/>
  <c r="AC162" i="21"/>
  <c r="AC163" i="21" s="1"/>
  <c r="AB162" i="21"/>
  <c r="AB163" i="21" s="1"/>
  <c r="AA162" i="21"/>
  <c r="AA163" i="21" s="1"/>
  <c r="Z162" i="21"/>
  <c r="Z163" i="21" s="1"/>
  <c r="Y162" i="21"/>
  <c r="Y163" i="21" s="1"/>
  <c r="X162" i="21"/>
  <c r="X163" i="21" s="1"/>
  <c r="W162" i="21"/>
  <c r="W163" i="21" s="1"/>
  <c r="V162" i="21"/>
  <c r="V163" i="21" s="1"/>
  <c r="U162" i="21"/>
  <c r="U163" i="21" s="1"/>
  <c r="T162" i="21"/>
  <c r="T163" i="21" s="1"/>
  <c r="S162" i="21"/>
  <c r="S163" i="21" s="1"/>
  <c r="R162" i="21"/>
  <c r="R163" i="21" s="1"/>
  <c r="Q162" i="21"/>
  <c r="Q163" i="21" s="1"/>
  <c r="P162" i="21"/>
  <c r="P163" i="21" s="1"/>
  <c r="O162" i="21"/>
  <c r="O163" i="21" s="1"/>
  <c r="N162" i="21"/>
  <c r="N163" i="21" s="1"/>
  <c r="M162" i="21"/>
  <c r="M163" i="21" s="1"/>
  <c r="L162" i="21"/>
  <c r="L163" i="21" s="1"/>
  <c r="K162" i="21"/>
  <c r="K163" i="21" s="1"/>
  <c r="J162" i="21"/>
  <c r="J163" i="21" s="1"/>
  <c r="I162" i="21"/>
  <c r="I163" i="21" s="1"/>
  <c r="H162" i="21"/>
  <c r="H163" i="21" s="1"/>
  <c r="G162" i="21"/>
  <c r="G163" i="21" s="1"/>
  <c r="F15" i="21"/>
  <c r="F14" i="21"/>
  <c r="F13" i="21"/>
  <c r="E160" i="20"/>
  <c r="F16" i="20"/>
  <c r="F15" i="20"/>
  <c r="F14" i="20"/>
  <c r="G13" i="20"/>
  <c r="H13" i="20" s="1"/>
  <c r="L163" i="19"/>
  <c r="L164" i="19" s="1"/>
  <c r="I163" i="19"/>
  <c r="I164" i="19" s="1"/>
  <c r="H163" i="19"/>
  <c r="H164" i="19" s="1"/>
  <c r="G163" i="19"/>
  <c r="G164" i="19" s="1"/>
  <c r="F163" i="19"/>
  <c r="F164" i="19" s="1"/>
  <c r="E163" i="19"/>
  <c r="E164" i="19" s="1"/>
  <c r="D11" i="19"/>
  <c r="D10" i="19"/>
  <c r="D9" i="19"/>
  <c r="I4" i="19"/>
  <c r="H4" i="19"/>
  <c r="G4" i="19"/>
  <c r="F4" i="19"/>
  <c r="E4" i="19"/>
  <c r="S10" i="18"/>
  <c r="N10" i="18"/>
  <c r="I10" i="18"/>
  <c r="D10" i="18"/>
  <c r="S162" i="17"/>
  <c r="BX155" i="17"/>
  <c r="BX156" i="17" s="1"/>
  <c r="BW155" i="17"/>
  <c r="BW156" i="17" s="1"/>
  <c r="BV155" i="17"/>
  <c r="BV156" i="17" s="1"/>
  <c r="BU155" i="17"/>
  <c r="BU156" i="17" s="1"/>
  <c r="BT155" i="17"/>
  <c r="BT156" i="17" s="1"/>
  <c r="BS155" i="17"/>
  <c r="BS156" i="17" s="1"/>
  <c r="BR155" i="17"/>
  <c r="BR156" i="17" s="1"/>
  <c r="BQ155" i="17"/>
  <c r="BQ156" i="17" s="1"/>
  <c r="BP155" i="17"/>
  <c r="BP156" i="17" s="1"/>
  <c r="BO155" i="17"/>
  <c r="BO156" i="17" s="1"/>
  <c r="BN155" i="17"/>
  <c r="BN156" i="17" s="1"/>
  <c r="BM155" i="17"/>
  <c r="BM156" i="17" s="1"/>
  <c r="BL155" i="17"/>
  <c r="BL156" i="17" s="1"/>
  <c r="BK155" i="17"/>
  <c r="BK156" i="17" s="1"/>
  <c r="BJ155" i="17"/>
  <c r="BJ156" i="17" s="1"/>
  <c r="BI155" i="17"/>
  <c r="BI156" i="17" s="1"/>
  <c r="BH155" i="17"/>
  <c r="BH156" i="17" s="1"/>
  <c r="BG155" i="17"/>
  <c r="BG156" i="17" s="1"/>
  <c r="BF155" i="17"/>
  <c r="BF156" i="17" s="1"/>
  <c r="BE155" i="17"/>
  <c r="BE156" i="17" s="1"/>
  <c r="BD155" i="17"/>
  <c r="BD156" i="17" s="1"/>
  <c r="BC155" i="17"/>
  <c r="BC156" i="17" s="1"/>
  <c r="BB155" i="17"/>
  <c r="BB156" i="17" s="1"/>
  <c r="BA155" i="17"/>
  <c r="BA156" i="17" s="1"/>
  <c r="AZ155" i="17"/>
  <c r="AZ156" i="17" s="1"/>
  <c r="AY155" i="17"/>
  <c r="AY156" i="17" s="1"/>
  <c r="AX155" i="17"/>
  <c r="AX156" i="17" s="1"/>
  <c r="AW155" i="17"/>
  <c r="AW156" i="17" s="1"/>
  <c r="AV155" i="17"/>
  <c r="AV156" i="17" s="1"/>
  <c r="AU155" i="17"/>
  <c r="AU156" i="17" s="1"/>
  <c r="AT155" i="17"/>
  <c r="AT156" i="17" s="1"/>
  <c r="AS155" i="17"/>
  <c r="AS156" i="17" s="1"/>
  <c r="AR155" i="17"/>
  <c r="AR156" i="17" s="1"/>
  <c r="AQ155" i="17"/>
  <c r="AQ156" i="17" s="1"/>
  <c r="AP155" i="17"/>
  <c r="AP156" i="17" s="1"/>
  <c r="AO155" i="17"/>
  <c r="AO156" i="17" s="1"/>
  <c r="AN155" i="17"/>
  <c r="AN156" i="17" s="1"/>
  <c r="AM155" i="17"/>
  <c r="AM156" i="17" s="1"/>
  <c r="AL155" i="17"/>
  <c r="AL156" i="17" s="1"/>
  <c r="AK155" i="17"/>
  <c r="AK156" i="17" s="1"/>
  <c r="AJ155" i="17"/>
  <c r="AJ156" i="17" s="1"/>
  <c r="AI155" i="17"/>
  <c r="AI156" i="17" s="1"/>
  <c r="AH155" i="17"/>
  <c r="AH156" i="17" s="1"/>
  <c r="AG155" i="17"/>
  <c r="AG156" i="17" s="1"/>
  <c r="AF155" i="17"/>
  <c r="AF156" i="17" s="1"/>
  <c r="AE155" i="17"/>
  <c r="AE156" i="17" s="1"/>
  <c r="AD155" i="17"/>
  <c r="AD156" i="17" s="1"/>
  <c r="AC155" i="17"/>
  <c r="AC156" i="17" s="1"/>
  <c r="AB155" i="17"/>
  <c r="AB156" i="17" s="1"/>
  <c r="AA155" i="17"/>
  <c r="AA156" i="17" s="1"/>
  <c r="Z155" i="17"/>
  <c r="Z156" i="17" s="1"/>
  <c r="Y155" i="17"/>
  <c r="Y156" i="17" s="1"/>
  <c r="X155" i="17"/>
  <c r="X156" i="17" s="1"/>
  <c r="W155" i="17"/>
  <c r="W156" i="17" s="1"/>
  <c r="V155" i="17"/>
  <c r="V156" i="17" s="1"/>
  <c r="U155" i="17"/>
  <c r="U156" i="17" s="1"/>
  <c r="T155" i="17"/>
  <c r="T156" i="17" s="1"/>
  <c r="S155" i="17"/>
  <c r="S156" i="17" s="1"/>
  <c r="R155" i="17"/>
  <c r="R156" i="17" s="1"/>
  <c r="Q155" i="17"/>
  <c r="Q156" i="17" s="1"/>
  <c r="P155" i="17"/>
  <c r="P156" i="17" s="1"/>
  <c r="O155" i="17"/>
  <c r="O156" i="17" s="1"/>
  <c r="N155" i="17"/>
  <c r="N156" i="17" s="1"/>
  <c r="M155" i="17"/>
  <c r="M156" i="17" s="1"/>
  <c r="L155" i="17"/>
  <c r="L156" i="17" s="1"/>
  <c r="K155" i="17"/>
  <c r="K156" i="17" s="1"/>
  <c r="J155" i="17"/>
  <c r="J156" i="17" s="1"/>
  <c r="I155" i="17"/>
  <c r="I156" i="17" s="1"/>
  <c r="H155" i="17"/>
  <c r="H156" i="17" s="1"/>
  <c r="G155" i="17"/>
  <c r="G156" i="17" s="1"/>
  <c r="CE52" i="17"/>
  <c r="CE44" i="17"/>
  <c r="CE36" i="17"/>
  <c r="CE28" i="17"/>
  <c r="CE18" i="17"/>
  <c r="H22" i="16"/>
  <c r="G22" i="16"/>
  <c r="F22" i="16"/>
  <c r="E22" i="16"/>
  <c r="D20" i="16"/>
  <c r="D19" i="16"/>
  <c r="D18" i="16"/>
  <c r="D17" i="16"/>
  <c r="D16" i="16"/>
  <c r="D15" i="16"/>
  <c r="FN14" i="16"/>
  <c r="D14" i="16"/>
  <c r="D13" i="16"/>
  <c r="FN12" i="16"/>
  <c r="D12" i="16"/>
  <c r="D11" i="16"/>
  <c r="FN10" i="16"/>
  <c r="D10" i="16"/>
  <c r="D9" i="16"/>
  <c r="H22" i="15"/>
  <c r="G22" i="15"/>
  <c r="F22" i="15"/>
  <c r="D20" i="15"/>
  <c r="B20" i="15"/>
  <c r="E20" i="15" s="1"/>
  <c r="D19" i="15"/>
  <c r="B19" i="15"/>
  <c r="E19" i="15" s="1"/>
  <c r="D18" i="15"/>
  <c r="B18" i="15"/>
  <c r="E18" i="15" s="1"/>
  <c r="D17" i="15"/>
  <c r="B17" i="15"/>
  <c r="E17" i="15" s="1"/>
  <c r="D16" i="15"/>
  <c r="B16" i="15"/>
  <c r="E16" i="15" s="1"/>
  <c r="D15" i="15"/>
  <c r="B15" i="15"/>
  <c r="E15" i="15" s="1"/>
  <c r="D14" i="15"/>
  <c r="B14" i="15"/>
  <c r="E14" i="15" s="1"/>
  <c r="D13" i="15"/>
  <c r="B13" i="15"/>
  <c r="E13" i="15" s="1"/>
  <c r="D12" i="15"/>
  <c r="B12" i="15"/>
  <c r="E12" i="15" s="1"/>
  <c r="D11" i="15"/>
  <c r="B11" i="15"/>
  <c r="E11" i="15" s="1"/>
  <c r="D10" i="15"/>
  <c r="B10" i="15"/>
  <c r="E10" i="15" s="1"/>
  <c r="D9" i="15"/>
  <c r="B9" i="15"/>
  <c r="K289" i="14"/>
  <c r="J289" i="14"/>
  <c r="I289" i="14"/>
  <c r="H289" i="14"/>
  <c r="G289" i="14"/>
  <c r="F289" i="14"/>
  <c r="M288" i="14"/>
  <c r="BW20" i="15" s="1"/>
  <c r="M287" i="14"/>
  <c r="BV20" i="15" s="1"/>
  <c r="M286" i="14"/>
  <c r="M285" i="14"/>
  <c r="BT20" i="15" s="1"/>
  <c r="M284" i="14"/>
  <c r="BS20" i="15" s="1"/>
  <c r="M283" i="14"/>
  <c r="BR20" i="15" s="1"/>
  <c r="M282" i="14"/>
  <c r="BQ20" i="15" s="1"/>
  <c r="K281" i="14"/>
  <c r="J281" i="14"/>
  <c r="I281" i="14"/>
  <c r="H281" i="14"/>
  <c r="G281" i="14"/>
  <c r="F281" i="14"/>
  <c r="M280" i="14"/>
  <c r="BO20" i="15" s="1"/>
  <c r="M279" i="14"/>
  <c r="BN20" i="15" s="1"/>
  <c r="M278" i="14"/>
  <c r="BM20" i="15" s="1"/>
  <c r="M277" i="14"/>
  <c r="BL20" i="15" s="1"/>
  <c r="M276" i="14"/>
  <c r="BK20" i="15" s="1"/>
  <c r="M275" i="14"/>
  <c r="BJ20" i="15" s="1"/>
  <c r="M274" i="14"/>
  <c r="BI20" i="15" s="1"/>
  <c r="M273" i="14"/>
  <c r="BH20" i="15" s="1"/>
  <c r="M272" i="14"/>
  <c r="BG20" i="15" s="1"/>
  <c r="K271" i="14"/>
  <c r="J271" i="14"/>
  <c r="I271" i="14"/>
  <c r="H271" i="14"/>
  <c r="G271" i="14"/>
  <c r="F271" i="14"/>
  <c r="M270" i="14"/>
  <c r="GY20" i="16" s="1"/>
  <c r="M269" i="14"/>
  <c r="GX20" i="16" s="1"/>
  <c r="M268" i="14"/>
  <c r="GW20" i="16" s="1"/>
  <c r="M267" i="14"/>
  <c r="GV20" i="16" s="1"/>
  <c r="K266" i="14"/>
  <c r="J266" i="14"/>
  <c r="I266" i="14"/>
  <c r="H266" i="14"/>
  <c r="G266" i="14"/>
  <c r="F266" i="14"/>
  <c r="M265" i="14"/>
  <c r="GU20" i="16" s="1"/>
  <c r="M264" i="14"/>
  <c r="GT20" i="16" s="1"/>
  <c r="M263" i="14"/>
  <c r="GS20" i="16" s="1"/>
  <c r="M262" i="14"/>
  <c r="GR20" i="16" s="1"/>
  <c r="K261" i="14"/>
  <c r="J261" i="14"/>
  <c r="I261" i="14"/>
  <c r="H261" i="14"/>
  <c r="G261" i="14"/>
  <c r="F261" i="14"/>
  <c r="M260" i="14"/>
  <c r="GQ20" i="16" s="1"/>
  <c r="M259" i="14"/>
  <c r="GP20" i="16" s="1"/>
  <c r="M258" i="14"/>
  <c r="GO20" i="16" s="1"/>
  <c r="M257" i="14"/>
  <c r="GN20" i="16" s="1"/>
  <c r="K256" i="14"/>
  <c r="J256" i="14"/>
  <c r="I256" i="14"/>
  <c r="H256" i="14"/>
  <c r="G256" i="14"/>
  <c r="F256" i="14"/>
  <c r="M255" i="14"/>
  <c r="GM20" i="16" s="1"/>
  <c r="M254" i="14"/>
  <c r="M253" i="14"/>
  <c r="GK20" i="16" s="1"/>
  <c r="M252" i="14"/>
  <c r="GJ20" i="16" s="1"/>
  <c r="K251" i="14"/>
  <c r="J251" i="14"/>
  <c r="I251" i="14"/>
  <c r="H251" i="14"/>
  <c r="G251" i="14"/>
  <c r="F251" i="14"/>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K236" i="14"/>
  <c r="J236" i="14"/>
  <c r="I236" i="14"/>
  <c r="H236" i="14"/>
  <c r="G236" i="14"/>
  <c r="F236" i="14"/>
  <c r="M235" i="14"/>
  <c r="FW20" i="16" s="1"/>
  <c r="M234" i="14"/>
  <c r="FV20" i="16" s="1"/>
  <c r="M233" i="14"/>
  <c r="M232" i="14"/>
  <c r="FT20" i="16" s="1"/>
  <c r="K231" i="14"/>
  <c r="J231" i="14"/>
  <c r="I231" i="14"/>
  <c r="H231" i="14"/>
  <c r="G231" i="14"/>
  <c r="F231" i="14"/>
  <c r="M230" i="14"/>
  <c r="FS20" i="16" s="1"/>
  <c r="M229" i="14"/>
  <c r="FR20" i="16" s="1"/>
  <c r="M228" i="14"/>
  <c r="FQ20" i="16" s="1"/>
  <c r="M227" i="14"/>
  <c r="FP20" i="16" s="1"/>
  <c r="K226" i="14"/>
  <c r="J226" i="14"/>
  <c r="I226" i="14"/>
  <c r="H226" i="14"/>
  <c r="G226" i="14"/>
  <c r="F226" i="14"/>
  <c r="M225" i="14"/>
  <c r="FO20" i="16" s="1"/>
  <c r="M224" i="14"/>
  <c r="FN20" i="16" s="1"/>
  <c r="M223" i="14"/>
  <c r="FM20" i="16" s="1"/>
  <c r="M222" i="14"/>
  <c r="FL20" i="16" s="1"/>
  <c r="K221" i="14"/>
  <c r="J221" i="14"/>
  <c r="I221" i="14"/>
  <c r="H221" i="14"/>
  <c r="G221" i="14"/>
  <c r="F221" i="14"/>
  <c r="M220" i="14"/>
  <c r="FK20" i="16" s="1"/>
  <c r="M219" i="14"/>
  <c r="FJ20" i="16" s="1"/>
  <c r="M218" i="14"/>
  <c r="FI20" i="16" s="1"/>
  <c r="M217" i="14"/>
  <c r="FH20" i="16" s="1"/>
  <c r="K216" i="14"/>
  <c r="J216" i="14"/>
  <c r="I216" i="14"/>
  <c r="H216" i="14"/>
  <c r="G216" i="14"/>
  <c r="F216" i="14"/>
  <c r="M215" i="14"/>
  <c r="FG20" i="16" s="1"/>
  <c r="M214" i="14"/>
  <c r="FF20" i="16" s="1"/>
  <c r="M213" i="14"/>
  <c r="FE20" i="16" s="1"/>
  <c r="M212" i="14"/>
  <c r="FD20" i="16" s="1"/>
  <c r="K211" i="14"/>
  <c r="J211" i="14"/>
  <c r="I211" i="14"/>
  <c r="H211" i="14"/>
  <c r="G211" i="14"/>
  <c r="F211" i="14"/>
  <c r="M210" i="14"/>
  <c r="FC20" i="16" s="1"/>
  <c r="M209" i="14"/>
  <c r="FB20" i="16" s="1"/>
  <c r="M208" i="14"/>
  <c r="FA20" i="16" s="1"/>
  <c r="M207" i="14"/>
  <c r="EZ20" i="16" s="1"/>
  <c r="K206" i="14"/>
  <c r="J206" i="14"/>
  <c r="I206" i="14"/>
  <c r="H206" i="14"/>
  <c r="G206" i="14"/>
  <c r="F206" i="14"/>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K193" i="14"/>
  <c r="J193" i="14"/>
  <c r="I193" i="14"/>
  <c r="H193" i="14"/>
  <c r="G193" i="14"/>
  <c r="F193" i="14"/>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M179" i="14"/>
  <c r="DY20" i="16" s="1"/>
  <c r="K178" i="14"/>
  <c r="J178" i="14"/>
  <c r="I178" i="14"/>
  <c r="H178" i="14"/>
  <c r="G178" i="14"/>
  <c r="F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F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6" i="14"/>
  <c r="J126" i="14"/>
  <c r="I126" i="14"/>
  <c r="H126" i="14"/>
  <c r="G126" i="14"/>
  <c r="F126" i="14"/>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2" i="14"/>
  <c r="J92" i="14"/>
  <c r="I92" i="14"/>
  <c r="H92" i="14"/>
  <c r="G92" i="14"/>
  <c r="F92" i="14"/>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K58" i="14"/>
  <c r="J58" i="14"/>
  <c r="I58" i="14"/>
  <c r="H58" i="14"/>
  <c r="G58" i="14"/>
  <c r="F58" i="14"/>
  <c r="M57" i="14"/>
  <c r="BE20" i="15" s="1"/>
  <c r="M56" i="14"/>
  <c r="BD20" i="15" s="1"/>
  <c r="M55" i="14"/>
  <c r="BC20" i="15" s="1"/>
  <c r="M54" i="14"/>
  <c r="BB20" i="15" s="1"/>
  <c r="M53" i="14"/>
  <c r="M52" i="14"/>
  <c r="M51" i="14"/>
  <c r="M50" i="14"/>
  <c r="AX20" i="15" s="1"/>
  <c r="M49" i="14"/>
  <c r="AW20" i="15" s="1"/>
  <c r="M48" i="14"/>
  <c r="AV20" i="15" s="1"/>
  <c r="M47" i="14"/>
  <c r="AU20" i="15" s="1"/>
  <c r="M46" i="14"/>
  <c r="AT20" i="15" s="1"/>
  <c r="K45" i="14"/>
  <c r="J45" i="14"/>
  <c r="I45" i="14"/>
  <c r="H45" i="14"/>
  <c r="G45" i="14"/>
  <c r="F45" i="14"/>
  <c r="M44" i="14"/>
  <c r="AR20" i="15" s="1"/>
  <c r="M43" i="14"/>
  <c r="AQ20" i="15" s="1"/>
  <c r="M42" i="14"/>
  <c r="AP20" i="15" s="1"/>
  <c r="M41" i="14"/>
  <c r="AO20" i="15" s="1"/>
  <c r="K40" i="14"/>
  <c r="J40" i="14"/>
  <c r="I40" i="14"/>
  <c r="H40" i="14"/>
  <c r="G40" i="14"/>
  <c r="F40" i="14"/>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K4" i="14"/>
  <c r="J4" i="14"/>
  <c r="I4" i="14"/>
  <c r="H4" i="14"/>
  <c r="G4" i="14"/>
  <c r="F4" i="14"/>
  <c r="K289" i="13"/>
  <c r="J289" i="13"/>
  <c r="I289" i="13"/>
  <c r="H289" i="13"/>
  <c r="G289" i="13"/>
  <c r="F289" i="13"/>
  <c r="M288" i="13"/>
  <c r="BW19" i="15" s="1"/>
  <c r="M287" i="13"/>
  <c r="BV19" i="15" s="1"/>
  <c r="M286" i="13"/>
  <c r="M285" i="13"/>
  <c r="BT19" i="15" s="1"/>
  <c r="M284" i="13"/>
  <c r="BS19" i="15" s="1"/>
  <c r="M283" i="13"/>
  <c r="BR19" i="15" s="1"/>
  <c r="M282" i="13"/>
  <c r="BQ19" i="15" s="1"/>
  <c r="K281" i="13"/>
  <c r="J281" i="13"/>
  <c r="I281" i="13"/>
  <c r="H281" i="13"/>
  <c r="G281" i="13"/>
  <c r="F281" i="13"/>
  <c r="M280" i="13"/>
  <c r="BO19" i="15" s="1"/>
  <c r="M279" i="13"/>
  <c r="BN19" i="15" s="1"/>
  <c r="M278" i="13"/>
  <c r="BM19" i="15" s="1"/>
  <c r="M277" i="13"/>
  <c r="BL19" i="15" s="1"/>
  <c r="M276" i="13"/>
  <c r="BK19" i="15" s="1"/>
  <c r="M275" i="13"/>
  <c r="BJ19" i="15" s="1"/>
  <c r="M274" i="13"/>
  <c r="BI19" i="15" s="1"/>
  <c r="M273" i="13"/>
  <c r="BH19" i="15" s="1"/>
  <c r="M272" i="13"/>
  <c r="BG19" i="15" s="1"/>
  <c r="K271" i="13"/>
  <c r="J271" i="13"/>
  <c r="I271" i="13"/>
  <c r="H271" i="13"/>
  <c r="G271" i="13"/>
  <c r="F271" i="13"/>
  <c r="M270" i="13"/>
  <c r="GY19" i="16" s="1"/>
  <c r="M269" i="13"/>
  <c r="GX19" i="16" s="1"/>
  <c r="M268" i="13"/>
  <c r="GW19" i="16" s="1"/>
  <c r="M267" i="13"/>
  <c r="GV19" i="16" s="1"/>
  <c r="K266" i="13"/>
  <c r="J266" i="13"/>
  <c r="I266" i="13"/>
  <c r="H266" i="13"/>
  <c r="G266" i="13"/>
  <c r="F266" i="13"/>
  <c r="M265" i="13"/>
  <c r="GU19" i="16" s="1"/>
  <c r="M264" i="13"/>
  <c r="GT19" i="16" s="1"/>
  <c r="M263" i="13"/>
  <c r="GS19" i="16" s="1"/>
  <c r="M262" i="13"/>
  <c r="GR19" i="16" s="1"/>
  <c r="K261" i="13"/>
  <c r="J261" i="13"/>
  <c r="I261" i="13"/>
  <c r="H261" i="13"/>
  <c r="G261" i="13"/>
  <c r="F261" i="13"/>
  <c r="M260" i="13"/>
  <c r="GQ19" i="16" s="1"/>
  <c r="M259" i="13"/>
  <c r="GP19" i="16" s="1"/>
  <c r="M258" i="13"/>
  <c r="GO19" i="16" s="1"/>
  <c r="M257" i="13"/>
  <c r="GN19" i="16" s="1"/>
  <c r="K256" i="13"/>
  <c r="J256" i="13"/>
  <c r="I256" i="13"/>
  <c r="H256" i="13"/>
  <c r="G256" i="13"/>
  <c r="F256" i="13"/>
  <c r="M255" i="13"/>
  <c r="GM19" i="16" s="1"/>
  <c r="M254" i="13"/>
  <c r="M253" i="13"/>
  <c r="GK19" i="16" s="1"/>
  <c r="M252" i="13"/>
  <c r="K251" i="13"/>
  <c r="J251" i="13"/>
  <c r="I251" i="13"/>
  <c r="H251" i="13"/>
  <c r="G251" i="13"/>
  <c r="F251" i="13"/>
  <c r="M250" i="13"/>
  <c r="GI19" i="16" s="1"/>
  <c r="M249" i="13"/>
  <c r="GH19" i="16" s="1"/>
  <c r="M248" i="13"/>
  <c r="GG19" i="16" s="1"/>
  <c r="M247" i="13"/>
  <c r="GF19" i="16" s="1"/>
  <c r="K246" i="13"/>
  <c r="J246" i="13"/>
  <c r="I246" i="13"/>
  <c r="H246" i="13"/>
  <c r="G246" i="13"/>
  <c r="F246" i="13"/>
  <c r="M245" i="13"/>
  <c r="GE19" i="16" s="1"/>
  <c r="M244" i="13"/>
  <c r="GD19" i="16" s="1"/>
  <c r="M243" i="13"/>
  <c r="GC19" i="16" s="1"/>
  <c r="M242" i="13"/>
  <c r="GB19" i="16" s="1"/>
  <c r="K241" i="13"/>
  <c r="J241" i="13"/>
  <c r="I241" i="13"/>
  <c r="H241" i="13"/>
  <c r="G241" i="13"/>
  <c r="F241" i="13"/>
  <c r="M240" i="13"/>
  <c r="GA19" i="16" s="1"/>
  <c r="M239" i="13"/>
  <c r="FZ19" i="16" s="1"/>
  <c r="M238" i="13"/>
  <c r="FY19" i="16" s="1"/>
  <c r="M237" i="13"/>
  <c r="FX19" i="16" s="1"/>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FP19" i="16" s="1"/>
  <c r="K226" i="13"/>
  <c r="J226" i="13"/>
  <c r="I226" i="13"/>
  <c r="H226" i="13"/>
  <c r="G226" i="13"/>
  <c r="F226" i="13"/>
  <c r="M225" i="13"/>
  <c r="FO19" i="16" s="1"/>
  <c r="M224" i="13"/>
  <c r="FN19" i="16" s="1"/>
  <c r="M223" i="13"/>
  <c r="FM19" i="16" s="1"/>
  <c r="M222" i="13"/>
  <c r="FL19" i="16" s="1"/>
  <c r="FL23" i="16" s="1"/>
  <c r="K221" i="13"/>
  <c r="J221" i="13"/>
  <c r="I221" i="13"/>
  <c r="H221" i="13"/>
  <c r="G221" i="13"/>
  <c r="F221" i="13"/>
  <c r="M220" i="13"/>
  <c r="FK19" i="16" s="1"/>
  <c r="FK23" i="16" s="1"/>
  <c r="M219" i="13"/>
  <c r="FJ19" i="16" s="1"/>
  <c r="FJ23" i="16" s="1"/>
  <c r="M218" i="13"/>
  <c r="FI19" i="16" s="1"/>
  <c r="FI23" i="16" s="1"/>
  <c r="M217" i="13"/>
  <c r="FH19" i="16" s="1"/>
  <c r="FH23" i="16" s="1"/>
  <c r="K216" i="13"/>
  <c r="J216" i="13"/>
  <c r="I216" i="13"/>
  <c r="H216" i="13"/>
  <c r="G216" i="13"/>
  <c r="F216" i="13"/>
  <c r="M215" i="13"/>
  <c r="FG19" i="16" s="1"/>
  <c r="FG23" i="16" s="1"/>
  <c r="M214" i="13"/>
  <c r="FF19" i="16" s="1"/>
  <c r="FF23" i="16" s="1"/>
  <c r="M213" i="13"/>
  <c r="FE19" i="16" s="1"/>
  <c r="FE23" i="16" s="1"/>
  <c r="M212" i="13"/>
  <c r="FD19" i="16" s="1"/>
  <c r="FD23" i="16" s="1"/>
  <c r="K211" i="13"/>
  <c r="J211" i="13"/>
  <c r="I211" i="13"/>
  <c r="H211" i="13"/>
  <c r="G211" i="13"/>
  <c r="F211" i="13"/>
  <c r="M210" i="13"/>
  <c r="FC19" i="16" s="1"/>
  <c r="M209" i="13"/>
  <c r="FB19" i="16" s="1"/>
  <c r="FB22" i="16" s="1"/>
  <c r="M208" i="13"/>
  <c r="FA19" i="16" s="1"/>
  <c r="FA22" i="16" s="1"/>
  <c r="M207" i="13"/>
  <c r="EZ19" i="16" s="1"/>
  <c r="EZ22" i="16" s="1"/>
  <c r="K206" i="13"/>
  <c r="J206" i="13"/>
  <c r="I206" i="13"/>
  <c r="H206" i="13"/>
  <c r="G206" i="13"/>
  <c r="F206" i="13"/>
  <c r="M205" i="13"/>
  <c r="EY19" i="16" s="1"/>
  <c r="EY22" i="16" s="1"/>
  <c r="M204" i="13"/>
  <c r="EX19" i="16" s="1"/>
  <c r="EX22" i="16" s="1"/>
  <c r="M203" i="13"/>
  <c r="EW19" i="16" s="1"/>
  <c r="M202" i="13"/>
  <c r="EV19" i="16" s="1"/>
  <c r="M201" i="13"/>
  <c r="EU19" i="16" s="1"/>
  <c r="M200" i="13"/>
  <c r="ET19" i="16" s="1"/>
  <c r="M199" i="13"/>
  <c r="ES19" i="16" s="1"/>
  <c r="M198" i="13"/>
  <c r="ER19" i="16" s="1"/>
  <c r="M197" i="13"/>
  <c r="EQ19" i="16" s="1"/>
  <c r="M196" i="13"/>
  <c r="EP19" i="16" s="1"/>
  <c r="M195" i="13"/>
  <c r="EO19" i="16" s="1"/>
  <c r="M194" i="13"/>
  <c r="EN19" i="16" s="1"/>
  <c r="K193" i="13"/>
  <c r="J193" i="13"/>
  <c r="I193" i="13"/>
  <c r="M192" i="13"/>
  <c r="EM19" i="16" s="1"/>
  <c r="M191" i="13"/>
  <c r="EL19" i="16" s="1"/>
  <c r="M190" i="13"/>
  <c r="EK19" i="16" s="1"/>
  <c r="M189" i="13"/>
  <c r="EJ19" i="16" s="1"/>
  <c r="M188" i="13"/>
  <c r="EI19" i="16" s="1"/>
  <c r="M187" i="13"/>
  <c r="EH19" i="16" s="1"/>
  <c r="M186" i="13"/>
  <c r="EG19" i="16" s="1"/>
  <c r="M185" i="13"/>
  <c r="EE19" i="16" s="1"/>
  <c r="M184" i="13"/>
  <c r="EF19" i="16" s="1"/>
  <c r="M183" i="13"/>
  <c r="EC19" i="16" s="1"/>
  <c r="M182" i="13"/>
  <c r="ED19" i="16" s="1"/>
  <c r="M181" i="13"/>
  <c r="EA19" i="16" s="1"/>
  <c r="M180" i="13"/>
  <c r="EB19" i="16" s="1"/>
  <c r="M179" i="13"/>
  <c r="DY19" i="16" s="1"/>
  <c r="K178" i="13"/>
  <c r="J178" i="13"/>
  <c r="I178" i="13"/>
  <c r="H178" i="13"/>
  <c r="G178" i="13"/>
  <c r="F178" i="13"/>
  <c r="K177" i="13"/>
  <c r="J177" i="13"/>
  <c r="I177" i="13"/>
  <c r="H177" i="13"/>
  <c r="G177" i="13"/>
  <c r="F177" i="13"/>
  <c r="M176" i="13"/>
  <c r="DV19" i="16" s="1"/>
  <c r="M175" i="13"/>
  <c r="DU19" i="16" s="1"/>
  <c r="M174" i="13"/>
  <c r="DT19" i="16" s="1"/>
  <c r="M173" i="13"/>
  <c r="DS19" i="16" s="1"/>
  <c r="M172" i="13"/>
  <c r="DR19" i="16" s="1"/>
  <c r="M171" i="13"/>
  <c r="DQ19" i="16" s="1"/>
  <c r="M170" i="13"/>
  <c r="DP19" i="16" s="1"/>
  <c r="M169" i="13"/>
  <c r="DO19" i="16" s="1"/>
  <c r="M168" i="13"/>
  <c r="DN19" i="16" s="1"/>
  <c r="M167" i="13"/>
  <c r="DM19" i="16" s="1"/>
  <c r="M166" i="13"/>
  <c r="DL19" i="16" s="1"/>
  <c r="M165" i="13"/>
  <c r="DK19" i="16" s="1"/>
  <c r="M164" i="13"/>
  <c r="DJ19" i="16" s="1"/>
  <c r="M163" i="13"/>
  <c r="DI19" i="16" s="1"/>
  <c r="M162" i="13"/>
  <c r="DH19" i="16" s="1"/>
  <c r="M161" i="13"/>
  <c r="DG19" i="16" s="1"/>
  <c r="K160" i="13"/>
  <c r="J160" i="13"/>
  <c r="I160" i="13"/>
  <c r="H160" i="13"/>
  <c r="G160" i="13"/>
  <c r="F160" i="13"/>
  <c r="K159" i="13"/>
  <c r="J159" i="13"/>
  <c r="I159" i="13"/>
  <c r="H159" i="13"/>
  <c r="F159" i="13"/>
  <c r="M158" i="13"/>
  <c r="DD19" i="16" s="1"/>
  <c r="M157" i="13"/>
  <c r="DC19" i="16" s="1"/>
  <c r="M156" i="13"/>
  <c r="DB19" i="16" s="1"/>
  <c r="M155" i="13"/>
  <c r="DA19" i="16" s="1"/>
  <c r="M154" i="13"/>
  <c r="CZ19" i="16" s="1"/>
  <c r="M153" i="13"/>
  <c r="CY19" i="16" s="1"/>
  <c r="M152" i="13"/>
  <c r="CX19" i="16" s="1"/>
  <c r="M151" i="13"/>
  <c r="CW19" i="16" s="1"/>
  <c r="M150" i="13"/>
  <c r="CV19" i="16" s="1"/>
  <c r="M149" i="13"/>
  <c r="CU19" i="16" s="1"/>
  <c r="M148" i="13"/>
  <c r="CT19" i="16" s="1"/>
  <c r="M147" i="13"/>
  <c r="CS19" i="16" s="1"/>
  <c r="M146" i="13"/>
  <c r="CR19" i="16" s="1"/>
  <c r="M145" i="13"/>
  <c r="CQ19" i="16" s="1"/>
  <c r="M144" i="13"/>
  <c r="CP19" i="16" s="1"/>
  <c r="M143" i="13"/>
  <c r="CO19" i="16" s="1"/>
  <c r="M142" i="13"/>
  <c r="CN19" i="16" s="1"/>
  <c r="M141" i="13"/>
  <c r="CM19" i="16" s="1"/>
  <c r="M140" i="13"/>
  <c r="CL19" i="16" s="1"/>
  <c r="M139" i="13"/>
  <c r="CK19" i="16" s="1"/>
  <c r="M138" i="13"/>
  <c r="CJ19" i="16" s="1"/>
  <c r="M137" i="13"/>
  <c r="CI19" i="16" s="1"/>
  <c r="M136" i="13"/>
  <c r="CH19" i="16" s="1"/>
  <c r="M135" i="13"/>
  <c r="CG19" i="16" s="1"/>
  <c r="M134" i="13"/>
  <c r="CF19" i="16" s="1"/>
  <c r="M133" i="13"/>
  <c r="CE19" i="16" s="1"/>
  <c r="M132" i="13"/>
  <c r="CD19" i="16" s="1"/>
  <c r="M131" i="13"/>
  <c r="CC19" i="16" s="1"/>
  <c r="M130" i="13"/>
  <c r="CB19" i="16" s="1"/>
  <c r="M129" i="13"/>
  <c r="CA19" i="16" s="1"/>
  <c r="M128" i="13"/>
  <c r="BZ19" i="16" s="1"/>
  <c r="M127" i="13"/>
  <c r="BY19" i="16" s="1"/>
  <c r="K126" i="13"/>
  <c r="J126" i="13"/>
  <c r="I126" i="13"/>
  <c r="H126" i="13"/>
  <c r="G126" i="13"/>
  <c r="F126" i="13"/>
  <c r="K125" i="13"/>
  <c r="J125" i="13"/>
  <c r="I125" i="13"/>
  <c r="H125" i="13"/>
  <c r="G125" i="13"/>
  <c r="F125" i="13"/>
  <c r="M124" i="13"/>
  <c r="BV19" i="16" s="1"/>
  <c r="M123" i="13"/>
  <c r="BU19" i="16" s="1"/>
  <c r="M122" i="13"/>
  <c r="BT19" i="16" s="1"/>
  <c r="M121" i="13"/>
  <c r="BS19" i="16" s="1"/>
  <c r="M120" i="13"/>
  <c r="BR19" i="16" s="1"/>
  <c r="M119" i="13"/>
  <c r="BQ19" i="16" s="1"/>
  <c r="M118" i="13"/>
  <c r="BP19" i="16" s="1"/>
  <c r="M117" i="13"/>
  <c r="BO19" i="16" s="1"/>
  <c r="M116" i="13"/>
  <c r="BN19" i="16" s="1"/>
  <c r="M115" i="13"/>
  <c r="BM19" i="16" s="1"/>
  <c r="M114" i="13"/>
  <c r="BL19" i="16" s="1"/>
  <c r="M113" i="13"/>
  <c r="BK19" i="16" s="1"/>
  <c r="M112" i="13"/>
  <c r="BJ19" i="16" s="1"/>
  <c r="M111" i="13"/>
  <c r="BI19" i="16" s="1"/>
  <c r="M110" i="13"/>
  <c r="BH19" i="16" s="1"/>
  <c r="M109" i="13"/>
  <c r="BG19" i="16" s="1"/>
  <c r="M108" i="13"/>
  <c r="BF19" i="16" s="1"/>
  <c r="M107" i="13"/>
  <c r="BE19" i="16" s="1"/>
  <c r="M106" i="13"/>
  <c r="BD19" i="16" s="1"/>
  <c r="M105" i="13"/>
  <c r="BC19" i="16" s="1"/>
  <c r="M104" i="13"/>
  <c r="BB19" i="16" s="1"/>
  <c r="M103" i="13"/>
  <c r="BA19" i="16" s="1"/>
  <c r="M102" i="13"/>
  <c r="AZ19" i="16" s="1"/>
  <c r="M101" i="13"/>
  <c r="AY19" i="16" s="1"/>
  <c r="M100" i="13"/>
  <c r="AX19" i="16" s="1"/>
  <c r="M99" i="13"/>
  <c r="AW19" i="16" s="1"/>
  <c r="M98" i="13"/>
  <c r="AV19" i="16" s="1"/>
  <c r="M97" i="13"/>
  <c r="AU19" i="16" s="1"/>
  <c r="M96" i="13"/>
  <c r="AT19" i="16" s="1"/>
  <c r="M95" i="13"/>
  <c r="AS19" i="16" s="1"/>
  <c r="M94" i="13"/>
  <c r="AR19" i="16" s="1"/>
  <c r="M93" i="13"/>
  <c r="AQ19" i="16" s="1"/>
  <c r="K92" i="13"/>
  <c r="J92" i="13"/>
  <c r="I92" i="13"/>
  <c r="H92" i="13"/>
  <c r="G92" i="13"/>
  <c r="F92" i="13"/>
  <c r="K91" i="13"/>
  <c r="J91" i="13"/>
  <c r="I91" i="13"/>
  <c r="H91" i="13"/>
  <c r="G91" i="13"/>
  <c r="F91" i="13"/>
  <c r="M90" i="13"/>
  <c r="AN19" i="16" s="1"/>
  <c r="M89" i="13"/>
  <c r="AM19" i="16" s="1"/>
  <c r="M88" i="13"/>
  <c r="AL19" i="16" s="1"/>
  <c r="M87" i="13"/>
  <c r="AK19" i="16" s="1"/>
  <c r="M86" i="13"/>
  <c r="AJ19" i="16" s="1"/>
  <c r="M85" i="13"/>
  <c r="AI19" i="16" s="1"/>
  <c r="M84" i="13"/>
  <c r="AH19" i="16" s="1"/>
  <c r="M83" i="13"/>
  <c r="AG19" i="16" s="1"/>
  <c r="M82" i="13"/>
  <c r="AF19" i="16" s="1"/>
  <c r="M81" i="13"/>
  <c r="AE19" i="16" s="1"/>
  <c r="M80" i="13"/>
  <c r="AD19" i="16" s="1"/>
  <c r="M79" i="13"/>
  <c r="AC19" i="16" s="1"/>
  <c r="M78" i="13"/>
  <c r="AB19" i="16" s="1"/>
  <c r="M77" i="13"/>
  <c r="AA19" i="16" s="1"/>
  <c r="M76" i="13"/>
  <c r="Z19" i="16" s="1"/>
  <c r="M75" i="13"/>
  <c r="Y19" i="16" s="1"/>
  <c r="M74" i="13"/>
  <c r="X19" i="16" s="1"/>
  <c r="M73" i="13"/>
  <c r="W19" i="16" s="1"/>
  <c r="M72" i="13"/>
  <c r="V19" i="16" s="1"/>
  <c r="M71" i="13"/>
  <c r="U19" i="16" s="1"/>
  <c r="M70" i="13"/>
  <c r="T19" i="16" s="1"/>
  <c r="M69" i="13"/>
  <c r="S19" i="16" s="1"/>
  <c r="M68" i="13"/>
  <c r="R19" i="16" s="1"/>
  <c r="M67" i="13"/>
  <c r="Q19" i="16" s="1"/>
  <c r="M66" i="13"/>
  <c r="P19" i="16" s="1"/>
  <c r="M65" i="13"/>
  <c r="O19" i="16" s="1"/>
  <c r="M64" i="13"/>
  <c r="N19" i="16" s="1"/>
  <c r="M63" i="13"/>
  <c r="M19" i="16" s="1"/>
  <c r="M62" i="13"/>
  <c r="L19" i="16" s="1"/>
  <c r="M61" i="13"/>
  <c r="K19" i="16" s="1"/>
  <c r="M60" i="13"/>
  <c r="J19" i="16" s="1"/>
  <c r="M59" i="13"/>
  <c r="I19" i="16" s="1"/>
  <c r="K58" i="13"/>
  <c r="J58" i="13"/>
  <c r="I58" i="13"/>
  <c r="H58" i="13"/>
  <c r="G58" i="13"/>
  <c r="F58" i="13"/>
  <c r="M57" i="13"/>
  <c r="BE19" i="15" s="1"/>
  <c r="M56" i="13"/>
  <c r="BD19" i="15" s="1"/>
  <c r="M55" i="13"/>
  <c r="BC19" i="15" s="1"/>
  <c r="M54" i="13"/>
  <c r="BB19" i="15" s="1"/>
  <c r="M53" i="13"/>
  <c r="M52" i="13"/>
  <c r="M51" i="13"/>
  <c r="M50" i="13"/>
  <c r="AX19" i="15" s="1"/>
  <c r="M49" i="13"/>
  <c r="AW19" i="15" s="1"/>
  <c r="M48" i="13"/>
  <c r="AV19" i="15" s="1"/>
  <c r="M47" i="13"/>
  <c r="AU19" i="15" s="1"/>
  <c r="M46" i="13"/>
  <c r="AT19" i="15" s="1"/>
  <c r="K45" i="13"/>
  <c r="J45" i="13"/>
  <c r="I45" i="13"/>
  <c r="H45" i="13"/>
  <c r="G45" i="13"/>
  <c r="F45" i="13"/>
  <c r="M44" i="13"/>
  <c r="AR19" i="15" s="1"/>
  <c r="M43" i="13"/>
  <c r="AQ19" i="15" s="1"/>
  <c r="M42" i="13"/>
  <c r="AP19" i="15" s="1"/>
  <c r="M41" i="13"/>
  <c r="AO19" i="15" s="1"/>
  <c r="K40" i="13"/>
  <c r="J40" i="13"/>
  <c r="I40" i="13"/>
  <c r="H40" i="13"/>
  <c r="G40" i="13"/>
  <c r="F40" i="13"/>
  <c r="M39" i="13"/>
  <c r="AK19" i="15" s="1"/>
  <c r="M38" i="13"/>
  <c r="AJ19" i="15" s="1"/>
  <c r="M37" i="13"/>
  <c r="AI19" i="15" s="1"/>
  <c r="M36" i="13"/>
  <c r="AH19" i="15" s="1"/>
  <c r="M35" i="13"/>
  <c r="AG19" i="15" s="1"/>
  <c r="M34" i="13"/>
  <c r="AF19" i="15" s="1"/>
  <c r="M33" i="13"/>
  <c r="M32" i="13"/>
  <c r="AN19" i="15" s="1"/>
  <c r="M31" i="13"/>
  <c r="AM19" i="15" s="1"/>
  <c r="M30" i="13"/>
  <c r="AD19" i="15" s="1"/>
  <c r="M29" i="13"/>
  <c r="AC19" i="15" s="1"/>
  <c r="K28" i="13"/>
  <c r="J28" i="13"/>
  <c r="I28" i="13"/>
  <c r="H28" i="13"/>
  <c r="G28" i="13"/>
  <c r="F28" i="13"/>
  <c r="M27" i="13"/>
  <c r="AA19" i="15" s="1"/>
  <c r="M26" i="13"/>
  <c r="Z19" i="15" s="1"/>
  <c r="M25" i="13"/>
  <c r="Y19" i="15" s="1"/>
  <c r="M24" i="13"/>
  <c r="X19" i="15" s="1"/>
  <c r="M23" i="13"/>
  <c r="W19" i="15" s="1"/>
  <c r="M22" i="13"/>
  <c r="V19" i="15" s="1"/>
  <c r="M21" i="13"/>
  <c r="U19" i="15" s="1"/>
  <c r="M20" i="13"/>
  <c r="K19" i="13"/>
  <c r="J19" i="13"/>
  <c r="I19" i="13"/>
  <c r="H19" i="13"/>
  <c r="G19" i="13"/>
  <c r="F19" i="13"/>
  <c r="M18" i="13"/>
  <c r="S19" i="15" s="1"/>
  <c r="M17" i="13"/>
  <c r="R19" i="15" s="1"/>
  <c r="K16" i="13"/>
  <c r="J16" i="13"/>
  <c r="I16" i="13"/>
  <c r="H16" i="13"/>
  <c r="G16" i="13"/>
  <c r="F16" i="13"/>
  <c r="M15" i="13"/>
  <c r="P19" i="15" s="1"/>
  <c r="M14" i="13"/>
  <c r="O19" i="15" s="1"/>
  <c r="M13" i="13"/>
  <c r="N19" i="15" s="1"/>
  <c r="M12" i="13"/>
  <c r="M19" i="15" s="1"/>
  <c r="M11" i="13"/>
  <c r="L19" i="15" s="1"/>
  <c r="M10" i="13"/>
  <c r="J19" i="15" s="1"/>
  <c r="K4" i="13"/>
  <c r="J4" i="13"/>
  <c r="I4" i="13"/>
  <c r="H4" i="13"/>
  <c r="G4" i="13"/>
  <c r="F4" i="13"/>
  <c r="K289" i="12"/>
  <c r="J289" i="12"/>
  <c r="I289" i="12"/>
  <c r="H289" i="12"/>
  <c r="G289" i="12"/>
  <c r="F289" i="12"/>
  <c r="M288" i="12"/>
  <c r="BW18" i="15" s="1"/>
  <c r="M287" i="12"/>
  <c r="BV18" i="15" s="1"/>
  <c r="M286" i="12"/>
  <c r="BU18" i="15" s="1"/>
  <c r="M285" i="12"/>
  <c r="BT18" i="15" s="1"/>
  <c r="M284" i="12"/>
  <c r="BS18" i="15" s="1"/>
  <c r="M283" i="12"/>
  <c r="BR18" i="15" s="1"/>
  <c r="M282" i="12"/>
  <c r="BQ18" i="15" s="1"/>
  <c r="K281" i="12"/>
  <c r="J281" i="12"/>
  <c r="I281" i="12"/>
  <c r="H281" i="12"/>
  <c r="G281" i="12"/>
  <c r="F281" i="12"/>
  <c r="M280" i="12"/>
  <c r="BO18" i="15" s="1"/>
  <c r="M279" i="12"/>
  <c r="BN18" i="15" s="1"/>
  <c r="M278" i="12"/>
  <c r="BM18" i="15" s="1"/>
  <c r="M277" i="12"/>
  <c r="BL18" i="15" s="1"/>
  <c r="M276" i="12"/>
  <c r="BK18" i="15" s="1"/>
  <c r="M275" i="12"/>
  <c r="BJ18" i="15" s="1"/>
  <c r="M274" i="12"/>
  <c r="BI18" i="15" s="1"/>
  <c r="M273" i="12"/>
  <c r="BH18" i="15" s="1"/>
  <c r="M272" i="12"/>
  <c r="BG18" i="15" s="1"/>
  <c r="K271" i="12"/>
  <c r="J271" i="12"/>
  <c r="I271" i="12"/>
  <c r="H271" i="12"/>
  <c r="G271" i="12"/>
  <c r="F271" i="12"/>
  <c r="M270" i="12"/>
  <c r="GY18" i="16" s="1"/>
  <c r="M269" i="12"/>
  <c r="GX18" i="16" s="1"/>
  <c r="M268" i="12"/>
  <c r="GW18" i="16" s="1"/>
  <c r="M267" i="12"/>
  <c r="GV18" i="16" s="1"/>
  <c r="K266" i="12"/>
  <c r="J266" i="12"/>
  <c r="I266" i="12"/>
  <c r="H266" i="12"/>
  <c r="G266" i="12"/>
  <c r="F266" i="12"/>
  <c r="M265" i="12"/>
  <c r="GU18" i="16" s="1"/>
  <c r="M264" i="12"/>
  <c r="GT18" i="16" s="1"/>
  <c r="M263" i="12"/>
  <c r="GS18" i="16" s="1"/>
  <c r="M262" i="12"/>
  <c r="GR18" i="16" s="1"/>
  <c r="K261" i="12"/>
  <c r="J261" i="12"/>
  <c r="I261" i="12"/>
  <c r="H261" i="12"/>
  <c r="G261" i="12"/>
  <c r="F261" i="12"/>
  <c r="M260" i="12"/>
  <c r="GQ18" i="16" s="1"/>
  <c r="M259" i="12"/>
  <c r="GP18" i="16" s="1"/>
  <c r="M258" i="12"/>
  <c r="GO18" i="16" s="1"/>
  <c r="M257" i="12"/>
  <c r="GN18" i="16" s="1"/>
  <c r="K256" i="12"/>
  <c r="J256" i="12"/>
  <c r="I256" i="12"/>
  <c r="H256" i="12"/>
  <c r="G256" i="12"/>
  <c r="F256" i="12"/>
  <c r="M255" i="12"/>
  <c r="GM18" i="16" s="1"/>
  <c r="M254" i="12"/>
  <c r="M253" i="12"/>
  <c r="GK18" i="16" s="1"/>
  <c r="M252" i="12"/>
  <c r="K251" i="12"/>
  <c r="J251" i="12"/>
  <c r="I251" i="12"/>
  <c r="H251" i="12"/>
  <c r="G251" i="12"/>
  <c r="F251" i="12"/>
  <c r="M250" i="12"/>
  <c r="GI18" i="16" s="1"/>
  <c r="M249" i="12"/>
  <c r="GH18" i="16" s="1"/>
  <c r="M248" i="12"/>
  <c r="GG18" i="16" s="1"/>
  <c r="M247" i="12"/>
  <c r="GF18" i="16" s="1"/>
  <c r="K246" i="12"/>
  <c r="J246" i="12"/>
  <c r="I246" i="12"/>
  <c r="H246" i="12"/>
  <c r="G246" i="12"/>
  <c r="F246" i="12"/>
  <c r="M245" i="12"/>
  <c r="GE18" i="16" s="1"/>
  <c r="M244" i="12"/>
  <c r="GD18" i="16" s="1"/>
  <c r="M243" i="12"/>
  <c r="GC18" i="16" s="1"/>
  <c r="M242" i="12"/>
  <c r="K241" i="12"/>
  <c r="J241" i="12"/>
  <c r="I241" i="12"/>
  <c r="H241" i="12"/>
  <c r="G241" i="12"/>
  <c r="F241" i="12"/>
  <c r="M240" i="12"/>
  <c r="GA18" i="16" s="1"/>
  <c r="M239" i="12"/>
  <c r="FZ18" i="16" s="1"/>
  <c r="M238" i="12"/>
  <c r="FY18" i="16" s="1"/>
  <c r="M237" i="12"/>
  <c r="FX18" i="16" s="1"/>
  <c r="K236" i="12"/>
  <c r="J236" i="12"/>
  <c r="I236" i="12"/>
  <c r="H236" i="12"/>
  <c r="G236" i="12"/>
  <c r="F236" i="12"/>
  <c r="M235" i="12"/>
  <c r="FW18" i="16" s="1"/>
  <c r="M234" i="12"/>
  <c r="FV18" i="16" s="1"/>
  <c r="M233" i="12"/>
  <c r="M232" i="12"/>
  <c r="FT18" i="16" s="1"/>
  <c r="K231" i="12"/>
  <c r="J231" i="12"/>
  <c r="I231" i="12"/>
  <c r="H231" i="12"/>
  <c r="G231" i="12"/>
  <c r="F231" i="12"/>
  <c r="M230" i="12"/>
  <c r="FS18" i="16" s="1"/>
  <c r="M229" i="12"/>
  <c r="FR18" i="16" s="1"/>
  <c r="M228" i="12"/>
  <c r="FQ18" i="16" s="1"/>
  <c r="M227" i="12"/>
  <c r="FP18" i="16" s="1"/>
  <c r="K226" i="12"/>
  <c r="J226" i="12"/>
  <c r="I226" i="12"/>
  <c r="H226" i="12"/>
  <c r="G226" i="12"/>
  <c r="F226" i="12"/>
  <c r="M225" i="12"/>
  <c r="FO18" i="16" s="1"/>
  <c r="M224" i="12"/>
  <c r="FN18" i="16" s="1"/>
  <c r="M223" i="12"/>
  <c r="FM18" i="16" s="1"/>
  <c r="M222" i="12"/>
  <c r="FL18" i="16" s="1"/>
  <c r="K221" i="12"/>
  <c r="J221" i="12"/>
  <c r="I221" i="12"/>
  <c r="H221" i="12"/>
  <c r="G221" i="12"/>
  <c r="F221" i="12"/>
  <c r="M220" i="12"/>
  <c r="FK18" i="16" s="1"/>
  <c r="M219" i="12"/>
  <c r="FJ18" i="16" s="1"/>
  <c r="M218" i="12"/>
  <c r="FI18" i="16" s="1"/>
  <c r="M217" i="12"/>
  <c r="FH18" i="16" s="1"/>
  <c r="K216" i="12"/>
  <c r="J216" i="12"/>
  <c r="I216" i="12"/>
  <c r="H216" i="12"/>
  <c r="G216" i="12"/>
  <c r="F216" i="12"/>
  <c r="M215" i="12"/>
  <c r="FG18" i="16" s="1"/>
  <c r="M214" i="12"/>
  <c r="FF18" i="16" s="1"/>
  <c r="M213" i="12"/>
  <c r="FE18" i="16" s="1"/>
  <c r="M212" i="12"/>
  <c r="FD18" i="16" s="1"/>
  <c r="K211" i="12"/>
  <c r="J211" i="12"/>
  <c r="I211" i="12"/>
  <c r="H211" i="12"/>
  <c r="G211" i="12"/>
  <c r="F211" i="12"/>
  <c r="M210" i="12"/>
  <c r="FC18" i="16" s="1"/>
  <c r="M209" i="12"/>
  <c r="FB18" i="16" s="1"/>
  <c r="M208" i="12"/>
  <c r="FA18" i="16" s="1"/>
  <c r="M207" i="12"/>
  <c r="EZ18" i="16" s="1"/>
  <c r="K206" i="12"/>
  <c r="J206" i="12"/>
  <c r="I206" i="12"/>
  <c r="H206" i="12"/>
  <c r="G206" i="12"/>
  <c r="F206" i="12"/>
  <c r="M205" i="12"/>
  <c r="EY18" i="16" s="1"/>
  <c r="M204" i="12"/>
  <c r="EX18" i="16" s="1"/>
  <c r="M203" i="12"/>
  <c r="EW18" i="16" s="1"/>
  <c r="M202" i="12"/>
  <c r="EV18" i="16" s="1"/>
  <c r="M201" i="12"/>
  <c r="EU18" i="16" s="1"/>
  <c r="M200" i="12"/>
  <c r="ET18" i="16" s="1"/>
  <c r="M199" i="12"/>
  <c r="ES18" i="16" s="1"/>
  <c r="M198" i="12"/>
  <c r="ER18" i="16" s="1"/>
  <c r="M197" i="12"/>
  <c r="EQ18" i="16" s="1"/>
  <c r="M196" i="12"/>
  <c r="EP18" i="16" s="1"/>
  <c r="M195" i="12"/>
  <c r="EO18" i="16" s="1"/>
  <c r="M194" i="12"/>
  <c r="EN18" i="16" s="1"/>
  <c r="K193" i="12"/>
  <c r="J193" i="12"/>
  <c r="I193" i="12"/>
  <c r="M192" i="12"/>
  <c r="EM18" i="16" s="1"/>
  <c r="M191" i="12"/>
  <c r="EL18" i="16" s="1"/>
  <c r="M190" i="12"/>
  <c r="EK18" i="16" s="1"/>
  <c r="M189" i="12"/>
  <c r="EJ18" i="16" s="1"/>
  <c r="M188" i="12"/>
  <c r="EI18" i="16" s="1"/>
  <c r="M187" i="12"/>
  <c r="EH18" i="16" s="1"/>
  <c r="M186" i="12"/>
  <c r="EG18" i="16" s="1"/>
  <c r="M185" i="12"/>
  <c r="EE18" i="16" s="1"/>
  <c r="M184" i="12"/>
  <c r="EF18" i="16" s="1"/>
  <c r="M183" i="12"/>
  <c r="EC18" i="16" s="1"/>
  <c r="M182" i="12"/>
  <c r="ED18" i="16" s="1"/>
  <c r="M181" i="12"/>
  <c r="EA18" i="16" s="1"/>
  <c r="M180" i="12"/>
  <c r="EB18" i="16" s="1"/>
  <c r="M179" i="12"/>
  <c r="DY18" i="16" s="1"/>
  <c r="K178" i="12"/>
  <c r="J178" i="12"/>
  <c r="I178" i="12"/>
  <c r="K177" i="12"/>
  <c r="J177" i="12"/>
  <c r="I177" i="12"/>
  <c r="M176" i="12"/>
  <c r="DV18" i="16" s="1"/>
  <c r="M175" i="12"/>
  <c r="DU18" i="16" s="1"/>
  <c r="M174" i="12"/>
  <c r="DT18" i="16" s="1"/>
  <c r="M173" i="12"/>
  <c r="DS18" i="16" s="1"/>
  <c r="M172" i="12"/>
  <c r="DR18" i="16" s="1"/>
  <c r="M171" i="12"/>
  <c r="DQ18" i="16" s="1"/>
  <c r="M170" i="12"/>
  <c r="DP18" i="16" s="1"/>
  <c r="M169" i="12"/>
  <c r="DO18" i="16" s="1"/>
  <c r="M168" i="12"/>
  <c r="DN18" i="16" s="1"/>
  <c r="M167" i="12"/>
  <c r="DM18" i="16" s="1"/>
  <c r="M166" i="12"/>
  <c r="DL18" i="16" s="1"/>
  <c r="M165" i="12"/>
  <c r="DK18" i="16" s="1"/>
  <c r="M164" i="12"/>
  <c r="DJ18" i="16" s="1"/>
  <c r="M163" i="12"/>
  <c r="DI18" i="16" s="1"/>
  <c r="M162" i="12"/>
  <c r="DH18" i="16" s="1"/>
  <c r="M161" i="12"/>
  <c r="DG18" i="16" s="1"/>
  <c r="K160" i="12"/>
  <c r="J160" i="12"/>
  <c r="I160" i="12"/>
  <c r="H160" i="12"/>
  <c r="G160" i="12"/>
  <c r="F160" i="12"/>
  <c r="K159" i="12"/>
  <c r="J159" i="12"/>
  <c r="I159" i="12"/>
  <c r="H159" i="12"/>
  <c r="G159" i="12"/>
  <c r="F159" i="12"/>
  <c r="M158" i="12"/>
  <c r="DD18" i="16" s="1"/>
  <c r="M157" i="12"/>
  <c r="DC18" i="16" s="1"/>
  <c r="M156" i="12"/>
  <c r="DB18" i="16" s="1"/>
  <c r="M155" i="12"/>
  <c r="DA18" i="16" s="1"/>
  <c r="M154" i="12"/>
  <c r="CZ18" i="16" s="1"/>
  <c r="M153" i="12"/>
  <c r="CY18" i="16" s="1"/>
  <c r="M152" i="12"/>
  <c r="CX18" i="16" s="1"/>
  <c r="M151" i="12"/>
  <c r="CW18" i="16" s="1"/>
  <c r="M150" i="12"/>
  <c r="CV18" i="16" s="1"/>
  <c r="M149" i="12"/>
  <c r="CU18" i="16" s="1"/>
  <c r="M148" i="12"/>
  <c r="CT18" i="16" s="1"/>
  <c r="M147" i="12"/>
  <c r="CS18" i="16" s="1"/>
  <c r="M146" i="12"/>
  <c r="CR18" i="16" s="1"/>
  <c r="M145" i="12"/>
  <c r="CQ18" i="16" s="1"/>
  <c r="M144" i="12"/>
  <c r="CP18" i="16" s="1"/>
  <c r="M143" i="12"/>
  <c r="CO18" i="16" s="1"/>
  <c r="M142" i="12"/>
  <c r="CN18" i="16" s="1"/>
  <c r="M141" i="12"/>
  <c r="CM18" i="16" s="1"/>
  <c r="M140" i="12"/>
  <c r="CL18" i="16" s="1"/>
  <c r="M139" i="12"/>
  <c r="CK18" i="16" s="1"/>
  <c r="M138" i="12"/>
  <c r="CJ18" i="16" s="1"/>
  <c r="M137" i="12"/>
  <c r="CI18" i="16" s="1"/>
  <c r="M136" i="12"/>
  <c r="CH18" i="16" s="1"/>
  <c r="M135" i="12"/>
  <c r="CG18" i="16" s="1"/>
  <c r="M134" i="12"/>
  <c r="CF18" i="16" s="1"/>
  <c r="M133" i="12"/>
  <c r="CE18" i="16" s="1"/>
  <c r="M132" i="12"/>
  <c r="CD18" i="16" s="1"/>
  <c r="M131" i="12"/>
  <c r="CC18" i="16" s="1"/>
  <c r="M130" i="12"/>
  <c r="CB18" i="16" s="1"/>
  <c r="M129" i="12"/>
  <c r="CA18" i="16" s="1"/>
  <c r="M128" i="12"/>
  <c r="BZ18" i="16" s="1"/>
  <c r="M127" i="12"/>
  <c r="BY18" i="16" s="1"/>
  <c r="K126" i="12"/>
  <c r="J126" i="12"/>
  <c r="I126" i="12"/>
  <c r="H126" i="12"/>
  <c r="G126" i="12"/>
  <c r="F126" i="12"/>
  <c r="K125" i="12"/>
  <c r="J125" i="12"/>
  <c r="I125" i="12"/>
  <c r="H125" i="12"/>
  <c r="G125" i="12"/>
  <c r="F125" i="12"/>
  <c r="M124" i="12"/>
  <c r="BV18" i="16" s="1"/>
  <c r="M123" i="12"/>
  <c r="BU18" i="16" s="1"/>
  <c r="M122" i="12"/>
  <c r="BT18" i="16" s="1"/>
  <c r="M121" i="12"/>
  <c r="BS18" i="16" s="1"/>
  <c r="M120" i="12"/>
  <c r="BR18" i="16" s="1"/>
  <c r="M119" i="12"/>
  <c r="BQ18" i="16" s="1"/>
  <c r="M118" i="12"/>
  <c r="BP18" i="16" s="1"/>
  <c r="M117" i="12"/>
  <c r="BO18" i="16" s="1"/>
  <c r="M116" i="12"/>
  <c r="BN18" i="16" s="1"/>
  <c r="M115" i="12"/>
  <c r="BM18" i="16" s="1"/>
  <c r="M114" i="12"/>
  <c r="BL18" i="16" s="1"/>
  <c r="M113" i="12"/>
  <c r="BK18" i="16" s="1"/>
  <c r="M112" i="12"/>
  <c r="BJ18" i="16" s="1"/>
  <c r="M111" i="12"/>
  <c r="BI18" i="16" s="1"/>
  <c r="M110" i="12"/>
  <c r="BH18" i="16" s="1"/>
  <c r="M109" i="12"/>
  <c r="BG18" i="16" s="1"/>
  <c r="M108" i="12"/>
  <c r="BF18" i="16" s="1"/>
  <c r="M107" i="12"/>
  <c r="BE18" i="16" s="1"/>
  <c r="M106" i="12"/>
  <c r="BD18" i="16" s="1"/>
  <c r="M105" i="12"/>
  <c r="BC18" i="16" s="1"/>
  <c r="M104" i="12"/>
  <c r="BB18" i="16" s="1"/>
  <c r="M103" i="12"/>
  <c r="BA18" i="16" s="1"/>
  <c r="M102" i="12"/>
  <c r="AZ18" i="16" s="1"/>
  <c r="M101" i="12"/>
  <c r="AY18" i="16" s="1"/>
  <c r="M100" i="12"/>
  <c r="AX18" i="16" s="1"/>
  <c r="M99" i="12"/>
  <c r="AW18" i="16" s="1"/>
  <c r="M98" i="12"/>
  <c r="AV18" i="16" s="1"/>
  <c r="M97" i="12"/>
  <c r="AU18" i="16" s="1"/>
  <c r="M96" i="12"/>
  <c r="AT18" i="16" s="1"/>
  <c r="M95" i="12"/>
  <c r="AS18" i="16" s="1"/>
  <c r="M94" i="12"/>
  <c r="AR18" i="16" s="1"/>
  <c r="M93" i="12"/>
  <c r="AQ18" i="16" s="1"/>
  <c r="K92" i="12"/>
  <c r="J92" i="12"/>
  <c r="I92" i="12"/>
  <c r="H92" i="12"/>
  <c r="G92" i="12"/>
  <c r="F92" i="12"/>
  <c r="K91" i="12"/>
  <c r="J91" i="12"/>
  <c r="I91" i="12"/>
  <c r="H91" i="12"/>
  <c r="G91" i="12"/>
  <c r="F91" i="12"/>
  <c r="M90" i="12"/>
  <c r="AN18" i="16" s="1"/>
  <c r="M89" i="12"/>
  <c r="AM18" i="16" s="1"/>
  <c r="M88" i="12"/>
  <c r="AL18" i="16" s="1"/>
  <c r="M87" i="12"/>
  <c r="AK18" i="16" s="1"/>
  <c r="M86" i="12"/>
  <c r="AJ18" i="16" s="1"/>
  <c r="M85" i="12"/>
  <c r="AI18" i="16" s="1"/>
  <c r="M84" i="12"/>
  <c r="AH18" i="16" s="1"/>
  <c r="M83" i="12"/>
  <c r="AG18" i="16" s="1"/>
  <c r="M82" i="12"/>
  <c r="AF18" i="16" s="1"/>
  <c r="M81" i="12"/>
  <c r="AE18" i="16" s="1"/>
  <c r="M80" i="12"/>
  <c r="AD18" i="16" s="1"/>
  <c r="M79" i="12"/>
  <c r="AC18" i="16" s="1"/>
  <c r="M78" i="12"/>
  <c r="AB18" i="16" s="1"/>
  <c r="M77" i="12"/>
  <c r="AA18" i="16" s="1"/>
  <c r="M76" i="12"/>
  <c r="Z18" i="16" s="1"/>
  <c r="M75" i="12"/>
  <c r="Y18" i="16" s="1"/>
  <c r="M74" i="12"/>
  <c r="X18" i="16" s="1"/>
  <c r="M73" i="12"/>
  <c r="W18" i="16" s="1"/>
  <c r="M72" i="12"/>
  <c r="V18" i="16" s="1"/>
  <c r="M71" i="12"/>
  <c r="U18" i="16" s="1"/>
  <c r="M70" i="12"/>
  <c r="T18" i="16" s="1"/>
  <c r="M69" i="12"/>
  <c r="S18" i="16" s="1"/>
  <c r="M68" i="12"/>
  <c r="R18" i="16" s="1"/>
  <c r="M67" i="12"/>
  <c r="Q18" i="16" s="1"/>
  <c r="M66" i="12"/>
  <c r="P18" i="16" s="1"/>
  <c r="M65" i="12"/>
  <c r="O18" i="16" s="1"/>
  <c r="M64" i="12"/>
  <c r="N18" i="16" s="1"/>
  <c r="M63" i="12"/>
  <c r="M18" i="16" s="1"/>
  <c r="M62" i="12"/>
  <c r="L18" i="16" s="1"/>
  <c r="M61" i="12"/>
  <c r="K18" i="16" s="1"/>
  <c r="M60" i="12"/>
  <c r="J18" i="16" s="1"/>
  <c r="M59" i="12"/>
  <c r="I18" i="16" s="1"/>
  <c r="K58" i="12"/>
  <c r="J58" i="12"/>
  <c r="I58" i="12"/>
  <c r="M57" i="12"/>
  <c r="BE18" i="15" s="1"/>
  <c r="M56" i="12"/>
  <c r="BD18" i="15" s="1"/>
  <c r="M55" i="12"/>
  <c r="BC18" i="15" s="1"/>
  <c r="M54" i="12"/>
  <c r="BB18" i="15" s="1"/>
  <c r="M53" i="12"/>
  <c r="M52" i="12"/>
  <c r="M51" i="12"/>
  <c r="M50" i="12"/>
  <c r="AX18" i="15" s="1"/>
  <c r="M49" i="12"/>
  <c r="AW18" i="15" s="1"/>
  <c r="M48" i="12"/>
  <c r="AV18" i="15" s="1"/>
  <c r="M47" i="12"/>
  <c r="AU18" i="15" s="1"/>
  <c r="M46" i="12"/>
  <c r="AT18" i="15" s="1"/>
  <c r="K45" i="12"/>
  <c r="J45" i="12"/>
  <c r="I45" i="12"/>
  <c r="H45" i="12"/>
  <c r="G45" i="12"/>
  <c r="F45" i="12"/>
  <c r="M44" i="12"/>
  <c r="AR18" i="15" s="1"/>
  <c r="M43" i="12"/>
  <c r="AQ18" i="15" s="1"/>
  <c r="M42" i="12"/>
  <c r="AP18" i="15" s="1"/>
  <c r="M41" i="12"/>
  <c r="AO18" i="15" s="1"/>
  <c r="K40" i="12"/>
  <c r="J40" i="12"/>
  <c r="I40" i="12"/>
  <c r="M39" i="12"/>
  <c r="AK18" i="15" s="1"/>
  <c r="M38" i="12"/>
  <c r="AJ18" i="15" s="1"/>
  <c r="M37" i="12"/>
  <c r="AI18" i="15" s="1"/>
  <c r="M36" i="12"/>
  <c r="AH18" i="15" s="1"/>
  <c r="M35" i="12"/>
  <c r="AG18" i="15" s="1"/>
  <c r="M34" i="12"/>
  <c r="AF18" i="15" s="1"/>
  <c r="M33" i="12"/>
  <c r="AE18" i="15" s="1"/>
  <c r="M32" i="12"/>
  <c r="AN18" i="15" s="1"/>
  <c r="M31" i="12"/>
  <c r="AM18" i="15" s="1"/>
  <c r="M30" i="12"/>
  <c r="AD18" i="15" s="1"/>
  <c r="M29" i="12"/>
  <c r="AC18" i="15" s="1"/>
  <c r="K28" i="12"/>
  <c r="J28" i="12"/>
  <c r="I28" i="12"/>
  <c r="M27" i="12"/>
  <c r="AA18" i="15" s="1"/>
  <c r="M26" i="12"/>
  <c r="Z18" i="15" s="1"/>
  <c r="M25" i="12"/>
  <c r="Y18" i="15" s="1"/>
  <c r="M24" i="12"/>
  <c r="X18" i="15" s="1"/>
  <c r="M23" i="12"/>
  <c r="W18" i="15" s="1"/>
  <c r="M22" i="12"/>
  <c r="V18" i="15" s="1"/>
  <c r="M21" i="12"/>
  <c r="U18" i="15" s="1"/>
  <c r="M20" i="12"/>
  <c r="K19" i="12"/>
  <c r="J19" i="12"/>
  <c r="I19" i="12"/>
  <c r="M18" i="12"/>
  <c r="S18" i="15" s="1"/>
  <c r="M17" i="12"/>
  <c r="R18" i="15" s="1"/>
  <c r="K16" i="12"/>
  <c r="J16" i="12"/>
  <c r="I16" i="12"/>
  <c r="M15" i="12"/>
  <c r="P18" i="15" s="1"/>
  <c r="M14" i="12"/>
  <c r="O18" i="15" s="1"/>
  <c r="M13" i="12"/>
  <c r="N18" i="15" s="1"/>
  <c r="M12" i="12"/>
  <c r="M18" i="15" s="1"/>
  <c r="M11" i="12"/>
  <c r="L18" i="15" s="1"/>
  <c r="M10" i="12"/>
  <c r="J18" i="15" s="1"/>
  <c r="K4" i="12"/>
  <c r="J4" i="12"/>
  <c r="I4" i="12"/>
  <c r="H4" i="12"/>
  <c r="G4" i="12"/>
  <c r="F4" i="12"/>
  <c r="K289" i="11"/>
  <c r="J289" i="11"/>
  <c r="I289" i="11"/>
  <c r="H289" i="11"/>
  <c r="G289" i="11"/>
  <c r="F289" i="11"/>
  <c r="M288" i="11"/>
  <c r="BW17" i="15" s="1"/>
  <c r="M287" i="11"/>
  <c r="BV17" i="15" s="1"/>
  <c r="M286" i="11"/>
  <c r="BU17" i="15" s="1"/>
  <c r="M285" i="11"/>
  <c r="BT17" i="15" s="1"/>
  <c r="M284" i="11"/>
  <c r="BS17" i="15" s="1"/>
  <c r="M283" i="11"/>
  <c r="BR17" i="15" s="1"/>
  <c r="M282" i="11"/>
  <c r="BQ17" i="15" s="1"/>
  <c r="K281" i="11"/>
  <c r="J281" i="11"/>
  <c r="I281" i="11"/>
  <c r="H281" i="11"/>
  <c r="G281" i="11"/>
  <c r="F281" i="11"/>
  <c r="M280" i="11"/>
  <c r="BO17" i="15" s="1"/>
  <c r="M279" i="11"/>
  <c r="BN17" i="15" s="1"/>
  <c r="M278" i="11"/>
  <c r="BM17" i="15" s="1"/>
  <c r="M277" i="11"/>
  <c r="BL17" i="15" s="1"/>
  <c r="M276" i="11"/>
  <c r="BK17" i="15" s="1"/>
  <c r="M275" i="11"/>
  <c r="BJ17" i="15" s="1"/>
  <c r="M274" i="11"/>
  <c r="BI17" i="15" s="1"/>
  <c r="M273" i="11"/>
  <c r="BH17" i="15" s="1"/>
  <c r="M272" i="11"/>
  <c r="BG17" i="15" s="1"/>
  <c r="K271" i="11"/>
  <c r="J271" i="11"/>
  <c r="I271" i="11"/>
  <c r="H271" i="11"/>
  <c r="G271" i="11"/>
  <c r="F271" i="11"/>
  <c r="M270" i="11"/>
  <c r="GY17" i="16" s="1"/>
  <c r="M269" i="11"/>
  <c r="GX17" i="16" s="1"/>
  <c r="M268" i="11"/>
  <c r="GW17" i="16" s="1"/>
  <c r="M267" i="11"/>
  <c r="GV17" i="16" s="1"/>
  <c r="K266" i="11"/>
  <c r="J266" i="11"/>
  <c r="I266" i="11"/>
  <c r="H266" i="11"/>
  <c r="G266" i="11"/>
  <c r="F266" i="11"/>
  <c r="M265" i="11"/>
  <c r="GU17" i="16" s="1"/>
  <c r="M264" i="11"/>
  <c r="GT17" i="16" s="1"/>
  <c r="M263" i="11"/>
  <c r="GS17" i="16" s="1"/>
  <c r="M262" i="11"/>
  <c r="K261" i="11"/>
  <c r="J261" i="11"/>
  <c r="I261" i="11"/>
  <c r="H261" i="11"/>
  <c r="G261" i="11"/>
  <c r="F261" i="11"/>
  <c r="M260" i="11"/>
  <c r="GQ17" i="16" s="1"/>
  <c r="M259" i="11"/>
  <c r="GP17" i="16" s="1"/>
  <c r="M258" i="11"/>
  <c r="GO17" i="16" s="1"/>
  <c r="M257" i="11"/>
  <c r="GN17" i="16" s="1"/>
  <c r="K256" i="11"/>
  <c r="J256" i="11"/>
  <c r="I256" i="11"/>
  <c r="H256" i="11"/>
  <c r="G256" i="11"/>
  <c r="F256" i="11"/>
  <c r="M255" i="11"/>
  <c r="GM17" i="16" s="1"/>
  <c r="M254" i="11"/>
  <c r="M253" i="11"/>
  <c r="GK17" i="16" s="1"/>
  <c r="M252" i="11"/>
  <c r="K251" i="11"/>
  <c r="J251" i="11"/>
  <c r="I251" i="11"/>
  <c r="H251" i="11"/>
  <c r="G251" i="11"/>
  <c r="F251" i="11"/>
  <c r="M250" i="11"/>
  <c r="GI17" i="16" s="1"/>
  <c r="M249" i="11"/>
  <c r="GH17" i="16" s="1"/>
  <c r="M248" i="11"/>
  <c r="GG17" i="16" s="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FZ17" i="16" s="1"/>
  <c r="M238" i="11"/>
  <c r="FY17" i="16" s="1"/>
  <c r="M237" i="11"/>
  <c r="FX17" i="16" s="1"/>
  <c r="K236" i="11"/>
  <c r="J236" i="11"/>
  <c r="I236" i="11"/>
  <c r="H236" i="11"/>
  <c r="G236" i="11"/>
  <c r="F236" i="11"/>
  <c r="M235" i="11"/>
  <c r="FW17" i="16" s="1"/>
  <c r="M234" i="11"/>
  <c r="FV17" i="16" s="1"/>
  <c r="M233" i="11"/>
  <c r="M232" i="11"/>
  <c r="FT17" i="16" s="1"/>
  <c r="K231" i="11"/>
  <c r="J231" i="11"/>
  <c r="I231" i="11"/>
  <c r="H231" i="11"/>
  <c r="G231" i="11"/>
  <c r="F231" i="11"/>
  <c r="M230" i="11"/>
  <c r="FS17" i="16" s="1"/>
  <c r="M229" i="11"/>
  <c r="FR17" i="16" s="1"/>
  <c r="M228" i="11"/>
  <c r="FQ17" i="16" s="1"/>
  <c r="M227" i="11"/>
  <c r="FP17" i="16" s="1"/>
  <c r="K226" i="11"/>
  <c r="J226" i="11"/>
  <c r="I226" i="11"/>
  <c r="H226" i="11"/>
  <c r="G226" i="11"/>
  <c r="F226" i="11"/>
  <c r="M225" i="11"/>
  <c r="FO17" i="16" s="1"/>
  <c r="M224" i="11"/>
  <c r="FN17" i="16" s="1"/>
  <c r="M223" i="11"/>
  <c r="FM17" i="16" s="1"/>
  <c r="M222" i="11"/>
  <c r="FL17" i="16" s="1"/>
  <c r="K221" i="11"/>
  <c r="J221" i="11"/>
  <c r="I221" i="11"/>
  <c r="H221" i="11"/>
  <c r="G221" i="11"/>
  <c r="F221" i="11"/>
  <c r="M220" i="11"/>
  <c r="FK17" i="16" s="1"/>
  <c r="M219" i="11"/>
  <c r="FJ17" i="16" s="1"/>
  <c r="M218" i="11"/>
  <c r="FI17" i="16" s="1"/>
  <c r="M217" i="11"/>
  <c r="FH17" i="16" s="1"/>
  <c r="K216" i="11"/>
  <c r="J216" i="11"/>
  <c r="I216" i="11"/>
  <c r="H216" i="11"/>
  <c r="G216" i="11"/>
  <c r="F216" i="11"/>
  <c r="M215" i="11"/>
  <c r="FG17" i="16" s="1"/>
  <c r="M214" i="11"/>
  <c r="FF17" i="16" s="1"/>
  <c r="M213" i="11"/>
  <c r="FE17" i="16" s="1"/>
  <c r="M212" i="11"/>
  <c r="FD17" i="16" s="1"/>
  <c r="K211" i="11"/>
  <c r="J211" i="11"/>
  <c r="I211" i="11"/>
  <c r="H211" i="11"/>
  <c r="G211" i="11"/>
  <c r="F211" i="11"/>
  <c r="M210" i="11"/>
  <c r="FC17" i="16" s="1"/>
  <c r="M209" i="11"/>
  <c r="FB17" i="16" s="1"/>
  <c r="M208" i="11"/>
  <c r="FA17" i="16" s="1"/>
  <c r="M207" i="11"/>
  <c r="EZ17" i="16" s="1"/>
  <c r="K206" i="11"/>
  <c r="J206" i="11"/>
  <c r="I206" i="11"/>
  <c r="H206" i="11"/>
  <c r="M205" i="11"/>
  <c r="EY17" i="16" s="1"/>
  <c r="M204" i="11"/>
  <c r="EX17" i="16" s="1"/>
  <c r="M203" i="11"/>
  <c r="EW17" i="16" s="1"/>
  <c r="M202" i="11"/>
  <c r="EV17" i="16" s="1"/>
  <c r="M201" i="11"/>
  <c r="EU17" i="16" s="1"/>
  <c r="M200" i="11"/>
  <c r="ET17" i="16" s="1"/>
  <c r="M199" i="11"/>
  <c r="ES17" i="16" s="1"/>
  <c r="M198" i="11"/>
  <c r="ER17" i="16" s="1"/>
  <c r="M197" i="11"/>
  <c r="EQ17" i="16" s="1"/>
  <c r="M196" i="11"/>
  <c r="EP17" i="16" s="1"/>
  <c r="M195" i="11"/>
  <c r="EO17" i="16" s="1"/>
  <c r="M194" i="11"/>
  <c r="EN17" i="16" s="1"/>
  <c r="K193" i="11"/>
  <c r="J193" i="11"/>
  <c r="I193" i="11"/>
  <c r="M192" i="11"/>
  <c r="EM17" i="16" s="1"/>
  <c r="M191" i="11"/>
  <c r="EL17" i="16" s="1"/>
  <c r="M190" i="11"/>
  <c r="EK17" i="16" s="1"/>
  <c r="M189" i="11"/>
  <c r="EJ17" i="16" s="1"/>
  <c r="M188" i="11"/>
  <c r="EI17" i="16" s="1"/>
  <c r="M187" i="11"/>
  <c r="EH17" i="16" s="1"/>
  <c r="M186" i="11"/>
  <c r="EG17" i="16" s="1"/>
  <c r="M185" i="11"/>
  <c r="EE17" i="16" s="1"/>
  <c r="M184" i="11"/>
  <c r="EF17" i="16" s="1"/>
  <c r="M183" i="11"/>
  <c r="EC17" i="16" s="1"/>
  <c r="M182" i="11"/>
  <c r="ED17" i="16" s="1"/>
  <c r="M181" i="11"/>
  <c r="EA17" i="16" s="1"/>
  <c r="M180" i="11"/>
  <c r="EB17" i="16" s="1"/>
  <c r="M179" i="11"/>
  <c r="DY17" i="16" s="1"/>
  <c r="K178" i="11"/>
  <c r="J178" i="11"/>
  <c r="I178" i="11"/>
  <c r="H178" i="11"/>
  <c r="G178" i="11"/>
  <c r="F178" i="11"/>
  <c r="K177" i="11"/>
  <c r="J177" i="11"/>
  <c r="I177" i="11"/>
  <c r="H177" i="11"/>
  <c r="G177" i="11"/>
  <c r="F177" i="11"/>
  <c r="M176" i="11"/>
  <c r="DV17" i="16" s="1"/>
  <c r="M175" i="11"/>
  <c r="DU17" i="16" s="1"/>
  <c r="M174" i="11"/>
  <c r="DT17" i="16" s="1"/>
  <c r="M173" i="11"/>
  <c r="DS17" i="16" s="1"/>
  <c r="M172" i="11"/>
  <c r="DR17" i="16" s="1"/>
  <c r="M171" i="11"/>
  <c r="DQ17" i="16" s="1"/>
  <c r="M170" i="11"/>
  <c r="DP17" i="16" s="1"/>
  <c r="M169" i="11"/>
  <c r="DO17" i="16" s="1"/>
  <c r="M168" i="11"/>
  <c r="DN17" i="16" s="1"/>
  <c r="M167" i="11"/>
  <c r="DM17" i="16" s="1"/>
  <c r="M166" i="11"/>
  <c r="DL17" i="16" s="1"/>
  <c r="M165" i="11"/>
  <c r="DK17" i="16" s="1"/>
  <c r="M164" i="11"/>
  <c r="DJ17" i="16" s="1"/>
  <c r="M163" i="11"/>
  <c r="DI17" i="16" s="1"/>
  <c r="M162" i="11"/>
  <c r="DH17" i="16" s="1"/>
  <c r="M161" i="11"/>
  <c r="DG17" i="16" s="1"/>
  <c r="K160" i="11"/>
  <c r="J160" i="11"/>
  <c r="I160" i="11"/>
  <c r="H160" i="11"/>
  <c r="G160" i="11"/>
  <c r="F160" i="11"/>
  <c r="K159" i="11"/>
  <c r="J159" i="11"/>
  <c r="I159" i="11"/>
  <c r="H159" i="11"/>
  <c r="G159" i="11"/>
  <c r="F159" i="11"/>
  <c r="M158" i="11"/>
  <c r="DD17" i="16" s="1"/>
  <c r="M157" i="11"/>
  <c r="DC17" i="16" s="1"/>
  <c r="M156" i="11"/>
  <c r="DB17" i="16" s="1"/>
  <c r="M155" i="11"/>
  <c r="DA17" i="16" s="1"/>
  <c r="M154" i="11"/>
  <c r="CZ17" i="16" s="1"/>
  <c r="M153" i="11"/>
  <c r="CY17" i="16" s="1"/>
  <c r="M152" i="11"/>
  <c r="CX17" i="16" s="1"/>
  <c r="M151" i="11"/>
  <c r="CW17" i="16" s="1"/>
  <c r="M150" i="11"/>
  <c r="CV17" i="16" s="1"/>
  <c r="M149" i="11"/>
  <c r="CU17" i="16" s="1"/>
  <c r="M148" i="11"/>
  <c r="CT17" i="16" s="1"/>
  <c r="M147" i="11"/>
  <c r="CS17" i="16" s="1"/>
  <c r="M146" i="11"/>
  <c r="CR17" i="16" s="1"/>
  <c r="M145" i="11"/>
  <c r="CQ17" i="16" s="1"/>
  <c r="M144" i="11"/>
  <c r="CP17" i="16" s="1"/>
  <c r="M143" i="11"/>
  <c r="CO17" i="16" s="1"/>
  <c r="M142" i="11"/>
  <c r="CN17" i="16" s="1"/>
  <c r="M141" i="11"/>
  <c r="CM17" i="16" s="1"/>
  <c r="M140" i="11"/>
  <c r="CL17" i="16" s="1"/>
  <c r="M139" i="11"/>
  <c r="CK17" i="16" s="1"/>
  <c r="M138" i="11"/>
  <c r="CJ17" i="16" s="1"/>
  <c r="M137" i="11"/>
  <c r="CI17" i="16" s="1"/>
  <c r="M136" i="11"/>
  <c r="CH17" i="16" s="1"/>
  <c r="M135" i="11"/>
  <c r="CG17" i="16" s="1"/>
  <c r="M134" i="11"/>
  <c r="CF17" i="16" s="1"/>
  <c r="M133" i="11"/>
  <c r="CE17" i="16" s="1"/>
  <c r="M132" i="11"/>
  <c r="CD17" i="16" s="1"/>
  <c r="M131" i="11"/>
  <c r="CC17" i="16" s="1"/>
  <c r="M130" i="11"/>
  <c r="CB17" i="16" s="1"/>
  <c r="M129" i="11"/>
  <c r="CA17" i="16" s="1"/>
  <c r="M128" i="11"/>
  <c r="BZ17" i="16" s="1"/>
  <c r="M127" i="11"/>
  <c r="BY17" i="16" s="1"/>
  <c r="K126" i="11"/>
  <c r="J126" i="11"/>
  <c r="I126" i="11"/>
  <c r="K125" i="11"/>
  <c r="J125" i="11"/>
  <c r="I125" i="11"/>
  <c r="M124" i="11"/>
  <c r="BV17" i="16" s="1"/>
  <c r="M123" i="11"/>
  <c r="BU17" i="16" s="1"/>
  <c r="M122" i="11"/>
  <c r="BT17" i="16" s="1"/>
  <c r="M121" i="11"/>
  <c r="BS17" i="16" s="1"/>
  <c r="M120" i="11"/>
  <c r="BR17" i="16" s="1"/>
  <c r="M119" i="11"/>
  <c r="BQ17" i="16" s="1"/>
  <c r="M118" i="11"/>
  <c r="BP17" i="16" s="1"/>
  <c r="M117" i="11"/>
  <c r="BO17" i="16" s="1"/>
  <c r="M116" i="11"/>
  <c r="BN17" i="16" s="1"/>
  <c r="M115" i="11"/>
  <c r="BM17" i="16" s="1"/>
  <c r="M114" i="11"/>
  <c r="BL17" i="16" s="1"/>
  <c r="M113" i="11"/>
  <c r="BK17" i="16" s="1"/>
  <c r="M112" i="11"/>
  <c r="BJ17" i="16" s="1"/>
  <c r="M111" i="11"/>
  <c r="BI17" i="16" s="1"/>
  <c r="M110" i="11"/>
  <c r="BH17" i="16" s="1"/>
  <c r="M109" i="11"/>
  <c r="BG17" i="16" s="1"/>
  <c r="M108" i="11"/>
  <c r="BF17" i="16" s="1"/>
  <c r="M107" i="11"/>
  <c r="BE17" i="16" s="1"/>
  <c r="M106" i="11"/>
  <c r="BD17" i="16" s="1"/>
  <c r="M105" i="11"/>
  <c r="BC17" i="16" s="1"/>
  <c r="M104" i="11"/>
  <c r="BB17" i="16" s="1"/>
  <c r="M103" i="11"/>
  <c r="BA17" i="16" s="1"/>
  <c r="M102" i="11"/>
  <c r="AZ17" i="16" s="1"/>
  <c r="M101" i="11"/>
  <c r="AY17" i="16" s="1"/>
  <c r="M100" i="11"/>
  <c r="AX17" i="16" s="1"/>
  <c r="M99" i="11"/>
  <c r="AW17" i="16" s="1"/>
  <c r="M98" i="11"/>
  <c r="AV17" i="16" s="1"/>
  <c r="M97" i="11"/>
  <c r="AU17" i="16" s="1"/>
  <c r="M96" i="11"/>
  <c r="AT17" i="16" s="1"/>
  <c r="M95" i="11"/>
  <c r="AS17" i="16" s="1"/>
  <c r="M94" i="11"/>
  <c r="AR17" i="16" s="1"/>
  <c r="M93" i="11"/>
  <c r="AQ17" i="16" s="1"/>
  <c r="K92" i="11"/>
  <c r="J92" i="11"/>
  <c r="I92" i="11"/>
  <c r="K91" i="11"/>
  <c r="J91" i="11"/>
  <c r="I91" i="11"/>
  <c r="M90" i="11"/>
  <c r="AN17" i="16" s="1"/>
  <c r="M89" i="11"/>
  <c r="AM17" i="16" s="1"/>
  <c r="M88" i="11"/>
  <c r="AL17" i="16" s="1"/>
  <c r="M87" i="11"/>
  <c r="AK17" i="16" s="1"/>
  <c r="M86" i="11"/>
  <c r="AJ17" i="16" s="1"/>
  <c r="M85" i="11"/>
  <c r="AI17" i="16" s="1"/>
  <c r="M84" i="11"/>
  <c r="AH17" i="16" s="1"/>
  <c r="M83" i="11"/>
  <c r="AG17" i="16" s="1"/>
  <c r="M82" i="11"/>
  <c r="AF17" i="16" s="1"/>
  <c r="M81" i="11"/>
  <c r="AE17" i="16" s="1"/>
  <c r="M80" i="11"/>
  <c r="AD17" i="16" s="1"/>
  <c r="M79" i="11"/>
  <c r="AC17" i="16" s="1"/>
  <c r="M78" i="11"/>
  <c r="AB17" i="16" s="1"/>
  <c r="M77" i="11"/>
  <c r="AA17" i="16" s="1"/>
  <c r="M76" i="11"/>
  <c r="Z17" i="16" s="1"/>
  <c r="M75" i="11"/>
  <c r="Y17" i="16" s="1"/>
  <c r="M74" i="11"/>
  <c r="X17" i="16" s="1"/>
  <c r="M73" i="11"/>
  <c r="W17" i="16" s="1"/>
  <c r="M72" i="11"/>
  <c r="V17" i="16" s="1"/>
  <c r="M71" i="11"/>
  <c r="U17" i="16" s="1"/>
  <c r="M70" i="11"/>
  <c r="T17" i="16" s="1"/>
  <c r="M69" i="11"/>
  <c r="S17" i="16" s="1"/>
  <c r="M68" i="11"/>
  <c r="R17" i="16" s="1"/>
  <c r="M67" i="11"/>
  <c r="Q17" i="16" s="1"/>
  <c r="M66" i="11"/>
  <c r="P17" i="16" s="1"/>
  <c r="M65" i="11"/>
  <c r="O17" i="16" s="1"/>
  <c r="M64" i="11"/>
  <c r="N17" i="16" s="1"/>
  <c r="M63" i="11"/>
  <c r="M17" i="16" s="1"/>
  <c r="M62" i="11"/>
  <c r="L17" i="16" s="1"/>
  <c r="M61" i="11"/>
  <c r="K17" i="16" s="1"/>
  <c r="M60" i="11"/>
  <c r="J17" i="16" s="1"/>
  <c r="M59" i="11"/>
  <c r="I17" i="16" s="1"/>
  <c r="K58" i="11"/>
  <c r="J58" i="11"/>
  <c r="I58" i="11"/>
  <c r="H58" i="11"/>
  <c r="G58" i="11"/>
  <c r="F58" i="11"/>
  <c r="M57" i="11"/>
  <c r="BE17" i="15" s="1"/>
  <c r="M56" i="11"/>
  <c r="BD17" i="15" s="1"/>
  <c r="M55" i="11"/>
  <c r="BC17" i="15" s="1"/>
  <c r="M54" i="11"/>
  <c r="BB17" i="15" s="1"/>
  <c r="M53" i="11"/>
  <c r="M52" i="11"/>
  <c r="M51" i="11"/>
  <c r="M50" i="11"/>
  <c r="AX17" i="15" s="1"/>
  <c r="M49" i="11"/>
  <c r="AW17" i="15" s="1"/>
  <c r="M48" i="11"/>
  <c r="AV17" i="15" s="1"/>
  <c r="M47" i="11"/>
  <c r="AU17" i="15" s="1"/>
  <c r="M46" i="11"/>
  <c r="AT17" i="15" s="1"/>
  <c r="K45" i="11"/>
  <c r="J45" i="11"/>
  <c r="I45" i="11"/>
  <c r="H45" i="11"/>
  <c r="G45" i="11"/>
  <c r="F45" i="11"/>
  <c r="M44" i="11"/>
  <c r="AR17" i="15" s="1"/>
  <c r="M43" i="11"/>
  <c r="AQ17" i="15" s="1"/>
  <c r="M42" i="11"/>
  <c r="AP17" i="15" s="1"/>
  <c r="M41" i="11"/>
  <c r="AO17" i="15" s="1"/>
  <c r="K40" i="11"/>
  <c r="J40" i="11"/>
  <c r="I40" i="11"/>
  <c r="H40" i="11"/>
  <c r="G40" i="11"/>
  <c r="F40" i="11"/>
  <c r="M39" i="11"/>
  <c r="AK17" i="15" s="1"/>
  <c r="M38" i="11"/>
  <c r="AJ17" i="15" s="1"/>
  <c r="M37" i="11"/>
  <c r="AI17" i="15" s="1"/>
  <c r="M36" i="11"/>
  <c r="AH17" i="15" s="1"/>
  <c r="M35" i="11"/>
  <c r="AG17" i="15" s="1"/>
  <c r="M34" i="11"/>
  <c r="AF17" i="15" s="1"/>
  <c r="M33" i="11"/>
  <c r="AE17" i="15" s="1"/>
  <c r="M32" i="11"/>
  <c r="AN17" i="15" s="1"/>
  <c r="M31" i="11"/>
  <c r="AM17" i="15" s="1"/>
  <c r="M30" i="11"/>
  <c r="AD17" i="15" s="1"/>
  <c r="M29" i="11"/>
  <c r="AC17" i="15" s="1"/>
  <c r="K28" i="11"/>
  <c r="J28" i="11"/>
  <c r="I28" i="11"/>
  <c r="H28" i="11"/>
  <c r="G28" i="11"/>
  <c r="F28" i="11"/>
  <c r="M27" i="11"/>
  <c r="AA17" i="15" s="1"/>
  <c r="M26" i="11"/>
  <c r="Z17" i="15" s="1"/>
  <c r="M25" i="11"/>
  <c r="Y17" i="15" s="1"/>
  <c r="M24" i="11"/>
  <c r="X17" i="15" s="1"/>
  <c r="M23" i="11"/>
  <c r="W17" i="15" s="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O17" i="15" s="1"/>
  <c r="M13" i="11"/>
  <c r="N17" i="15" s="1"/>
  <c r="M12" i="11"/>
  <c r="M17" i="15" s="1"/>
  <c r="M11" i="11"/>
  <c r="L17" i="15" s="1"/>
  <c r="M10" i="11"/>
  <c r="J17" i="15" s="1"/>
  <c r="K4" i="11"/>
  <c r="J4" i="11"/>
  <c r="I4" i="11"/>
  <c r="H4" i="11"/>
  <c r="G4" i="11"/>
  <c r="F4" i="11"/>
  <c r="K289" i="10"/>
  <c r="J289" i="10"/>
  <c r="I289" i="10"/>
  <c r="M288" i="10"/>
  <c r="BW16" i="15" s="1"/>
  <c r="M287" i="10"/>
  <c r="BV16" i="15" s="1"/>
  <c r="M286" i="10"/>
  <c r="BU16" i="15" s="1"/>
  <c r="M285" i="10"/>
  <c r="BT16" i="15" s="1"/>
  <c r="M284" i="10"/>
  <c r="BS16" i="15" s="1"/>
  <c r="M283" i="10"/>
  <c r="BR16" i="15" s="1"/>
  <c r="M282" i="10"/>
  <c r="BQ16" i="15" s="1"/>
  <c r="K281" i="10"/>
  <c r="J281" i="10"/>
  <c r="I281" i="10"/>
  <c r="M280" i="10"/>
  <c r="BO16" i="15" s="1"/>
  <c r="M279" i="10"/>
  <c r="BN16" i="15" s="1"/>
  <c r="M278" i="10"/>
  <c r="BM16" i="15" s="1"/>
  <c r="M277" i="10"/>
  <c r="BL16" i="15" s="1"/>
  <c r="M276" i="10"/>
  <c r="BK16" i="15" s="1"/>
  <c r="M275" i="10"/>
  <c r="BJ16" i="15" s="1"/>
  <c r="M274" i="10"/>
  <c r="BI16" i="15" s="1"/>
  <c r="M273" i="10"/>
  <c r="BH16" i="15" s="1"/>
  <c r="M272" i="10"/>
  <c r="BG16" i="15" s="1"/>
  <c r="K271" i="10"/>
  <c r="J271" i="10"/>
  <c r="I271" i="10"/>
  <c r="H271" i="10"/>
  <c r="G271" i="10"/>
  <c r="F271" i="10"/>
  <c r="M270" i="10"/>
  <c r="GY16" i="16" s="1"/>
  <c r="M269" i="10"/>
  <c r="GX16" i="16" s="1"/>
  <c r="M268" i="10"/>
  <c r="GW16" i="16" s="1"/>
  <c r="M267" i="10"/>
  <c r="GV16" i="16" s="1"/>
  <c r="K266" i="10"/>
  <c r="J266" i="10"/>
  <c r="I266" i="10"/>
  <c r="H266" i="10"/>
  <c r="G266" i="10"/>
  <c r="F266" i="10"/>
  <c r="M265" i="10"/>
  <c r="GU16" i="16" s="1"/>
  <c r="M264" i="10"/>
  <c r="GT16" i="16" s="1"/>
  <c r="M263" i="10"/>
  <c r="GS16" i="16" s="1"/>
  <c r="M262" i="10"/>
  <c r="GR16" i="16" s="1"/>
  <c r="K261" i="10"/>
  <c r="J261" i="10"/>
  <c r="I261" i="10"/>
  <c r="H261" i="10"/>
  <c r="G261" i="10"/>
  <c r="F261" i="10"/>
  <c r="M260" i="10"/>
  <c r="GQ16" i="16" s="1"/>
  <c r="M259" i="10"/>
  <c r="GP16" i="16" s="1"/>
  <c r="M258" i="10"/>
  <c r="GO16" i="16" s="1"/>
  <c r="M257" i="10"/>
  <c r="GN16" i="16" s="1"/>
  <c r="K256" i="10"/>
  <c r="J256" i="10"/>
  <c r="I256" i="10"/>
  <c r="H256" i="10"/>
  <c r="G256" i="10"/>
  <c r="F256" i="10"/>
  <c r="M255" i="10"/>
  <c r="GM16" i="16" s="1"/>
  <c r="M254" i="10"/>
  <c r="M253" i="10"/>
  <c r="GK16" i="16" s="1"/>
  <c r="M252" i="10"/>
  <c r="GJ16" i="16" s="1"/>
  <c r="K251" i="10"/>
  <c r="J251" i="10"/>
  <c r="I251" i="10"/>
  <c r="H251" i="10"/>
  <c r="G251" i="10"/>
  <c r="F251" i="10"/>
  <c r="M250" i="10"/>
  <c r="GI16" i="16" s="1"/>
  <c r="M249" i="10"/>
  <c r="GH16" i="16" s="1"/>
  <c r="M248" i="10"/>
  <c r="GG16" i="16" s="1"/>
  <c r="M247" i="10"/>
  <c r="GF16" i="16" s="1"/>
  <c r="K246" i="10"/>
  <c r="J246" i="10"/>
  <c r="I246" i="10"/>
  <c r="H246" i="10"/>
  <c r="G246" i="10"/>
  <c r="F246" i="10"/>
  <c r="M245" i="10"/>
  <c r="GE16" i="16" s="1"/>
  <c r="M244" i="10"/>
  <c r="GD16" i="16" s="1"/>
  <c r="M243" i="10"/>
  <c r="GC16" i="16" s="1"/>
  <c r="M242" i="10"/>
  <c r="GB16" i="16" s="1"/>
  <c r="K241" i="10"/>
  <c r="J241" i="10"/>
  <c r="I241" i="10"/>
  <c r="H241" i="10"/>
  <c r="G241" i="10"/>
  <c r="F241" i="10"/>
  <c r="M240" i="10"/>
  <c r="GA16" i="16" s="1"/>
  <c r="M239" i="10"/>
  <c r="FZ16" i="16" s="1"/>
  <c r="M238" i="10"/>
  <c r="FY16" i="16" s="1"/>
  <c r="M237" i="10"/>
  <c r="FX16" i="16" s="1"/>
  <c r="K236" i="10"/>
  <c r="J236" i="10"/>
  <c r="I236" i="10"/>
  <c r="H236" i="10"/>
  <c r="G236" i="10"/>
  <c r="F236" i="10"/>
  <c r="M235" i="10"/>
  <c r="FW16" i="16" s="1"/>
  <c r="M234" i="10"/>
  <c r="FV16" i="16" s="1"/>
  <c r="M233" i="10"/>
  <c r="M232" i="10"/>
  <c r="FT16" i="16" s="1"/>
  <c r="K231" i="10"/>
  <c r="J231" i="10"/>
  <c r="I231" i="10"/>
  <c r="H231" i="10"/>
  <c r="G231" i="10"/>
  <c r="F231" i="10"/>
  <c r="M230" i="10"/>
  <c r="FS16" i="16" s="1"/>
  <c r="M229" i="10"/>
  <c r="FR16" i="16" s="1"/>
  <c r="M228" i="10"/>
  <c r="FQ16" i="16" s="1"/>
  <c r="M227" i="10"/>
  <c r="FP16" i="16" s="1"/>
  <c r="K226" i="10"/>
  <c r="J226" i="10"/>
  <c r="I226" i="10"/>
  <c r="H226" i="10"/>
  <c r="G226" i="10"/>
  <c r="F226" i="10"/>
  <c r="M225" i="10"/>
  <c r="FO16" i="16" s="1"/>
  <c r="M224" i="10"/>
  <c r="FN16" i="16" s="1"/>
  <c r="M223" i="10"/>
  <c r="FM16" i="16" s="1"/>
  <c r="M222" i="10"/>
  <c r="FL16" i="16" s="1"/>
  <c r="K221" i="10"/>
  <c r="J221" i="10"/>
  <c r="I221" i="10"/>
  <c r="H221" i="10"/>
  <c r="G221" i="10"/>
  <c r="F221" i="10"/>
  <c r="M220" i="10"/>
  <c r="FK16" i="16" s="1"/>
  <c r="M219" i="10"/>
  <c r="FJ16" i="16" s="1"/>
  <c r="M218" i="10"/>
  <c r="FI16" i="16" s="1"/>
  <c r="M217" i="10"/>
  <c r="FH16" i="16" s="1"/>
  <c r="K216" i="10"/>
  <c r="J216" i="10"/>
  <c r="I216" i="10"/>
  <c r="H216" i="10"/>
  <c r="G216" i="10"/>
  <c r="F216" i="10"/>
  <c r="M215" i="10"/>
  <c r="FG16" i="16" s="1"/>
  <c r="M214" i="10"/>
  <c r="FF16" i="16" s="1"/>
  <c r="M213" i="10"/>
  <c r="FE16" i="16" s="1"/>
  <c r="M212" i="10"/>
  <c r="FD16" i="16" s="1"/>
  <c r="K211" i="10"/>
  <c r="J211" i="10"/>
  <c r="I211" i="10"/>
  <c r="H211" i="10"/>
  <c r="G211" i="10"/>
  <c r="F211" i="10"/>
  <c r="M210" i="10"/>
  <c r="FC16" i="16" s="1"/>
  <c r="M209" i="10"/>
  <c r="FB16" i="16" s="1"/>
  <c r="M208" i="10"/>
  <c r="FA16" i="16" s="1"/>
  <c r="M207" i="10"/>
  <c r="EZ16" i="16" s="1"/>
  <c r="K206" i="10"/>
  <c r="J206" i="10"/>
  <c r="I206" i="10"/>
  <c r="H206" i="10"/>
  <c r="G206" i="10"/>
  <c r="F206" i="10"/>
  <c r="M205" i="10"/>
  <c r="EY16" i="16" s="1"/>
  <c r="M204" i="10"/>
  <c r="EX16" i="16" s="1"/>
  <c r="M203" i="10"/>
  <c r="EW16" i="16" s="1"/>
  <c r="M202" i="10"/>
  <c r="EV16" i="16" s="1"/>
  <c r="M201" i="10"/>
  <c r="EU16" i="16" s="1"/>
  <c r="M200" i="10"/>
  <c r="ET16" i="16" s="1"/>
  <c r="M199" i="10"/>
  <c r="ES16" i="16" s="1"/>
  <c r="M198" i="10"/>
  <c r="ER16" i="16" s="1"/>
  <c r="M197" i="10"/>
  <c r="EQ16" i="16" s="1"/>
  <c r="M196" i="10"/>
  <c r="EP16" i="16" s="1"/>
  <c r="M195" i="10"/>
  <c r="EO16" i="16" s="1"/>
  <c r="M194" i="10"/>
  <c r="EN16" i="16" s="1"/>
  <c r="K193" i="10"/>
  <c r="J193" i="10"/>
  <c r="I193" i="10"/>
  <c r="M192" i="10"/>
  <c r="EM16" i="16" s="1"/>
  <c r="M191" i="10"/>
  <c r="EL16" i="16" s="1"/>
  <c r="M190" i="10"/>
  <c r="EK16" i="16" s="1"/>
  <c r="M189" i="10"/>
  <c r="EJ16" i="16" s="1"/>
  <c r="M188" i="10"/>
  <c r="EI16" i="16" s="1"/>
  <c r="M187" i="10"/>
  <c r="EH16" i="16" s="1"/>
  <c r="M186" i="10"/>
  <c r="EG16" i="16" s="1"/>
  <c r="M185" i="10"/>
  <c r="EE16" i="16" s="1"/>
  <c r="M184" i="10"/>
  <c r="EF16" i="16" s="1"/>
  <c r="M183" i="10"/>
  <c r="EC16" i="16" s="1"/>
  <c r="M182" i="10"/>
  <c r="ED16" i="16" s="1"/>
  <c r="M181" i="10"/>
  <c r="EA16" i="16" s="1"/>
  <c r="M180" i="10"/>
  <c r="EB16" i="16" s="1"/>
  <c r="M179" i="10"/>
  <c r="DY16" i="16" s="1"/>
  <c r="K178" i="10"/>
  <c r="J178" i="10"/>
  <c r="I178" i="10"/>
  <c r="K177" i="10"/>
  <c r="J177" i="10"/>
  <c r="I177" i="10"/>
  <c r="M176" i="10"/>
  <c r="DV16" i="16" s="1"/>
  <c r="M175" i="10"/>
  <c r="DU16" i="16" s="1"/>
  <c r="M174" i="10"/>
  <c r="DT16" i="16" s="1"/>
  <c r="M173" i="10"/>
  <c r="DS16" i="16" s="1"/>
  <c r="M172" i="10"/>
  <c r="DR16" i="16" s="1"/>
  <c r="M171" i="10"/>
  <c r="DQ16" i="16" s="1"/>
  <c r="M170" i="10"/>
  <c r="DP16" i="16" s="1"/>
  <c r="M169" i="10"/>
  <c r="DO16" i="16" s="1"/>
  <c r="M168" i="10"/>
  <c r="DN16" i="16" s="1"/>
  <c r="M167" i="10"/>
  <c r="DM16" i="16" s="1"/>
  <c r="M166" i="10"/>
  <c r="DL16" i="16" s="1"/>
  <c r="M165" i="10"/>
  <c r="DK16" i="16" s="1"/>
  <c r="M164" i="10"/>
  <c r="DJ16" i="16" s="1"/>
  <c r="M163" i="10"/>
  <c r="DI16" i="16" s="1"/>
  <c r="M162" i="10"/>
  <c r="DH16" i="16" s="1"/>
  <c r="M161" i="10"/>
  <c r="DG16" i="16" s="1"/>
  <c r="K160" i="10"/>
  <c r="J160" i="10"/>
  <c r="I160" i="10"/>
  <c r="H160" i="10"/>
  <c r="G160" i="10"/>
  <c r="F160" i="10"/>
  <c r="K159" i="10"/>
  <c r="J159" i="10"/>
  <c r="I159" i="10"/>
  <c r="H159" i="10"/>
  <c r="G159" i="10"/>
  <c r="F159" i="10"/>
  <c r="M158" i="10"/>
  <c r="DD16" i="16" s="1"/>
  <c r="M157" i="10"/>
  <c r="DC16" i="16" s="1"/>
  <c r="M156" i="10"/>
  <c r="DB16" i="16" s="1"/>
  <c r="M155" i="10"/>
  <c r="DA16" i="16" s="1"/>
  <c r="M154" i="10"/>
  <c r="CZ16" i="16" s="1"/>
  <c r="M153" i="10"/>
  <c r="CY16" i="16" s="1"/>
  <c r="M152" i="10"/>
  <c r="CX16" i="16" s="1"/>
  <c r="M151" i="10"/>
  <c r="CW16" i="16" s="1"/>
  <c r="M150" i="10"/>
  <c r="CV16" i="16" s="1"/>
  <c r="M149" i="10"/>
  <c r="CU16" i="16" s="1"/>
  <c r="M148" i="10"/>
  <c r="CT16" i="16" s="1"/>
  <c r="M147" i="10"/>
  <c r="CS16" i="16" s="1"/>
  <c r="M146" i="10"/>
  <c r="CR16" i="16" s="1"/>
  <c r="M145" i="10"/>
  <c r="CQ16" i="16" s="1"/>
  <c r="M144" i="10"/>
  <c r="CP16" i="16" s="1"/>
  <c r="M143" i="10"/>
  <c r="CO16" i="16" s="1"/>
  <c r="M142" i="10"/>
  <c r="CN16" i="16" s="1"/>
  <c r="M141" i="10"/>
  <c r="CM16" i="16" s="1"/>
  <c r="M140" i="10"/>
  <c r="CL16" i="16" s="1"/>
  <c r="M139" i="10"/>
  <c r="CK16" i="16" s="1"/>
  <c r="M138" i="10"/>
  <c r="CJ16" i="16" s="1"/>
  <c r="M137" i="10"/>
  <c r="CI16" i="16" s="1"/>
  <c r="M136" i="10"/>
  <c r="CH16" i="16" s="1"/>
  <c r="M135" i="10"/>
  <c r="CG16" i="16" s="1"/>
  <c r="M134" i="10"/>
  <c r="CF16" i="16" s="1"/>
  <c r="M133" i="10"/>
  <c r="CE16" i="16" s="1"/>
  <c r="M132" i="10"/>
  <c r="CD16" i="16" s="1"/>
  <c r="M131" i="10"/>
  <c r="CC16" i="16" s="1"/>
  <c r="M130" i="10"/>
  <c r="CB16" i="16" s="1"/>
  <c r="M129" i="10"/>
  <c r="CA16" i="16" s="1"/>
  <c r="M128" i="10"/>
  <c r="BZ16" i="16" s="1"/>
  <c r="M127" i="10"/>
  <c r="BY16" i="16" s="1"/>
  <c r="K126" i="10"/>
  <c r="J126" i="10"/>
  <c r="I126" i="10"/>
  <c r="H126" i="10"/>
  <c r="G126" i="10"/>
  <c r="F126" i="10"/>
  <c r="K125" i="10"/>
  <c r="J125" i="10"/>
  <c r="I125" i="10"/>
  <c r="H125" i="10"/>
  <c r="G125" i="10"/>
  <c r="F125" i="10"/>
  <c r="M124" i="10"/>
  <c r="BV16" i="16" s="1"/>
  <c r="M123" i="10"/>
  <c r="BU16" i="16" s="1"/>
  <c r="M122" i="10"/>
  <c r="BT16" i="16" s="1"/>
  <c r="M121" i="10"/>
  <c r="BS16" i="16" s="1"/>
  <c r="M120" i="10"/>
  <c r="BR16" i="16" s="1"/>
  <c r="M119" i="10"/>
  <c r="BQ16" i="16" s="1"/>
  <c r="M118" i="10"/>
  <c r="BP16" i="16" s="1"/>
  <c r="M117" i="10"/>
  <c r="BO16" i="16" s="1"/>
  <c r="M116" i="10"/>
  <c r="BN16" i="16" s="1"/>
  <c r="M115" i="10"/>
  <c r="BM16" i="16" s="1"/>
  <c r="M114" i="10"/>
  <c r="BL16" i="16" s="1"/>
  <c r="M113" i="10"/>
  <c r="BK16" i="16" s="1"/>
  <c r="M112" i="10"/>
  <c r="BJ16" i="16" s="1"/>
  <c r="M111" i="10"/>
  <c r="BI16" i="16" s="1"/>
  <c r="M110" i="10"/>
  <c r="BH16" i="16" s="1"/>
  <c r="M109" i="10"/>
  <c r="BG16" i="16" s="1"/>
  <c r="M108" i="10"/>
  <c r="BF16" i="16" s="1"/>
  <c r="M107" i="10"/>
  <c r="BE16" i="16" s="1"/>
  <c r="M106" i="10"/>
  <c r="BD16" i="16" s="1"/>
  <c r="M105" i="10"/>
  <c r="BC16" i="16" s="1"/>
  <c r="M104" i="10"/>
  <c r="BB16" i="16" s="1"/>
  <c r="M103" i="10"/>
  <c r="BA16" i="16" s="1"/>
  <c r="M102" i="10"/>
  <c r="AZ16" i="16" s="1"/>
  <c r="M101" i="10"/>
  <c r="AY16" i="16" s="1"/>
  <c r="M100" i="10"/>
  <c r="AX16" i="16" s="1"/>
  <c r="M99" i="10"/>
  <c r="AW16" i="16" s="1"/>
  <c r="M98" i="10"/>
  <c r="AV16" i="16" s="1"/>
  <c r="M97" i="10"/>
  <c r="AU16" i="16" s="1"/>
  <c r="M96" i="10"/>
  <c r="AT16" i="16" s="1"/>
  <c r="M95" i="10"/>
  <c r="AS16" i="16" s="1"/>
  <c r="M94" i="10"/>
  <c r="AR16" i="16" s="1"/>
  <c r="M93" i="10"/>
  <c r="AQ16" i="16" s="1"/>
  <c r="K92" i="10"/>
  <c r="J92" i="10"/>
  <c r="I92" i="10"/>
  <c r="H92" i="10"/>
  <c r="G92" i="10"/>
  <c r="F92" i="10"/>
  <c r="K91" i="10"/>
  <c r="J91" i="10"/>
  <c r="I91" i="10"/>
  <c r="H91" i="10"/>
  <c r="G91" i="10"/>
  <c r="F91" i="10"/>
  <c r="M90" i="10"/>
  <c r="AN16" i="16" s="1"/>
  <c r="M89" i="10"/>
  <c r="AM16" i="16" s="1"/>
  <c r="M88" i="10"/>
  <c r="AL16" i="16" s="1"/>
  <c r="M87" i="10"/>
  <c r="AK16" i="16" s="1"/>
  <c r="M86" i="10"/>
  <c r="AJ16" i="16" s="1"/>
  <c r="M85" i="10"/>
  <c r="AI16" i="16" s="1"/>
  <c r="M84" i="10"/>
  <c r="AH16" i="16" s="1"/>
  <c r="M83" i="10"/>
  <c r="AG16" i="16" s="1"/>
  <c r="M82" i="10"/>
  <c r="AF16" i="16" s="1"/>
  <c r="M81" i="10"/>
  <c r="AE16" i="16" s="1"/>
  <c r="M80" i="10"/>
  <c r="AD16" i="16" s="1"/>
  <c r="M79" i="10"/>
  <c r="AC16" i="16" s="1"/>
  <c r="M78" i="10"/>
  <c r="AB16" i="16" s="1"/>
  <c r="M77" i="10"/>
  <c r="AA16" i="16" s="1"/>
  <c r="M76" i="10"/>
  <c r="Z16" i="16" s="1"/>
  <c r="M75" i="10"/>
  <c r="Y16" i="16" s="1"/>
  <c r="M74" i="10"/>
  <c r="X16" i="16" s="1"/>
  <c r="M73" i="10"/>
  <c r="W16" i="16" s="1"/>
  <c r="M72" i="10"/>
  <c r="V16" i="16" s="1"/>
  <c r="M71" i="10"/>
  <c r="U16" i="16" s="1"/>
  <c r="M70" i="10"/>
  <c r="T16" i="16" s="1"/>
  <c r="M69" i="10"/>
  <c r="S16" i="16" s="1"/>
  <c r="M68" i="10"/>
  <c r="R16" i="16" s="1"/>
  <c r="M67" i="10"/>
  <c r="Q16" i="16" s="1"/>
  <c r="M66" i="10"/>
  <c r="P16" i="16" s="1"/>
  <c r="M65" i="10"/>
  <c r="O16" i="16" s="1"/>
  <c r="M64" i="10"/>
  <c r="N16" i="16" s="1"/>
  <c r="M63" i="10"/>
  <c r="M16" i="16" s="1"/>
  <c r="M62" i="10"/>
  <c r="L16" i="16" s="1"/>
  <c r="M61" i="10"/>
  <c r="K16" i="16" s="1"/>
  <c r="M60" i="10"/>
  <c r="J16" i="16" s="1"/>
  <c r="M59" i="10"/>
  <c r="I16" i="16" s="1"/>
  <c r="K58" i="10"/>
  <c r="J58" i="10"/>
  <c r="I58" i="10"/>
  <c r="M57" i="10"/>
  <c r="BE16" i="15" s="1"/>
  <c r="M56" i="10"/>
  <c r="BD16" i="15" s="1"/>
  <c r="M55" i="10"/>
  <c r="BC16" i="15" s="1"/>
  <c r="M54" i="10"/>
  <c r="BB16" i="15" s="1"/>
  <c r="M53" i="10"/>
  <c r="M52" i="10"/>
  <c r="M51" i="10"/>
  <c r="M50" i="10"/>
  <c r="AX16" i="15" s="1"/>
  <c r="M49" i="10"/>
  <c r="AW16" i="15" s="1"/>
  <c r="M48" i="10"/>
  <c r="AV16" i="15" s="1"/>
  <c r="M47" i="10"/>
  <c r="AU16" i="15" s="1"/>
  <c r="M46" i="10"/>
  <c r="AT16" i="15" s="1"/>
  <c r="K45" i="10"/>
  <c r="J45" i="10"/>
  <c r="I45" i="10"/>
  <c r="M44" i="10"/>
  <c r="AR16" i="15" s="1"/>
  <c r="M43" i="10"/>
  <c r="AQ16" i="15" s="1"/>
  <c r="M42" i="10"/>
  <c r="AP16" i="15" s="1"/>
  <c r="M41" i="10"/>
  <c r="AO16" i="15" s="1"/>
  <c r="K40" i="10"/>
  <c r="J40" i="10"/>
  <c r="I40" i="10"/>
  <c r="M39" i="10"/>
  <c r="AK16" i="15" s="1"/>
  <c r="M38" i="10"/>
  <c r="AJ16" i="15" s="1"/>
  <c r="M37" i="10"/>
  <c r="AI16" i="15" s="1"/>
  <c r="M36" i="10"/>
  <c r="AH16" i="15" s="1"/>
  <c r="M35" i="10"/>
  <c r="AG16" i="15" s="1"/>
  <c r="M34" i="10"/>
  <c r="AF16" i="15" s="1"/>
  <c r="M33" i="10"/>
  <c r="AE16" i="15" s="1"/>
  <c r="M32" i="10"/>
  <c r="AN16" i="15" s="1"/>
  <c r="M31" i="10"/>
  <c r="AM16" i="15" s="1"/>
  <c r="M30" i="10"/>
  <c r="AD16" i="15" s="1"/>
  <c r="M29" i="10"/>
  <c r="AC16" i="15" s="1"/>
  <c r="K28" i="10"/>
  <c r="J28" i="10"/>
  <c r="I28" i="10"/>
  <c r="M27" i="10"/>
  <c r="AA16" i="15" s="1"/>
  <c r="M26" i="10"/>
  <c r="Z16" i="15" s="1"/>
  <c r="M25" i="10"/>
  <c r="Y16" i="15" s="1"/>
  <c r="M24" i="10"/>
  <c r="X16" i="15" s="1"/>
  <c r="M23" i="10"/>
  <c r="W16" i="15" s="1"/>
  <c r="M22" i="10"/>
  <c r="V16" i="15" s="1"/>
  <c r="M21" i="10"/>
  <c r="U16" i="15" s="1"/>
  <c r="M20" i="10"/>
  <c r="K19" i="10"/>
  <c r="J19" i="10"/>
  <c r="I19" i="10"/>
  <c r="M18" i="10"/>
  <c r="S16" i="15" s="1"/>
  <c r="M17" i="10"/>
  <c r="R16" i="15" s="1"/>
  <c r="K16" i="10"/>
  <c r="J16" i="10"/>
  <c r="I16" i="10"/>
  <c r="M15" i="10"/>
  <c r="P16" i="15" s="1"/>
  <c r="M14" i="10"/>
  <c r="O16" i="15" s="1"/>
  <c r="M13" i="10"/>
  <c r="N16" i="15" s="1"/>
  <c r="M12" i="10"/>
  <c r="M16" i="15" s="1"/>
  <c r="M11" i="10"/>
  <c r="L16" i="15" s="1"/>
  <c r="M10" i="10"/>
  <c r="J16" i="15" s="1"/>
  <c r="K4" i="10"/>
  <c r="J4" i="10"/>
  <c r="I4" i="10"/>
  <c r="H4" i="10"/>
  <c r="G4" i="10"/>
  <c r="F4" i="10"/>
  <c r="K289" i="9"/>
  <c r="J289" i="9"/>
  <c r="I289" i="9"/>
  <c r="H289" i="9"/>
  <c r="G289" i="9"/>
  <c r="F289" i="9"/>
  <c r="M288" i="9"/>
  <c r="BW15" i="15" s="1"/>
  <c r="M287" i="9"/>
  <c r="BV15" i="15" s="1"/>
  <c r="M286" i="9"/>
  <c r="BU15" i="15" s="1"/>
  <c r="M285" i="9"/>
  <c r="BT15" i="15" s="1"/>
  <c r="M284" i="9"/>
  <c r="BS15" i="15" s="1"/>
  <c r="M283" i="9"/>
  <c r="BR15" i="15" s="1"/>
  <c r="M282" i="9"/>
  <c r="BQ15" i="15" s="1"/>
  <c r="K281" i="9"/>
  <c r="J281" i="9"/>
  <c r="I281" i="9"/>
  <c r="H281" i="9"/>
  <c r="G281" i="9"/>
  <c r="F281" i="9"/>
  <c r="M280" i="9"/>
  <c r="BO15" i="15" s="1"/>
  <c r="M279" i="9"/>
  <c r="BN15" i="15" s="1"/>
  <c r="M278" i="9"/>
  <c r="BM15" i="15" s="1"/>
  <c r="M277" i="9"/>
  <c r="BL15" i="15" s="1"/>
  <c r="M276" i="9"/>
  <c r="BK15" i="15" s="1"/>
  <c r="M275" i="9"/>
  <c r="BJ15" i="15" s="1"/>
  <c r="M274" i="9"/>
  <c r="BI15" i="15" s="1"/>
  <c r="M273" i="9"/>
  <c r="BH15" i="15" s="1"/>
  <c r="M272" i="9"/>
  <c r="BG15" i="15" s="1"/>
  <c r="K271" i="9"/>
  <c r="J271" i="9"/>
  <c r="I271" i="9"/>
  <c r="H271" i="9"/>
  <c r="G271" i="9"/>
  <c r="F271" i="9"/>
  <c r="M270" i="9"/>
  <c r="GY15" i="16" s="1"/>
  <c r="M269" i="9"/>
  <c r="GX15" i="16" s="1"/>
  <c r="M268" i="9"/>
  <c r="GW15" i="16" s="1"/>
  <c r="M267" i="9"/>
  <c r="GV15" i="16" s="1"/>
  <c r="K266" i="9"/>
  <c r="J266" i="9"/>
  <c r="I266" i="9"/>
  <c r="H266" i="9"/>
  <c r="G266" i="9"/>
  <c r="F266" i="9"/>
  <c r="M265" i="9"/>
  <c r="GU15" i="16" s="1"/>
  <c r="M264" i="9"/>
  <c r="GT15" i="16" s="1"/>
  <c r="M263" i="9"/>
  <c r="GS15" i="16" s="1"/>
  <c r="M262" i="9"/>
  <c r="GR15" i="16" s="1"/>
  <c r="K261" i="9"/>
  <c r="J261" i="9"/>
  <c r="I261" i="9"/>
  <c r="H261" i="9"/>
  <c r="G261" i="9"/>
  <c r="F261" i="9"/>
  <c r="M260" i="9"/>
  <c r="GQ15" i="16" s="1"/>
  <c r="M259" i="9"/>
  <c r="GP15" i="16" s="1"/>
  <c r="M258" i="9"/>
  <c r="GO15" i="16" s="1"/>
  <c r="M257" i="9"/>
  <c r="GN15" i="16" s="1"/>
  <c r="K256" i="9"/>
  <c r="J256" i="9"/>
  <c r="I256" i="9"/>
  <c r="H256" i="9"/>
  <c r="G256" i="9"/>
  <c r="F256" i="9"/>
  <c r="M255" i="9"/>
  <c r="GM15" i="16" s="1"/>
  <c r="M254" i="9"/>
  <c r="M253" i="9"/>
  <c r="GK15" i="16" s="1"/>
  <c r="M252" i="9"/>
  <c r="K251" i="9"/>
  <c r="J251" i="9"/>
  <c r="I251" i="9"/>
  <c r="H251" i="9"/>
  <c r="G251" i="9"/>
  <c r="F251" i="9"/>
  <c r="M250" i="9"/>
  <c r="GI15" i="16" s="1"/>
  <c r="M249" i="9"/>
  <c r="GH15" i="16" s="1"/>
  <c r="M248" i="9"/>
  <c r="GG15" i="16" s="1"/>
  <c r="M247" i="9"/>
  <c r="GF15" i="16" s="1"/>
  <c r="K246" i="9"/>
  <c r="J246" i="9"/>
  <c r="I246" i="9"/>
  <c r="H246" i="9"/>
  <c r="G246" i="9"/>
  <c r="F246" i="9"/>
  <c r="M245" i="9"/>
  <c r="GE15" i="16" s="1"/>
  <c r="M244" i="9"/>
  <c r="GD15" i="16" s="1"/>
  <c r="M243" i="9"/>
  <c r="GC15" i="16" s="1"/>
  <c r="M242" i="9"/>
  <c r="GB15" i="16" s="1"/>
  <c r="K241" i="9"/>
  <c r="J241" i="9"/>
  <c r="I241" i="9"/>
  <c r="H241" i="9"/>
  <c r="G241" i="9"/>
  <c r="F241" i="9"/>
  <c r="M240" i="9"/>
  <c r="GA15" i="16" s="1"/>
  <c r="M239" i="9"/>
  <c r="FZ15" i="16" s="1"/>
  <c r="M238" i="9"/>
  <c r="FY15" i="16" s="1"/>
  <c r="M237" i="9"/>
  <c r="FX15" i="16" s="1"/>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FP15" i="16" s="1"/>
  <c r="K226" i="9"/>
  <c r="J226" i="9"/>
  <c r="I226" i="9"/>
  <c r="H226" i="9"/>
  <c r="G226" i="9"/>
  <c r="F226" i="9"/>
  <c r="M225" i="9"/>
  <c r="FO15" i="16" s="1"/>
  <c r="M224" i="9"/>
  <c r="FN15" i="16" s="1"/>
  <c r="M223" i="9"/>
  <c r="FM15" i="16" s="1"/>
  <c r="M222" i="9"/>
  <c r="FL15" i="16" s="1"/>
  <c r="K221" i="9"/>
  <c r="J221" i="9"/>
  <c r="I221" i="9"/>
  <c r="H221" i="9"/>
  <c r="G221" i="9"/>
  <c r="F221" i="9"/>
  <c r="M220" i="9"/>
  <c r="FK15" i="16" s="1"/>
  <c r="M219" i="9"/>
  <c r="FJ15" i="16" s="1"/>
  <c r="M218" i="9"/>
  <c r="FI15" i="16" s="1"/>
  <c r="M217" i="9"/>
  <c r="FH15" i="16" s="1"/>
  <c r="K216" i="9"/>
  <c r="J216" i="9"/>
  <c r="I216" i="9"/>
  <c r="H216" i="9"/>
  <c r="G216" i="9"/>
  <c r="F216" i="9"/>
  <c r="M215" i="9"/>
  <c r="FG15" i="16" s="1"/>
  <c r="M214" i="9"/>
  <c r="FF15" i="16" s="1"/>
  <c r="M213" i="9"/>
  <c r="FE15" i="16" s="1"/>
  <c r="M212" i="9"/>
  <c r="FD15" i="16" s="1"/>
  <c r="K211" i="9"/>
  <c r="J211" i="9"/>
  <c r="I211" i="9"/>
  <c r="H211" i="9"/>
  <c r="G211" i="9"/>
  <c r="F211" i="9"/>
  <c r="M210" i="9"/>
  <c r="FC15" i="16" s="1"/>
  <c r="M209" i="9"/>
  <c r="FB15" i="16" s="1"/>
  <c r="M208" i="9"/>
  <c r="FA15" i="16" s="1"/>
  <c r="M207" i="9"/>
  <c r="EZ15" i="16" s="1"/>
  <c r="K206" i="9"/>
  <c r="J206" i="9"/>
  <c r="I206" i="9"/>
  <c r="H206" i="9"/>
  <c r="G206" i="9"/>
  <c r="F206" i="9"/>
  <c r="M205" i="9"/>
  <c r="EY15" i="16" s="1"/>
  <c r="M204" i="9"/>
  <c r="EX15" i="16" s="1"/>
  <c r="M203" i="9"/>
  <c r="EW15" i="16" s="1"/>
  <c r="M202" i="9"/>
  <c r="EV15" i="16" s="1"/>
  <c r="M201" i="9"/>
  <c r="EU15" i="16" s="1"/>
  <c r="M200" i="9"/>
  <c r="ET15" i="16" s="1"/>
  <c r="M199" i="9"/>
  <c r="ES15" i="16" s="1"/>
  <c r="M198" i="9"/>
  <c r="ER15" i="16" s="1"/>
  <c r="M197" i="9"/>
  <c r="EQ15" i="16" s="1"/>
  <c r="M196" i="9"/>
  <c r="EP15" i="16" s="1"/>
  <c r="M195" i="9"/>
  <c r="EO15" i="16" s="1"/>
  <c r="M194" i="9"/>
  <c r="EN15" i="16" s="1"/>
  <c r="K193" i="9"/>
  <c r="J193" i="9"/>
  <c r="I193" i="9"/>
  <c r="M192" i="9"/>
  <c r="EM15" i="16" s="1"/>
  <c r="M191" i="9"/>
  <c r="EL15" i="16" s="1"/>
  <c r="M190" i="9"/>
  <c r="EK15" i="16" s="1"/>
  <c r="M189" i="9"/>
  <c r="EJ15" i="16" s="1"/>
  <c r="M188" i="9"/>
  <c r="EI15" i="16" s="1"/>
  <c r="M187" i="9"/>
  <c r="EH15" i="16" s="1"/>
  <c r="M186" i="9"/>
  <c r="EG15" i="16" s="1"/>
  <c r="M185" i="9"/>
  <c r="EE15" i="16" s="1"/>
  <c r="M184" i="9"/>
  <c r="EF15" i="16" s="1"/>
  <c r="M183" i="9"/>
  <c r="EC15" i="16" s="1"/>
  <c r="M182" i="9"/>
  <c r="ED15" i="16" s="1"/>
  <c r="M181" i="9"/>
  <c r="EA15" i="16" s="1"/>
  <c r="M180" i="9"/>
  <c r="EB15" i="16" s="1"/>
  <c r="M179" i="9"/>
  <c r="DY15" i="16" s="1"/>
  <c r="K178" i="9"/>
  <c r="J178" i="9"/>
  <c r="I178" i="9"/>
  <c r="H178" i="9"/>
  <c r="G178" i="9"/>
  <c r="F178" i="9"/>
  <c r="K177" i="9"/>
  <c r="J177" i="9"/>
  <c r="I177" i="9"/>
  <c r="H177" i="9"/>
  <c r="G177" i="9"/>
  <c r="F177" i="9"/>
  <c r="M176" i="9"/>
  <c r="DV15" i="16" s="1"/>
  <c r="M175" i="9"/>
  <c r="DU15" i="16" s="1"/>
  <c r="M174" i="9"/>
  <c r="DT15" i="16" s="1"/>
  <c r="M173" i="9"/>
  <c r="DS15" i="16" s="1"/>
  <c r="M172" i="9"/>
  <c r="DR15" i="16" s="1"/>
  <c r="M171" i="9"/>
  <c r="DQ15" i="16" s="1"/>
  <c r="M170" i="9"/>
  <c r="DP15" i="16" s="1"/>
  <c r="M169" i="9"/>
  <c r="DO15" i="16" s="1"/>
  <c r="M168" i="9"/>
  <c r="DN15" i="16" s="1"/>
  <c r="M167" i="9"/>
  <c r="DM15" i="16" s="1"/>
  <c r="M166" i="9"/>
  <c r="DL15" i="16" s="1"/>
  <c r="M165" i="9"/>
  <c r="DK15" i="16" s="1"/>
  <c r="M164" i="9"/>
  <c r="DJ15" i="16" s="1"/>
  <c r="M163" i="9"/>
  <c r="DI15" i="16" s="1"/>
  <c r="M162" i="9"/>
  <c r="DH15" i="16" s="1"/>
  <c r="M161" i="9"/>
  <c r="DG15" i="16" s="1"/>
  <c r="K160" i="9"/>
  <c r="J160" i="9"/>
  <c r="I160" i="9"/>
  <c r="H160" i="9"/>
  <c r="G160" i="9"/>
  <c r="F160" i="9"/>
  <c r="K159" i="9"/>
  <c r="J159" i="9"/>
  <c r="I159" i="9"/>
  <c r="H159" i="9"/>
  <c r="G159" i="9"/>
  <c r="F159" i="9"/>
  <c r="M158" i="9"/>
  <c r="DD15" i="16" s="1"/>
  <c r="M157" i="9"/>
  <c r="DC15" i="16" s="1"/>
  <c r="M156" i="9"/>
  <c r="DB15" i="16" s="1"/>
  <c r="M155" i="9"/>
  <c r="DA15" i="16" s="1"/>
  <c r="M154" i="9"/>
  <c r="CZ15" i="16" s="1"/>
  <c r="M153" i="9"/>
  <c r="CY15" i="16" s="1"/>
  <c r="M152" i="9"/>
  <c r="CX15" i="16" s="1"/>
  <c r="M151" i="9"/>
  <c r="CW15" i="16" s="1"/>
  <c r="M150" i="9"/>
  <c r="CV15" i="16" s="1"/>
  <c r="M149" i="9"/>
  <c r="CU15" i="16" s="1"/>
  <c r="M148" i="9"/>
  <c r="CT15" i="16" s="1"/>
  <c r="M147" i="9"/>
  <c r="CS15" i="16" s="1"/>
  <c r="M146" i="9"/>
  <c r="CR15" i="16" s="1"/>
  <c r="M145" i="9"/>
  <c r="CQ15" i="16" s="1"/>
  <c r="M144" i="9"/>
  <c r="CP15" i="16" s="1"/>
  <c r="M143" i="9"/>
  <c r="CO15" i="16" s="1"/>
  <c r="M142" i="9"/>
  <c r="CN15" i="16" s="1"/>
  <c r="M141" i="9"/>
  <c r="CM15" i="16" s="1"/>
  <c r="M140" i="9"/>
  <c r="CL15" i="16" s="1"/>
  <c r="M139" i="9"/>
  <c r="CK15" i="16" s="1"/>
  <c r="M138" i="9"/>
  <c r="CJ15" i="16" s="1"/>
  <c r="M137" i="9"/>
  <c r="CI15" i="16" s="1"/>
  <c r="M136" i="9"/>
  <c r="CH15" i="16" s="1"/>
  <c r="M135" i="9"/>
  <c r="CG15" i="16" s="1"/>
  <c r="M134" i="9"/>
  <c r="CF15" i="16" s="1"/>
  <c r="M133" i="9"/>
  <c r="CE15" i="16" s="1"/>
  <c r="M132" i="9"/>
  <c r="CD15" i="16" s="1"/>
  <c r="M131" i="9"/>
  <c r="CC15" i="16" s="1"/>
  <c r="M130" i="9"/>
  <c r="CB15" i="16" s="1"/>
  <c r="M129" i="9"/>
  <c r="CA15" i="16" s="1"/>
  <c r="M128" i="9"/>
  <c r="BZ15" i="16" s="1"/>
  <c r="M127" i="9"/>
  <c r="BY15" i="16" s="1"/>
  <c r="K126" i="9"/>
  <c r="J126" i="9"/>
  <c r="I126" i="9"/>
  <c r="H126" i="9"/>
  <c r="G126" i="9"/>
  <c r="F126" i="9"/>
  <c r="K125" i="9"/>
  <c r="J125" i="9"/>
  <c r="I125" i="9"/>
  <c r="H125" i="9"/>
  <c r="G125" i="9"/>
  <c r="F125" i="9"/>
  <c r="M124" i="9"/>
  <c r="BV15" i="16" s="1"/>
  <c r="M123" i="9"/>
  <c r="BU15" i="16" s="1"/>
  <c r="M122" i="9"/>
  <c r="BT15" i="16" s="1"/>
  <c r="M121" i="9"/>
  <c r="BS15" i="16" s="1"/>
  <c r="M120" i="9"/>
  <c r="BR15" i="16" s="1"/>
  <c r="M119" i="9"/>
  <c r="BQ15" i="16" s="1"/>
  <c r="M118" i="9"/>
  <c r="BP15" i="16" s="1"/>
  <c r="M117" i="9"/>
  <c r="BO15" i="16" s="1"/>
  <c r="M116" i="9"/>
  <c r="BN15" i="16" s="1"/>
  <c r="M115" i="9"/>
  <c r="BM15" i="16" s="1"/>
  <c r="M114" i="9"/>
  <c r="BL15" i="16" s="1"/>
  <c r="M113" i="9"/>
  <c r="BK15" i="16" s="1"/>
  <c r="M112" i="9"/>
  <c r="BJ15" i="16" s="1"/>
  <c r="M111" i="9"/>
  <c r="BI15" i="16" s="1"/>
  <c r="M110" i="9"/>
  <c r="BH15" i="16" s="1"/>
  <c r="M109" i="9"/>
  <c r="BG15" i="16" s="1"/>
  <c r="M108" i="9"/>
  <c r="BF15" i="16" s="1"/>
  <c r="M107" i="9"/>
  <c r="BE15" i="16" s="1"/>
  <c r="M106" i="9"/>
  <c r="BD15" i="16" s="1"/>
  <c r="M105" i="9"/>
  <c r="BC15" i="16" s="1"/>
  <c r="M104" i="9"/>
  <c r="BB15" i="16" s="1"/>
  <c r="M103" i="9"/>
  <c r="BA15" i="16" s="1"/>
  <c r="M102" i="9"/>
  <c r="AZ15" i="16" s="1"/>
  <c r="M101" i="9"/>
  <c r="AY15" i="16" s="1"/>
  <c r="M100" i="9"/>
  <c r="AX15" i="16" s="1"/>
  <c r="M99" i="9"/>
  <c r="AW15" i="16" s="1"/>
  <c r="M98" i="9"/>
  <c r="AV15" i="16" s="1"/>
  <c r="M97" i="9"/>
  <c r="AU15" i="16" s="1"/>
  <c r="M96" i="9"/>
  <c r="AT15" i="16" s="1"/>
  <c r="M95" i="9"/>
  <c r="AS15" i="16" s="1"/>
  <c r="M94" i="9"/>
  <c r="AR15" i="16" s="1"/>
  <c r="M93" i="9"/>
  <c r="AQ15" i="16" s="1"/>
  <c r="K92" i="9"/>
  <c r="J92" i="9"/>
  <c r="I92" i="9"/>
  <c r="H92" i="9"/>
  <c r="G92" i="9"/>
  <c r="F92" i="9"/>
  <c r="K91" i="9"/>
  <c r="J91" i="9"/>
  <c r="I91" i="9"/>
  <c r="H91" i="9"/>
  <c r="G91" i="9"/>
  <c r="F91" i="9"/>
  <c r="M90" i="9"/>
  <c r="AN15" i="16" s="1"/>
  <c r="M89" i="9"/>
  <c r="AM15" i="16" s="1"/>
  <c r="M88" i="9"/>
  <c r="AL15" i="16" s="1"/>
  <c r="M87" i="9"/>
  <c r="AK15" i="16" s="1"/>
  <c r="M86" i="9"/>
  <c r="AJ15" i="16" s="1"/>
  <c r="M85" i="9"/>
  <c r="AI15" i="16" s="1"/>
  <c r="M84" i="9"/>
  <c r="AH15" i="16" s="1"/>
  <c r="M83" i="9"/>
  <c r="AG15" i="16" s="1"/>
  <c r="M82" i="9"/>
  <c r="AF15" i="16" s="1"/>
  <c r="M81" i="9"/>
  <c r="AE15" i="16" s="1"/>
  <c r="M80" i="9"/>
  <c r="AD15" i="16" s="1"/>
  <c r="M79" i="9"/>
  <c r="AC15" i="16" s="1"/>
  <c r="M78" i="9"/>
  <c r="AB15" i="16" s="1"/>
  <c r="M77" i="9"/>
  <c r="AA15" i="16" s="1"/>
  <c r="M76" i="9"/>
  <c r="Z15" i="16" s="1"/>
  <c r="M75" i="9"/>
  <c r="Y15" i="16" s="1"/>
  <c r="M74" i="9"/>
  <c r="X15" i="16" s="1"/>
  <c r="M73" i="9"/>
  <c r="W15" i="16" s="1"/>
  <c r="M72" i="9"/>
  <c r="V15" i="16" s="1"/>
  <c r="M71" i="9"/>
  <c r="U15" i="16" s="1"/>
  <c r="M70" i="9"/>
  <c r="T15" i="16" s="1"/>
  <c r="M69" i="9"/>
  <c r="S15" i="16" s="1"/>
  <c r="M68" i="9"/>
  <c r="R15" i="16" s="1"/>
  <c r="M67" i="9"/>
  <c r="Q15" i="16" s="1"/>
  <c r="M66" i="9"/>
  <c r="P15" i="16" s="1"/>
  <c r="M65" i="9"/>
  <c r="O15" i="16" s="1"/>
  <c r="M64" i="9"/>
  <c r="N15" i="16" s="1"/>
  <c r="M63" i="9"/>
  <c r="M15" i="16" s="1"/>
  <c r="M62" i="9"/>
  <c r="L15" i="16" s="1"/>
  <c r="M61" i="9"/>
  <c r="K15" i="16" s="1"/>
  <c r="M60" i="9"/>
  <c r="J15" i="16" s="1"/>
  <c r="M59" i="9"/>
  <c r="I15" i="16" s="1"/>
  <c r="K58" i="9"/>
  <c r="J58" i="9"/>
  <c r="I58" i="9"/>
  <c r="H58" i="9"/>
  <c r="G58" i="9"/>
  <c r="F58" i="9"/>
  <c r="M57" i="9"/>
  <c r="BE15" i="15" s="1"/>
  <c r="M56" i="9"/>
  <c r="BD15" i="15" s="1"/>
  <c r="M55" i="9"/>
  <c r="BC15" i="15" s="1"/>
  <c r="M54" i="9"/>
  <c r="BB15" i="15" s="1"/>
  <c r="M53" i="9"/>
  <c r="M52" i="9"/>
  <c r="M51" i="9"/>
  <c r="M50" i="9"/>
  <c r="AX15" i="15" s="1"/>
  <c r="M49" i="9"/>
  <c r="AW15" i="15" s="1"/>
  <c r="M48" i="9"/>
  <c r="AV15" i="15" s="1"/>
  <c r="M47" i="9"/>
  <c r="AU15" i="15" s="1"/>
  <c r="M46" i="9"/>
  <c r="AT15" i="15" s="1"/>
  <c r="K45" i="9"/>
  <c r="J45" i="9"/>
  <c r="I45" i="9"/>
  <c r="H45" i="9"/>
  <c r="G45" i="9"/>
  <c r="F45" i="9"/>
  <c r="M44" i="9"/>
  <c r="AR15" i="15" s="1"/>
  <c r="M43" i="9"/>
  <c r="AQ15" i="15" s="1"/>
  <c r="M42" i="9"/>
  <c r="AP15" i="15" s="1"/>
  <c r="M41" i="9"/>
  <c r="AO15" i="15" s="1"/>
  <c r="K40" i="9"/>
  <c r="J40" i="9"/>
  <c r="I40" i="9"/>
  <c r="H40" i="9"/>
  <c r="G40" i="9"/>
  <c r="F40" i="9"/>
  <c r="M39" i="9"/>
  <c r="AK15" i="15" s="1"/>
  <c r="M38" i="9"/>
  <c r="AJ15" i="15" s="1"/>
  <c r="M37" i="9"/>
  <c r="AI15" i="15" s="1"/>
  <c r="M36" i="9"/>
  <c r="AH15" i="15" s="1"/>
  <c r="M35" i="9"/>
  <c r="AG15" i="15" s="1"/>
  <c r="M34" i="9"/>
  <c r="AF15" i="15" s="1"/>
  <c r="M33" i="9"/>
  <c r="AE15" i="15" s="1"/>
  <c r="M32" i="9"/>
  <c r="AN15" i="15" s="1"/>
  <c r="M31" i="9"/>
  <c r="AM15" i="15" s="1"/>
  <c r="M30" i="9"/>
  <c r="AD15" i="15" s="1"/>
  <c r="M29" i="9"/>
  <c r="AC15" i="15" s="1"/>
  <c r="K28" i="9"/>
  <c r="J28" i="9"/>
  <c r="I28" i="9"/>
  <c r="H28" i="9"/>
  <c r="G28" i="9"/>
  <c r="F28" i="9"/>
  <c r="M27" i="9"/>
  <c r="AA15" i="15" s="1"/>
  <c r="M26" i="9"/>
  <c r="Z15" i="15" s="1"/>
  <c r="M25" i="9"/>
  <c r="Y15" i="15" s="1"/>
  <c r="M24" i="9"/>
  <c r="X15" i="15" s="1"/>
  <c r="M23" i="9"/>
  <c r="W15" i="15" s="1"/>
  <c r="M22" i="9"/>
  <c r="V15" i="15" s="1"/>
  <c r="M21" i="9"/>
  <c r="U15" i="15" s="1"/>
  <c r="M20" i="9"/>
  <c r="K19" i="9"/>
  <c r="J19" i="9"/>
  <c r="I19" i="9"/>
  <c r="H19" i="9"/>
  <c r="G19" i="9"/>
  <c r="F19" i="9"/>
  <c r="M18" i="9"/>
  <c r="S15" i="15" s="1"/>
  <c r="M17" i="9"/>
  <c r="R15" i="15" s="1"/>
  <c r="K16" i="9"/>
  <c r="J16" i="9"/>
  <c r="I16" i="9"/>
  <c r="H16" i="9"/>
  <c r="G16" i="9"/>
  <c r="F16" i="9"/>
  <c r="M15" i="9"/>
  <c r="P15" i="15" s="1"/>
  <c r="M14" i="9"/>
  <c r="O15" i="15" s="1"/>
  <c r="M13" i="9"/>
  <c r="N15" i="15" s="1"/>
  <c r="M12" i="9"/>
  <c r="M15" i="15" s="1"/>
  <c r="M11" i="9"/>
  <c r="L15" i="15" s="1"/>
  <c r="M10" i="9"/>
  <c r="K4" i="9"/>
  <c r="J4" i="9"/>
  <c r="I4" i="9"/>
  <c r="H4" i="9"/>
  <c r="G4" i="9"/>
  <c r="F4" i="9"/>
  <c r="K289" i="8"/>
  <c r="J289" i="8"/>
  <c r="I289" i="8"/>
  <c r="H289" i="8"/>
  <c r="G289" i="8"/>
  <c r="F289" i="8"/>
  <c r="M288" i="8"/>
  <c r="BW14" i="15" s="1"/>
  <c r="M287" i="8"/>
  <c r="BV14" i="15" s="1"/>
  <c r="M286" i="8"/>
  <c r="BU14" i="15" s="1"/>
  <c r="M285" i="8"/>
  <c r="BT14" i="15" s="1"/>
  <c r="M284" i="8"/>
  <c r="BS14" i="15" s="1"/>
  <c r="M283" i="8"/>
  <c r="BR14" i="15" s="1"/>
  <c r="M282" i="8"/>
  <c r="BQ14" i="15" s="1"/>
  <c r="K281" i="8"/>
  <c r="J281" i="8"/>
  <c r="I281" i="8"/>
  <c r="H281" i="8"/>
  <c r="G281" i="8"/>
  <c r="F281" i="8"/>
  <c r="M280" i="8"/>
  <c r="BO14" i="15" s="1"/>
  <c r="M279" i="8"/>
  <c r="BN14" i="15" s="1"/>
  <c r="M278" i="8"/>
  <c r="BM14" i="15" s="1"/>
  <c r="M277" i="8"/>
  <c r="BL14" i="15" s="1"/>
  <c r="M276" i="8"/>
  <c r="BK14" i="15" s="1"/>
  <c r="M275" i="8"/>
  <c r="BJ14" i="15" s="1"/>
  <c r="M274" i="8"/>
  <c r="BI14" i="15" s="1"/>
  <c r="M273" i="8"/>
  <c r="BH14" i="15" s="1"/>
  <c r="M272" i="8"/>
  <c r="BG14" i="15" s="1"/>
  <c r="K271" i="8"/>
  <c r="J271" i="8"/>
  <c r="I271" i="8"/>
  <c r="H271" i="8"/>
  <c r="G271" i="8"/>
  <c r="F271" i="8"/>
  <c r="M270" i="8"/>
  <c r="GY14" i="16" s="1"/>
  <c r="M269" i="8"/>
  <c r="GX14" i="16" s="1"/>
  <c r="M268" i="8"/>
  <c r="GW14" i="16" s="1"/>
  <c r="M267" i="8"/>
  <c r="GV14" i="16" s="1"/>
  <c r="K266" i="8"/>
  <c r="J266" i="8"/>
  <c r="I266" i="8"/>
  <c r="H266" i="8"/>
  <c r="G266" i="8"/>
  <c r="F266" i="8"/>
  <c r="M265" i="8"/>
  <c r="GU14" i="16" s="1"/>
  <c r="M264" i="8"/>
  <c r="GT14" i="16" s="1"/>
  <c r="M263" i="8"/>
  <c r="GS14" i="16" s="1"/>
  <c r="M262" i="8"/>
  <c r="GR14" i="16" s="1"/>
  <c r="K261" i="8"/>
  <c r="J261" i="8"/>
  <c r="I261" i="8"/>
  <c r="H261" i="8"/>
  <c r="G261" i="8"/>
  <c r="F261" i="8"/>
  <c r="M260" i="8"/>
  <c r="GQ14" i="16" s="1"/>
  <c r="M259" i="8"/>
  <c r="GP14" i="16" s="1"/>
  <c r="M258" i="8"/>
  <c r="GO14" i="16" s="1"/>
  <c r="M257" i="8"/>
  <c r="GN14" i="16" s="1"/>
  <c r="K256" i="8"/>
  <c r="J256" i="8"/>
  <c r="I256" i="8"/>
  <c r="H256" i="8"/>
  <c r="G256" i="8"/>
  <c r="F256" i="8"/>
  <c r="M255" i="8"/>
  <c r="GM14" i="16" s="1"/>
  <c r="M254" i="8"/>
  <c r="M253" i="8"/>
  <c r="GK14" i="16" s="1"/>
  <c r="M252" i="8"/>
  <c r="GJ14" i="16" s="1"/>
  <c r="K251" i="8"/>
  <c r="J251" i="8"/>
  <c r="I251" i="8"/>
  <c r="H251" i="8"/>
  <c r="G251" i="8"/>
  <c r="F251" i="8"/>
  <c r="M250" i="8"/>
  <c r="GI14" i="16" s="1"/>
  <c r="M249" i="8"/>
  <c r="GH14" i="16" s="1"/>
  <c r="M248" i="8"/>
  <c r="GG14" i="16" s="1"/>
  <c r="M247" i="8"/>
  <c r="GF14" i="16" s="1"/>
  <c r="K246" i="8"/>
  <c r="J246" i="8"/>
  <c r="I246" i="8"/>
  <c r="H246" i="8"/>
  <c r="G246" i="8"/>
  <c r="F246" i="8"/>
  <c r="M245" i="8"/>
  <c r="GE14" i="16" s="1"/>
  <c r="M244" i="8"/>
  <c r="GD14" i="16" s="1"/>
  <c r="M243" i="8"/>
  <c r="GC14" i="16" s="1"/>
  <c r="M242" i="8"/>
  <c r="GB14" i="16" s="1"/>
  <c r="K241" i="8"/>
  <c r="J241" i="8"/>
  <c r="I241" i="8"/>
  <c r="H241" i="8"/>
  <c r="G241" i="8"/>
  <c r="F241" i="8"/>
  <c r="M240" i="8"/>
  <c r="GA14" i="16" s="1"/>
  <c r="M239" i="8"/>
  <c r="FZ14" i="16" s="1"/>
  <c r="M238" i="8"/>
  <c r="FY14" i="16" s="1"/>
  <c r="M237" i="8"/>
  <c r="FX14" i="16" s="1"/>
  <c r="K236" i="8"/>
  <c r="J236" i="8"/>
  <c r="I236" i="8"/>
  <c r="H236" i="8"/>
  <c r="G236" i="8"/>
  <c r="F236" i="8"/>
  <c r="M235" i="8"/>
  <c r="FW14" i="16" s="1"/>
  <c r="M234" i="8"/>
  <c r="FV14" i="16" s="1"/>
  <c r="M233" i="8"/>
  <c r="M232" i="8"/>
  <c r="FT14" i="16" s="1"/>
  <c r="K231" i="8"/>
  <c r="J231" i="8"/>
  <c r="I231" i="8"/>
  <c r="H231" i="8"/>
  <c r="G231" i="8"/>
  <c r="F231" i="8"/>
  <c r="M230" i="8"/>
  <c r="FS14" i="16" s="1"/>
  <c r="M229" i="8"/>
  <c r="FR14" i="16" s="1"/>
  <c r="M228" i="8"/>
  <c r="M227" i="8"/>
  <c r="FP14" i="16" s="1"/>
  <c r="K226" i="8"/>
  <c r="J226" i="8"/>
  <c r="I226" i="8"/>
  <c r="H226" i="8"/>
  <c r="G226" i="8"/>
  <c r="F226" i="8"/>
  <c r="M225" i="8"/>
  <c r="FO14" i="16" s="1"/>
  <c r="M224" i="8"/>
  <c r="M223" i="8"/>
  <c r="FM14" i="16" s="1"/>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FE14" i="16" s="1"/>
  <c r="M212" i="8"/>
  <c r="FD14" i="16" s="1"/>
  <c r="K211" i="8"/>
  <c r="J211" i="8"/>
  <c r="I211" i="8"/>
  <c r="M210" i="8"/>
  <c r="FC14" i="16" s="1"/>
  <c r="M209" i="8"/>
  <c r="FB14" i="16" s="1"/>
  <c r="M208" i="8"/>
  <c r="FA14" i="16" s="1"/>
  <c r="M207" i="8"/>
  <c r="K206" i="8"/>
  <c r="J206" i="8"/>
  <c r="I206" i="8"/>
  <c r="H206" i="8"/>
  <c r="G206" i="8"/>
  <c r="F206" i="8"/>
  <c r="M205" i="8"/>
  <c r="EY14" i="16" s="1"/>
  <c r="M204" i="8"/>
  <c r="EX14" i="16" s="1"/>
  <c r="M203" i="8"/>
  <c r="EW14" i="16" s="1"/>
  <c r="M202" i="8"/>
  <c r="EV14" i="16" s="1"/>
  <c r="M201" i="8"/>
  <c r="EU14" i="16" s="1"/>
  <c r="M200" i="8"/>
  <c r="ET14" i="16" s="1"/>
  <c r="M199" i="8"/>
  <c r="ES14" i="16" s="1"/>
  <c r="M198" i="8"/>
  <c r="ER14" i="16" s="1"/>
  <c r="M197" i="8"/>
  <c r="EQ14" i="16" s="1"/>
  <c r="M196" i="8"/>
  <c r="EP14" i="16" s="1"/>
  <c r="M195" i="8"/>
  <c r="EO14" i="16" s="1"/>
  <c r="M194" i="8"/>
  <c r="EN14" i="16" s="1"/>
  <c r="K193" i="8"/>
  <c r="J193" i="8"/>
  <c r="I193" i="8"/>
  <c r="M192" i="8"/>
  <c r="EM14" i="16" s="1"/>
  <c r="M191" i="8"/>
  <c r="EL14" i="16" s="1"/>
  <c r="M190" i="8"/>
  <c r="EK14" i="16" s="1"/>
  <c r="M189" i="8"/>
  <c r="EJ14" i="16" s="1"/>
  <c r="M188" i="8"/>
  <c r="EI14" i="16" s="1"/>
  <c r="M187" i="8"/>
  <c r="EH14" i="16" s="1"/>
  <c r="M186" i="8"/>
  <c r="EG14" i="16" s="1"/>
  <c r="M185" i="8"/>
  <c r="EE14" i="16" s="1"/>
  <c r="M184" i="8"/>
  <c r="EF14" i="16" s="1"/>
  <c r="M183" i="8"/>
  <c r="EC14" i="16" s="1"/>
  <c r="M182" i="8"/>
  <c r="ED14" i="16" s="1"/>
  <c r="M181" i="8"/>
  <c r="EA14" i="16" s="1"/>
  <c r="M180" i="8"/>
  <c r="EB14" i="16" s="1"/>
  <c r="M179" i="8"/>
  <c r="DY14" i="16" s="1"/>
  <c r="K178" i="8"/>
  <c r="J178" i="8"/>
  <c r="I178" i="8"/>
  <c r="H178" i="8"/>
  <c r="G178" i="8"/>
  <c r="F178" i="8"/>
  <c r="K177" i="8"/>
  <c r="J177" i="8"/>
  <c r="I177" i="8"/>
  <c r="H177" i="8"/>
  <c r="G177" i="8"/>
  <c r="F177" i="8"/>
  <c r="M176" i="8"/>
  <c r="DV14" i="16" s="1"/>
  <c r="M175" i="8"/>
  <c r="DU14" i="16" s="1"/>
  <c r="M174" i="8"/>
  <c r="DT14" i="16" s="1"/>
  <c r="M173" i="8"/>
  <c r="DS14" i="16" s="1"/>
  <c r="M172" i="8"/>
  <c r="DR14" i="16" s="1"/>
  <c r="M171" i="8"/>
  <c r="DQ14" i="16" s="1"/>
  <c r="M170" i="8"/>
  <c r="DP14" i="16" s="1"/>
  <c r="M169" i="8"/>
  <c r="DO14" i="16" s="1"/>
  <c r="M168" i="8"/>
  <c r="DN14" i="16" s="1"/>
  <c r="M167" i="8"/>
  <c r="DM14" i="16" s="1"/>
  <c r="M166" i="8"/>
  <c r="DL14" i="16" s="1"/>
  <c r="M165" i="8"/>
  <c r="DK14" i="16" s="1"/>
  <c r="M164" i="8"/>
  <c r="DJ14" i="16" s="1"/>
  <c r="M163" i="8"/>
  <c r="DI14" i="16" s="1"/>
  <c r="M162" i="8"/>
  <c r="DH14" i="16" s="1"/>
  <c r="M161" i="8"/>
  <c r="DG14" i="16" s="1"/>
  <c r="K160" i="8"/>
  <c r="J160" i="8"/>
  <c r="I160" i="8"/>
  <c r="G160" i="8"/>
  <c r="F160" i="8"/>
  <c r="K159" i="8"/>
  <c r="J159" i="8"/>
  <c r="I159" i="8"/>
  <c r="H159" i="8"/>
  <c r="G159" i="8"/>
  <c r="F159" i="8"/>
  <c r="M158" i="8"/>
  <c r="DD14" i="16" s="1"/>
  <c r="M157" i="8"/>
  <c r="DC14" i="16" s="1"/>
  <c r="M156" i="8"/>
  <c r="DB14" i="16" s="1"/>
  <c r="M155" i="8"/>
  <c r="DA14" i="16" s="1"/>
  <c r="M154" i="8"/>
  <c r="CZ14" i="16" s="1"/>
  <c r="M153" i="8"/>
  <c r="CY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CG14" i="16" s="1"/>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BT14" i="16" s="1"/>
  <c r="M121" i="8"/>
  <c r="BS14" i="16" s="1"/>
  <c r="M120" i="8"/>
  <c r="BR14" i="16" s="1"/>
  <c r="M119" i="8"/>
  <c r="BQ14" i="16" s="1"/>
  <c r="M118" i="8"/>
  <c r="BP14" i="16" s="1"/>
  <c r="M117" i="8"/>
  <c r="BO14" i="16" s="1"/>
  <c r="M116" i="8"/>
  <c r="BN14" i="16" s="1"/>
  <c r="M115" i="8"/>
  <c r="BM14" i="16" s="1"/>
  <c r="M114" i="8"/>
  <c r="BL14" i="16" s="1"/>
  <c r="M113" i="8"/>
  <c r="BK14" i="16" s="1"/>
  <c r="M112" i="8"/>
  <c r="BJ14" i="16" s="1"/>
  <c r="M111" i="8"/>
  <c r="BI14" i="16" s="1"/>
  <c r="M110" i="8"/>
  <c r="BH14" i="16" s="1"/>
  <c r="M109" i="8"/>
  <c r="BG14" i="16" s="1"/>
  <c r="M108" i="8"/>
  <c r="BF14" i="16" s="1"/>
  <c r="M107" i="8"/>
  <c r="BE14" i="16" s="1"/>
  <c r="M106" i="8"/>
  <c r="BD14" i="16" s="1"/>
  <c r="M105" i="8"/>
  <c r="BC14" i="16" s="1"/>
  <c r="M104" i="8"/>
  <c r="BB14" i="16" s="1"/>
  <c r="M103" i="8"/>
  <c r="BA14" i="16" s="1"/>
  <c r="M102" i="8"/>
  <c r="AZ14" i="16" s="1"/>
  <c r="M101" i="8"/>
  <c r="AY14" i="16" s="1"/>
  <c r="M100" i="8"/>
  <c r="AX14" i="16" s="1"/>
  <c r="M99" i="8"/>
  <c r="AW14" i="16" s="1"/>
  <c r="M98" i="8"/>
  <c r="AV14" i="16" s="1"/>
  <c r="M97" i="8"/>
  <c r="AU14" i="16" s="1"/>
  <c r="M96" i="8"/>
  <c r="AT14" i="16" s="1"/>
  <c r="M95" i="8"/>
  <c r="AS14" i="16" s="1"/>
  <c r="M94" i="8"/>
  <c r="AR14" i="16" s="1"/>
  <c r="M93" i="8"/>
  <c r="AQ14" i="16" s="1"/>
  <c r="K92" i="8"/>
  <c r="J92" i="8"/>
  <c r="I92" i="8"/>
  <c r="H92" i="8"/>
  <c r="G92" i="8"/>
  <c r="F92" i="8"/>
  <c r="K91" i="8"/>
  <c r="J91" i="8"/>
  <c r="I91" i="8"/>
  <c r="H91" i="8"/>
  <c r="G91" i="8"/>
  <c r="F91" i="8"/>
  <c r="M90" i="8"/>
  <c r="AN14" i="16" s="1"/>
  <c r="M89" i="8"/>
  <c r="AM14" i="16" s="1"/>
  <c r="M88" i="8"/>
  <c r="AL14" i="16" s="1"/>
  <c r="M87" i="8"/>
  <c r="AK14" i="16" s="1"/>
  <c r="M86" i="8"/>
  <c r="AJ14" i="16" s="1"/>
  <c r="M85" i="8"/>
  <c r="AI14" i="16" s="1"/>
  <c r="M84" i="8"/>
  <c r="AH14" i="16" s="1"/>
  <c r="M83" i="8"/>
  <c r="AG14" i="16" s="1"/>
  <c r="M82" i="8"/>
  <c r="AF14" i="16" s="1"/>
  <c r="M81" i="8"/>
  <c r="AE14" i="16" s="1"/>
  <c r="M80" i="8"/>
  <c r="AD14" i="16" s="1"/>
  <c r="M79" i="8"/>
  <c r="AC14" i="16" s="1"/>
  <c r="M78" i="8"/>
  <c r="AB14" i="16" s="1"/>
  <c r="M77" i="8"/>
  <c r="AA14" i="16" s="1"/>
  <c r="M76" i="8"/>
  <c r="Z14" i="16" s="1"/>
  <c r="M75" i="8"/>
  <c r="Y14" i="16" s="1"/>
  <c r="M74" i="8"/>
  <c r="X14" i="16" s="1"/>
  <c r="M73" i="8"/>
  <c r="W14" i="16" s="1"/>
  <c r="M72" i="8"/>
  <c r="V14" i="16" s="1"/>
  <c r="M71" i="8"/>
  <c r="U14" i="16" s="1"/>
  <c r="M70" i="8"/>
  <c r="T14" i="16" s="1"/>
  <c r="M69" i="8"/>
  <c r="S14" i="16" s="1"/>
  <c r="M68" i="8"/>
  <c r="R14" i="16" s="1"/>
  <c r="M67" i="8"/>
  <c r="Q14" i="16" s="1"/>
  <c r="M66" i="8"/>
  <c r="P14" i="16" s="1"/>
  <c r="M65" i="8"/>
  <c r="O14" i="16" s="1"/>
  <c r="M64" i="8"/>
  <c r="N14" i="16" s="1"/>
  <c r="M63" i="8"/>
  <c r="M14" i="16" s="1"/>
  <c r="M62" i="8"/>
  <c r="L14" i="16" s="1"/>
  <c r="M61" i="8"/>
  <c r="K14" i="16" s="1"/>
  <c r="M60" i="8"/>
  <c r="J14" i="16" s="1"/>
  <c r="M59" i="8"/>
  <c r="I14" i="16" s="1"/>
  <c r="K58" i="8"/>
  <c r="J58" i="8"/>
  <c r="I58" i="8"/>
  <c r="H58" i="8"/>
  <c r="G58" i="8"/>
  <c r="F58" i="8"/>
  <c r="M57" i="8"/>
  <c r="BE14" i="15" s="1"/>
  <c r="M56" i="8"/>
  <c r="BD14" i="15" s="1"/>
  <c r="M55" i="8"/>
  <c r="BC14" i="15" s="1"/>
  <c r="M54" i="8"/>
  <c r="BB14" i="15" s="1"/>
  <c r="M53" i="8"/>
  <c r="M52" i="8"/>
  <c r="M51" i="8"/>
  <c r="M50" i="8"/>
  <c r="AX14" i="15" s="1"/>
  <c r="M49" i="8"/>
  <c r="AW14" i="15" s="1"/>
  <c r="M48" i="8"/>
  <c r="AV14" i="15" s="1"/>
  <c r="M47" i="8"/>
  <c r="AU14" i="15" s="1"/>
  <c r="M46" i="8"/>
  <c r="AT14" i="15" s="1"/>
  <c r="K45" i="8"/>
  <c r="J45" i="8"/>
  <c r="I45" i="8"/>
  <c r="H45" i="8"/>
  <c r="G45" i="8"/>
  <c r="F45" i="8"/>
  <c r="M44" i="8"/>
  <c r="AR14" i="15" s="1"/>
  <c r="M43" i="8"/>
  <c r="AQ14" i="15" s="1"/>
  <c r="M42" i="8"/>
  <c r="AP14" i="15" s="1"/>
  <c r="M41" i="8"/>
  <c r="AO14" i="15" s="1"/>
  <c r="K40" i="8"/>
  <c r="J40" i="8"/>
  <c r="I40" i="8"/>
  <c r="H40" i="8"/>
  <c r="G40" i="8"/>
  <c r="F40" i="8"/>
  <c r="M39" i="8"/>
  <c r="AK14" i="15" s="1"/>
  <c r="M38" i="8"/>
  <c r="AJ14" i="15" s="1"/>
  <c r="M37" i="8"/>
  <c r="AI14" i="15" s="1"/>
  <c r="M36" i="8"/>
  <c r="AH14" i="15" s="1"/>
  <c r="M35" i="8"/>
  <c r="AG14" i="15" s="1"/>
  <c r="M34" i="8"/>
  <c r="AF14" i="15" s="1"/>
  <c r="M33" i="8"/>
  <c r="AE14" i="15" s="1"/>
  <c r="M32" i="8"/>
  <c r="AN14" i="15" s="1"/>
  <c r="M31" i="8"/>
  <c r="AM14" i="15" s="1"/>
  <c r="M30" i="8"/>
  <c r="AD14" i="15" s="1"/>
  <c r="M29" i="8"/>
  <c r="AC14" i="15" s="1"/>
  <c r="K28" i="8"/>
  <c r="J28" i="8"/>
  <c r="I28" i="8"/>
  <c r="H28" i="8"/>
  <c r="G28" i="8"/>
  <c r="F28" i="8"/>
  <c r="M27" i="8"/>
  <c r="AA14" i="15" s="1"/>
  <c r="M26" i="8"/>
  <c r="Z14" i="15" s="1"/>
  <c r="M25" i="8"/>
  <c r="Y14" i="15" s="1"/>
  <c r="M24" i="8"/>
  <c r="X14" i="15" s="1"/>
  <c r="M23" i="8"/>
  <c r="W14" i="15" s="1"/>
  <c r="M22" i="8"/>
  <c r="V14" i="15" s="1"/>
  <c r="M21" i="8"/>
  <c r="U14" i="15" s="1"/>
  <c r="M20" i="8"/>
  <c r="K19" i="8"/>
  <c r="J19" i="8"/>
  <c r="I19" i="8"/>
  <c r="H19" i="8"/>
  <c r="G19" i="8"/>
  <c r="F19" i="8"/>
  <c r="M18" i="8"/>
  <c r="S14" i="15" s="1"/>
  <c r="M17" i="8"/>
  <c r="R14" i="15" s="1"/>
  <c r="K16" i="8"/>
  <c r="J16" i="8"/>
  <c r="I16" i="8"/>
  <c r="H16" i="8"/>
  <c r="G16" i="8"/>
  <c r="F16" i="8"/>
  <c r="M15" i="8"/>
  <c r="P14" i="15" s="1"/>
  <c r="M14" i="8"/>
  <c r="O14" i="15" s="1"/>
  <c r="M13" i="8"/>
  <c r="N14" i="15" s="1"/>
  <c r="M12" i="8"/>
  <c r="M14" i="15" s="1"/>
  <c r="M11" i="8"/>
  <c r="L14" i="15" s="1"/>
  <c r="M10" i="8"/>
  <c r="J15" i="15" s="1"/>
  <c r="K4" i="8"/>
  <c r="J4" i="8"/>
  <c r="I4" i="8"/>
  <c r="H4" i="8"/>
  <c r="G4" i="8"/>
  <c r="F4" i="8"/>
  <c r="K289" i="7"/>
  <c r="J289" i="7"/>
  <c r="I289" i="7"/>
  <c r="H289" i="7"/>
  <c r="G289" i="7"/>
  <c r="F289" i="7"/>
  <c r="M288" i="7"/>
  <c r="BW13" i="15" s="1"/>
  <c r="M287" i="7"/>
  <c r="BV13" i="15" s="1"/>
  <c r="M286" i="7"/>
  <c r="BU13" i="15" s="1"/>
  <c r="M285" i="7"/>
  <c r="BT13" i="15" s="1"/>
  <c r="M284" i="7"/>
  <c r="BS13" i="15" s="1"/>
  <c r="M283" i="7"/>
  <c r="BR13" i="15" s="1"/>
  <c r="M282" i="7"/>
  <c r="BQ13" i="15" s="1"/>
  <c r="K281" i="7"/>
  <c r="J281" i="7"/>
  <c r="I281" i="7"/>
  <c r="H281" i="7"/>
  <c r="G281" i="7"/>
  <c r="F281" i="7"/>
  <c r="M280" i="7"/>
  <c r="BO13" i="15" s="1"/>
  <c r="M279" i="7"/>
  <c r="BN13" i="15" s="1"/>
  <c r="M278" i="7"/>
  <c r="BM13" i="15" s="1"/>
  <c r="M277" i="7"/>
  <c r="BL13" i="15" s="1"/>
  <c r="M276" i="7"/>
  <c r="BK13" i="15" s="1"/>
  <c r="M275" i="7"/>
  <c r="BJ13" i="15" s="1"/>
  <c r="M274" i="7"/>
  <c r="BI13" i="15" s="1"/>
  <c r="M273" i="7"/>
  <c r="BH13" i="15" s="1"/>
  <c r="M272" i="7"/>
  <c r="BG13" i="15" s="1"/>
  <c r="K271" i="7"/>
  <c r="J271" i="7"/>
  <c r="I271" i="7"/>
  <c r="H271" i="7"/>
  <c r="G271" i="7"/>
  <c r="F271" i="7"/>
  <c r="M270" i="7"/>
  <c r="GY13" i="16" s="1"/>
  <c r="M269" i="7"/>
  <c r="GX13" i="16" s="1"/>
  <c r="M268" i="7"/>
  <c r="GW13" i="16" s="1"/>
  <c r="M267" i="7"/>
  <c r="GV13" i="16" s="1"/>
  <c r="K266" i="7"/>
  <c r="J266" i="7"/>
  <c r="I266" i="7"/>
  <c r="H266" i="7"/>
  <c r="G266" i="7"/>
  <c r="F266" i="7"/>
  <c r="M265" i="7"/>
  <c r="GU13" i="16" s="1"/>
  <c r="M264" i="7"/>
  <c r="GT13" i="16" s="1"/>
  <c r="M263" i="7"/>
  <c r="GS13" i="16" s="1"/>
  <c r="M262" i="7"/>
  <c r="GR13" i="16" s="1"/>
  <c r="K261" i="7"/>
  <c r="J261" i="7"/>
  <c r="I261" i="7"/>
  <c r="H261" i="7"/>
  <c r="G261" i="7"/>
  <c r="F261" i="7"/>
  <c r="M260" i="7"/>
  <c r="GQ13" i="16" s="1"/>
  <c r="M259" i="7"/>
  <c r="GP13" i="16" s="1"/>
  <c r="M258" i="7"/>
  <c r="GO13" i="16" s="1"/>
  <c r="M257" i="7"/>
  <c r="GN13" i="16" s="1"/>
  <c r="K256" i="7"/>
  <c r="J256" i="7"/>
  <c r="I256" i="7"/>
  <c r="H256" i="7"/>
  <c r="G256" i="7"/>
  <c r="F256" i="7"/>
  <c r="M255" i="7"/>
  <c r="GM13" i="16" s="1"/>
  <c r="M254" i="7"/>
  <c r="M253" i="7"/>
  <c r="GK13" i="16" s="1"/>
  <c r="M252" i="7"/>
  <c r="K251" i="7"/>
  <c r="J251" i="7"/>
  <c r="I251" i="7"/>
  <c r="H251" i="7"/>
  <c r="G251" i="7"/>
  <c r="F251" i="7"/>
  <c r="M250" i="7"/>
  <c r="GI13" i="16" s="1"/>
  <c r="M249" i="7"/>
  <c r="GH13" i="16" s="1"/>
  <c r="M248" i="7"/>
  <c r="GG13" i="16" s="1"/>
  <c r="M247" i="7"/>
  <c r="GF13" i="16" s="1"/>
  <c r="K246" i="7"/>
  <c r="J246" i="7"/>
  <c r="I246" i="7"/>
  <c r="M245" i="7"/>
  <c r="GE13" i="16" s="1"/>
  <c r="M244" i="7"/>
  <c r="GD13" i="16" s="1"/>
  <c r="M243" i="7"/>
  <c r="GC13" i="16" s="1"/>
  <c r="M242" i="7"/>
  <c r="GB13" i="16" s="1"/>
  <c r="K241" i="7"/>
  <c r="J241" i="7"/>
  <c r="I241" i="7"/>
  <c r="M240" i="7"/>
  <c r="GA13" i="16" s="1"/>
  <c r="M239" i="7"/>
  <c r="FZ13" i="16" s="1"/>
  <c r="M238" i="7"/>
  <c r="FY13" i="16" s="1"/>
  <c r="M237" i="7"/>
  <c r="FX13" i="16" s="1"/>
  <c r="K236" i="7"/>
  <c r="J236" i="7"/>
  <c r="I236" i="7"/>
  <c r="H236" i="7"/>
  <c r="G236" i="7"/>
  <c r="F236" i="7"/>
  <c r="M235" i="7"/>
  <c r="FW13" i="16" s="1"/>
  <c r="M234" i="7"/>
  <c r="FV13" i="16" s="1"/>
  <c r="M233" i="7"/>
  <c r="FU13" i="16" s="1"/>
  <c r="M232" i="7"/>
  <c r="FT13" i="16" s="1"/>
  <c r="K231" i="7"/>
  <c r="J231" i="7"/>
  <c r="I231" i="7"/>
  <c r="H231" i="7"/>
  <c r="G231" i="7"/>
  <c r="F231" i="7"/>
  <c r="M230" i="7"/>
  <c r="FS13" i="16" s="1"/>
  <c r="M229" i="7"/>
  <c r="FR13" i="16" s="1"/>
  <c r="M228" i="7"/>
  <c r="FQ13" i="16" s="1"/>
  <c r="M227" i="7"/>
  <c r="FP13" i="16" s="1"/>
  <c r="K226" i="7"/>
  <c r="J226" i="7"/>
  <c r="I226" i="7"/>
  <c r="H226" i="7"/>
  <c r="G226" i="7"/>
  <c r="F226" i="7"/>
  <c r="M225" i="7"/>
  <c r="FO13" i="16" s="1"/>
  <c r="M224" i="7"/>
  <c r="FN13" i="16" s="1"/>
  <c r="M223" i="7"/>
  <c r="FM13" i="16" s="1"/>
  <c r="M222" i="7"/>
  <c r="FL13" i="16" s="1"/>
  <c r="K221" i="7"/>
  <c r="J221" i="7"/>
  <c r="I221" i="7"/>
  <c r="H221" i="7"/>
  <c r="G221" i="7"/>
  <c r="F221" i="7"/>
  <c r="M220" i="7"/>
  <c r="FK13" i="16" s="1"/>
  <c r="M219" i="7"/>
  <c r="FJ13" i="16" s="1"/>
  <c r="M218" i="7"/>
  <c r="FI13" i="16" s="1"/>
  <c r="M217" i="7"/>
  <c r="FH13" i="16" s="1"/>
  <c r="K216" i="7"/>
  <c r="J216" i="7"/>
  <c r="I216" i="7"/>
  <c r="H216" i="7"/>
  <c r="G216" i="7"/>
  <c r="F216" i="7"/>
  <c r="M215" i="7"/>
  <c r="FG13" i="16" s="1"/>
  <c r="M214" i="7"/>
  <c r="FF13" i="16" s="1"/>
  <c r="M213" i="7"/>
  <c r="FE13" i="16" s="1"/>
  <c r="M212" i="7"/>
  <c r="FD13" i="16" s="1"/>
  <c r="K211" i="7"/>
  <c r="J211" i="7"/>
  <c r="I211" i="7"/>
  <c r="H211" i="7"/>
  <c r="G211" i="7"/>
  <c r="F211" i="7"/>
  <c r="M210" i="7"/>
  <c r="FC13" i="16" s="1"/>
  <c r="M209" i="7"/>
  <c r="FB13" i="16" s="1"/>
  <c r="M208" i="7"/>
  <c r="FA13" i="16" s="1"/>
  <c r="M207" i="7"/>
  <c r="EZ13" i="16" s="1"/>
  <c r="K206" i="7"/>
  <c r="J206" i="7"/>
  <c r="I206" i="7"/>
  <c r="H206" i="7"/>
  <c r="G206" i="7"/>
  <c r="F206" i="7"/>
  <c r="M205" i="7"/>
  <c r="EY13" i="16" s="1"/>
  <c r="M204" i="7"/>
  <c r="EX13" i="16" s="1"/>
  <c r="M203" i="7"/>
  <c r="EW13" i="16" s="1"/>
  <c r="M202" i="7"/>
  <c r="EV13" i="16" s="1"/>
  <c r="M201" i="7"/>
  <c r="EU13" i="16" s="1"/>
  <c r="M200" i="7"/>
  <c r="ET13" i="16" s="1"/>
  <c r="M199" i="7"/>
  <c r="ES13" i="16" s="1"/>
  <c r="M198" i="7"/>
  <c r="ER13" i="16" s="1"/>
  <c r="M197" i="7"/>
  <c r="EQ13" i="16" s="1"/>
  <c r="M196" i="7"/>
  <c r="EP13" i="16" s="1"/>
  <c r="M195" i="7"/>
  <c r="EO13" i="16" s="1"/>
  <c r="M194" i="7"/>
  <c r="EN13" i="16" s="1"/>
  <c r="K193" i="7"/>
  <c r="J193" i="7"/>
  <c r="I193" i="7"/>
  <c r="M192" i="7"/>
  <c r="EM13" i="16" s="1"/>
  <c r="M191" i="7"/>
  <c r="EL13" i="16" s="1"/>
  <c r="M190" i="7"/>
  <c r="EK13" i="16" s="1"/>
  <c r="M189" i="7"/>
  <c r="EJ13" i="16" s="1"/>
  <c r="M188" i="7"/>
  <c r="EI13" i="16" s="1"/>
  <c r="M187" i="7"/>
  <c r="EH13" i="16" s="1"/>
  <c r="M186" i="7"/>
  <c r="EG13" i="16" s="1"/>
  <c r="M185" i="7"/>
  <c r="EE13" i="16" s="1"/>
  <c r="M184" i="7"/>
  <c r="EF13" i="16" s="1"/>
  <c r="M183" i="7"/>
  <c r="EC13" i="16" s="1"/>
  <c r="M182" i="7"/>
  <c r="ED13" i="16" s="1"/>
  <c r="M181" i="7"/>
  <c r="EA13" i="16" s="1"/>
  <c r="M180" i="7"/>
  <c r="EB13" i="16" s="1"/>
  <c r="M179" i="7"/>
  <c r="DY13" i="16" s="1"/>
  <c r="K178" i="7"/>
  <c r="J178" i="7"/>
  <c r="I178" i="7"/>
  <c r="H178" i="7"/>
  <c r="G178" i="7"/>
  <c r="F178" i="7"/>
  <c r="K177" i="7"/>
  <c r="J177" i="7"/>
  <c r="I177" i="7"/>
  <c r="H177" i="7"/>
  <c r="G177" i="7"/>
  <c r="F177" i="7"/>
  <c r="M176" i="7"/>
  <c r="DV13" i="16" s="1"/>
  <c r="M175" i="7"/>
  <c r="DU13" i="16" s="1"/>
  <c r="M174" i="7"/>
  <c r="DT13" i="16" s="1"/>
  <c r="M173" i="7"/>
  <c r="DS13" i="16" s="1"/>
  <c r="M172" i="7"/>
  <c r="DR13" i="16" s="1"/>
  <c r="M171" i="7"/>
  <c r="DQ13" i="16" s="1"/>
  <c r="M170" i="7"/>
  <c r="DP13" i="16" s="1"/>
  <c r="M169" i="7"/>
  <c r="DO13" i="16" s="1"/>
  <c r="M168" i="7"/>
  <c r="DN13" i="16" s="1"/>
  <c r="M167" i="7"/>
  <c r="DM13" i="16" s="1"/>
  <c r="M166" i="7"/>
  <c r="DL13" i="16" s="1"/>
  <c r="M165" i="7"/>
  <c r="DK13" i="16" s="1"/>
  <c r="M164" i="7"/>
  <c r="DJ13" i="16" s="1"/>
  <c r="M163" i="7"/>
  <c r="DI13" i="16" s="1"/>
  <c r="M162" i="7"/>
  <c r="DH13" i="16" s="1"/>
  <c r="M161" i="7"/>
  <c r="DG13" i="16" s="1"/>
  <c r="K160" i="7"/>
  <c r="J160" i="7"/>
  <c r="I160" i="7"/>
  <c r="H160" i="7"/>
  <c r="G160" i="7"/>
  <c r="F160" i="7"/>
  <c r="K159" i="7"/>
  <c r="J159" i="7"/>
  <c r="I159" i="7"/>
  <c r="G159" i="7"/>
  <c r="F159" i="7"/>
  <c r="M158" i="7"/>
  <c r="DD13" i="16" s="1"/>
  <c r="M157" i="7"/>
  <c r="DC13" i="16" s="1"/>
  <c r="M156" i="7"/>
  <c r="DB13" i="16" s="1"/>
  <c r="M155" i="7"/>
  <c r="DA13" i="16" s="1"/>
  <c r="M154" i="7"/>
  <c r="CZ13" i="16" s="1"/>
  <c r="M153" i="7"/>
  <c r="CY13" i="16" s="1"/>
  <c r="M152" i="7"/>
  <c r="CX13" i="16" s="1"/>
  <c r="M151" i="7"/>
  <c r="CW13" i="16" s="1"/>
  <c r="M150" i="7"/>
  <c r="CV13" i="16" s="1"/>
  <c r="M149" i="7"/>
  <c r="CU13" i="16" s="1"/>
  <c r="M148" i="7"/>
  <c r="CT13" i="16" s="1"/>
  <c r="M147" i="7"/>
  <c r="CS13" i="16" s="1"/>
  <c r="M146" i="7"/>
  <c r="CR13" i="16" s="1"/>
  <c r="M145" i="7"/>
  <c r="CQ13" i="16" s="1"/>
  <c r="M144" i="7"/>
  <c r="CP13" i="16" s="1"/>
  <c r="M143" i="7"/>
  <c r="CO13" i="16" s="1"/>
  <c r="M142" i="7"/>
  <c r="CN13" i="16" s="1"/>
  <c r="M141" i="7"/>
  <c r="CM13" i="16" s="1"/>
  <c r="M140" i="7"/>
  <c r="CL13" i="16" s="1"/>
  <c r="M139" i="7"/>
  <c r="CK13" i="16" s="1"/>
  <c r="M138" i="7"/>
  <c r="CJ13" i="16" s="1"/>
  <c r="M137" i="7"/>
  <c r="CI13" i="16" s="1"/>
  <c r="M136" i="7"/>
  <c r="CH13" i="16" s="1"/>
  <c r="M135" i="7"/>
  <c r="CG13" i="16" s="1"/>
  <c r="M134" i="7"/>
  <c r="CF13" i="16" s="1"/>
  <c r="M133" i="7"/>
  <c r="CE13" i="16" s="1"/>
  <c r="M132" i="7"/>
  <c r="CD13" i="16" s="1"/>
  <c r="M131" i="7"/>
  <c r="CC13" i="16" s="1"/>
  <c r="M130" i="7"/>
  <c r="CB13" i="16" s="1"/>
  <c r="M129" i="7"/>
  <c r="CA13" i="16" s="1"/>
  <c r="M128" i="7"/>
  <c r="BZ13" i="16" s="1"/>
  <c r="M127" i="7"/>
  <c r="BY13" i="16" s="1"/>
  <c r="K126" i="7"/>
  <c r="J126" i="7"/>
  <c r="I126" i="7"/>
  <c r="H126" i="7"/>
  <c r="G126" i="7"/>
  <c r="F126" i="7"/>
  <c r="K125" i="7"/>
  <c r="J125" i="7"/>
  <c r="I125" i="7"/>
  <c r="H125" i="7"/>
  <c r="G125" i="7"/>
  <c r="F125" i="7"/>
  <c r="M124" i="7"/>
  <c r="BV13" i="16" s="1"/>
  <c r="M123" i="7"/>
  <c r="BU13" i="16" s="1"/>
  <c r="M122" i="7"/>
  <c r="BT13" i="16" s="1"/>
  <c r="M121" i="7"/>
  <c r="BS13" i="16" s="1"/>
  <c r="M120" i="7"/>
  <c r="BR13" i="16" s="1"/>
  <c r="M119" i="7"/>
  <c r="BQ13" i="16" s="1"/>
  <c r="M118" i="7"/>
  <c r="BP13" i="16" s="1"/>
  <c r="M117" i="7"/>
  <c r="BO13" i="16" s="1"/>
  <c r="M116" i="7"/>
  <c r="BN13" i="16" s="1"/>
  <c r="M115" i="7"/>
  <c r="BM13" i="16" s="1"/>
  <c r="M114" i="7"/>
  <c r="BL13" i="16" s="1"/>
  <c r="M113" i="7"/>
  <c r="BK13" i="16" s="1"/>
  <c r="M112" i="7"/>
  <c r="BJ13" i="16" s="1"/>
  <c r="M111" i="7"/>
  <c r="BI13" i="16" s="1"/>
  <c r="M110" i="7"/>
  <c r="BH13" i="16" s="1"/>
  <c r="M109" i="7"/>
  <c r="BG13" i="16" s="1"/>
  <c r="M108" i="7"/>
  <c r="BF13" i="16" s="1"/>
  <c r="M107" i="7"/>
  <c r="BE13" i="16" s="1"/>
  <c r="M106" i="7"/>
  <c r="BD13" i="16" s="1"/>
  <c r="M105" i="7"/>
  <c r="BC13" i="16" s="1"/>
  <c r="M104" i="7"/>
  <c r="BB13" i="16" s="1"/>
  <c r="M103" i="7"/>
  <c r="BA13" i="16" s="1"/>
  <c r="M102" i="7"/>
  <c r="AZ13" i="16" s="1"/>
  <c r="M101" i="7"/>
  <c r="AY13" i="16" s="1"/>
  <c r="M100" i="7"/>
  <c r="AX13" i="16" s="1"/>
  <c r="M99" i="7"/>
  <c r="AW13" i="16" s="1"/>
  <c r="M98" i="7"/>
  <c r="AV13" i="16" s="1"/>
  <c r="M97" i="7"/>
  <c r="AU13" i="16" s="1"/>
  <c r="M96" i="7"/>
  <c r="AT13" i="16" s="1"/>
  <c r="M95" i="7"/>
  <c r="AS13" i="16" s="1"/>
  <c r="M94" i="7"/>
  <c r="AR13" i="16" s="1"/>
  <c r="M93" i="7"/>
  <c r="AQ13" i="16" s="1"/>
  <c r="K92" i="7"/>
  <c r="J92" i="7"/>
  <c r="I92" i="7"/>
  <c r="H92" i="7"/>
  <c r="G92" i="7"/>
  <c r="F92" i="7"/>
  <c r="K91" i="7"/>
  <c r="J91" i="7"/>
  <c r="I91" i="7"/>
  <c r="H91" i="7"/>
  <c r="G91" i="7"/>
  <c r="F91" i="7"/>
  <c r="M90" i="7"/>
  <c r="AN13" i="16" s="1"/>
  <c r="M89" i="7"/>
  <c r="AM13" i="16" s="1"/>
  <c r="M88" i="7"/>
  <c r="AL13" i="16" s="1"/>
  <c r="M87" i="7"/>
  <c r="AK13" i="16" s="1"/>
  <c r="M86" i="7"/>
  <c r="AJ13" i="16" s="1"/>
  <c r="M85" i="7"/>
  <c r="AI13" i="16" s="1"/>
  <c r="M84" i="7"/>
  <c r="AH13" i="16" s="1"/>
  <c r="M83" i="7"/>
  <c r="AG13" i="16" s="1"/>
  <c r="M82" i="7"/>
  <c r="AF13" i="16" s="1"/>
  <c r="M81" i="7"/>
  <c r="AE13" i="16" s="1"/>
  <c r="M80" i="7"/>
  <c r="AD13" i="16" s="1"/>
  <c r="M79" i="7"/>
  <c r="AC13" i="16" s="1"/>
  <c r="M78" i="7"/>
  <c r="AB13" i="16" s="1"/>
  <c r="M77" i="7"/>
  <c r="AA13" i="16" s="1"/>
  <c r="M76" i="7"/>
  <c r="Z13" i="16" s="1"/>
  <c r="M75" i="7"/>
  <c r="Y13" i="16" s="1"/>
  <c r="M74" i="7"/>
  <c r="X13" i="16" s="1"/>
  <c r="M73" i="7"/>
  <c r="W13" i="16" s="1"/>
  <c r="M72" i="7"/>
  <c r="V13" i="16" s="1"/>
  <c r="M71" i="7"/>
  <c r="U13" i="16" s="1"/>
  <c r="M70" i="7"/>
  <c r="T13" i="16" s="1"/>
  <c r="M69" i="7"/>
  <c r="S13" i="16" s="1"/>
  <c r="M68" i="7"/>
  <c r="R13" i="16" s="1"/>
  <c r="M67" i="7"/>
  <c r="Q13" i="16" s="1"/>
  <c r="M66" i="7"/>
  <c r="P13" i="16" s="1"/>
  <c r="M65" i="7"/>
  <c r="O13" i="16" s="1"/>
  <c r="M64" i="7"/>
  <c r="N13" i="16" s="1"/>
  <c r="M63" i="7"/>
  <c r="M13" i="16" s="1"/>
  <c r="M62" i="7"/>
  <c r="L13" i="16" s="1"/>
  <c r="M61" i="7"/>
  <c r="K13" i="16" s="1"/>
  <c r="M60" i="7"/>
  <c r="J13" i="16" s="1"/>
  <c r="M59" i="7"/>
  <c r="I13" i="16" s="1"/>
  <c r="K58" i="7"/>
  <c r="J58" i="7"/>
  <c r="I58" i="7"/>
  <c r="H58" i="7"/>
  <c r="G58" i="7"/>
  <c r="F58" i="7"/>
  <c r="M57" i="7"/>
  <c r="BE13" i="15" s="1"/>
  <c r="M56" i="7"/>
  <c r="BD13" i="15" s="1"/>
  <c r="M55" i="7"/>
  <c r="BC13" i="15" s="1"/>
  <c r="M54" i="7"/>
  <c r="BB13" i="15" s="1"/>
  <c r="M53" i="7"/>
  <c r="M52" i="7"/>
  <c r="M51" i="7"/>
  <c r="M50" i="7"/>
  <c r="AX13" i="15" s="1"/>
  <c r="M49" i="7"/>
  <c r="AW13" i="15" s="1"/>
  <c r="M48" i="7"/>
  <c r="AV13" i="15" s="1"/>
  <c r="M47" i="7"/>
  <c r="AU13" i="15" s="1"/>
  <c r="M46" i="7"/>
  <c r="AT13" i="15" s="1"/>
  <c r="K45" i="7"/>
  <c r="J45" i="7"/>
  <c r="I45" i="7"/>
  <c r="H45" i="7"/>
  <c r="G45" i="7"/>
  <c r="F45" i="7"/>
  <c r="M44" i="7"/>
  <c r="AR13" i="15" s="1"/>
  <c r="M43" i="7"/>
  <c r="AQ13" i="15" s="1"/>
  <c r="M42" i="7"/>
  <c r="AP13" i="15" s="1"/>
  <c r="M41" i="7"/>
  <c r="AO13" i="15" s="1"/>
  <c r="K40" i="7"/>
  <c r="J40" i="7"/>
  <c r="I40" i="7"/>
  <c r="H40" i="7"/>
  <c r="G40" i="7"/>
  <c r="F40" i="7"/>
  <c r="M39" i="7"/>
  <c r="AK13" i="15" s="1"/>
  <c r="M38" i="7"/>
  <c r="AJ13" i="15" s="1"/>
  <c r="M37" i="7"/>
  <c r="AI13" i="15" s="1"/>
  <c r="M36" i="7"/>
  <c r="AH13" i="15" s="1"/>
  <c r="M35" i="7"/>
  <c r="AG13" i="15" s="1"/>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O13" i="15" s="1"/>
  <c r="M13" i="7"/>
  <c r="N13" i="15" s="1"/>
  <c r="M12" i="7"/>
  <c r="M13" i="15" s="1"/>
  <c r="M11" i="7"/>
  <c r="L13" i="15" s="1"/>
  <c r="M10" i="7"/>
  <c r="J13" i="15" s="1"/>
  <c r="K4" i="7"/>
  <c r="J4" i="7"/>
  <c r="I4" i="7"/>
  <c r="H4" i="7"/>
  <c r="G4" i="7"/>
  <c r="F4" i="7"/>
  <c r="K289" i="6"/>
  <c r="J289" i="6"/>
  <c r="I289" i="6"/>
  <c r="H289" i="6"/>
  <c r="G289" i="6"/>
  <c r="F289" i="6"/>
  <c r="M288" i="6"/>
  <c r="BW12" i="15" s="1"/>
  <c r="M287" i="6"/>
  <c r="BV12" i="15" s="1"/>
  <c r="M286" i="6"/>
  <c r="BU12" i="15" s="1"/>
  <c r="M285" i="6"/>
  <c r="BT12" i="15" s="1"/>
  <c r="M284" i="6"/>
  <c r="BS12" i="15" s="1"/>
  <c r="M283" i="6"/>
  <c r="BR12" i="15" s="1"/>
  <c r="M282" i="6"/>
  <c r="BQ12" i="15" s="1"/>
  <c r="K281" i="6"/>
  <c r="J281" i="6"/>
  <c r="I281" i="6"/>
  <c r="H281" i="6"/>
  <c r="G281" i="6"/>
  <c r="F281" i="6"/>
  <c r="M280" i="6"/>
  <c r="BO12" i="15" s="1"/>
  <c r="M279" i="6"/>
  <c r="BN12" i="15" s="1"/>
  <c r="M278" i="6"/>
  <c r="BM12" i="15" s="1"/>
  <c r="M277" i="6"/>
  <c r="BL12" i="15" s="1"/>
  <c r="M276" i="6"/>
  <c r="BK12" i="15" s="1"/>
  <c r="M275" i="6"/>
  <c r="BJ12" i="15" s="1"/>
  <c r="M274" i="6"/>
  <c r="BI12" i="15" s="1"/>
  <c r="M273" i="6"/>
  <c r="BH12" i="15" s="1"/>
  <c r="M272" i="6"/>
  <c r="BG12" i="15" s="1"/>
  <c r="K271" i="6"/>
  <c r="J271" i="6"/>
  <c r="I271" i="6"/>
  <c r="H271" i="6"/>
  <c r="G271" i="6"/>
  <c r="F271" i="6"/>
  <c r="M270" i="6"/>
  <c r="GY12" i="16" s="1"/>
  <c r="M269" i="6"/>
  <c r="GX12" i="16" s="1"/>
  <c r="M268" i="6"/>
  <c r="GW12" i="16" s="1"/>
  <c r="M267" i="6"/>
  <c r="GV12" i="16" s="1"/>
  <c r="K266" i="6"/>
  <c r="J266" i="6"/>
  <c r="I266" i="6"/>
  <c r="H266" i="6"/>
  <c r="G266" i="6"/>
  <c r="F266" i="6"/>
  <c r="M265" i="6"/>
  <c r="GU12" i="16" s="1"/>
  <c r="M264" i="6"/>
  <c r="GT12" i="16" s="1"/>
  <c r="M263" i="6"/>
  <c r="GS12" i="16" s="1"/>
  <c r="M262" i="6"/>
  <c r="GR12" i="16" s="1"/>
  <c r="K261" i="6"/>
  <c r="J261" i="6"/>
  <c r="I261" i="6"/>
  <c r="H261" i="6"/>
  <c r="G261" i="6"/>
  <c r="F261" i="6"/>
  <c r="M260" i="6"/>
  <c r="GQ12" i="16" s="1"/>
  <c r="M259" i="6"/>
  <c r="GP12" i="16" s="1"/>
  <c r="M258" i="6"/>
  <c r="GO12" i="16" s="1"/>
  <c r="M257" i="6"/>
  <c r="GN12" i="16" s="1"/>
  <c r="K256" i="6"/>
  <c r="J256" i="6"/>
  <c r="I256" i="6"/>
  <c r="H256" i="6"/>
  <c r="G256" i="6"/>
  <c r="F256" i="6"/>
  <c r="M255" i="6"/>
  <c r="GM12" i="16" s="1"/>
  <c r="M254" i="6"/>
  <c r="M253" i="6"/>
  <c r="M252" i="6"/>
  <c r="GJ12" i="16" s="1"/>
  <c r="K251" i="6"/>
  <c r="J251" i="6"/>
  <c r="I251" i="6"/>
  <c r="H251" i="6"/>
  <c r="G251" i="6"/>
  <c r="F251" i="6"/>
  <c r="M250" i="6"/>
  <c r="GI12" i="16" s="1"/>
  <c r="M249" i="6"/>
  <c r="GH12" i="16" s="1"/>
  <c r="M248" i="6"/>
  <c r="GG12" i="16" s="1"/>
  <c r="M247" i="6"/>
  <c r="GF12" i="16" s="1"/>
  <c r="K246" i="6"/>
  <c r="J246" i="6"/>
  <c r="I246" i="6"/>
  <c r="M245" i="6"/>
  <c r="GE12" i="16" s="1"/>
  <c r="M244" i="6"/>
  <c r="GD12" i="16" s="1"/>
  <c r="M243" i="6"/>
  <c r="GC12" i="16" s="1"/>
  <c r="M242" i="6"/>
  <c r="GB12" i="16" s="1"/>
  <c r="K241" i="6"/>
  <c r="J241" i="6"/>
  <c r="I241" i="6"/>
  <c r="M240" i="6"/>
  <c r="GA12" i="16" s="1"/>
  <c r="M239" i="6"/>
  <c r="FZ12" i="16" s="1"/>
  <c r="M238" i="6"/>
  <c r="FY12" i="16" s="1"/>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FO12" i="16" s="1"/>
  <c r="M224" i="6"/>
  <c r="M223" i="6"/>
  <c r="FM12" i="16" s="1"/>
  <c r="M222" i="6"/>
  <c r="FL12" i="16" s="1"/>
  <c r="K221" i="6"/>
  <c r="J221" i="6"/>
  <c r="I221" i="6"/>
  <c r="H221" i="6"/>
  <c r="G221" i="6"/>
  <c r="F221" i="6"/>
  <c r="M220" i="6"/>
  <c r="FK12" i="16" s="1"/>
  <c r="M219" i="6"/>
  <c r="FJ12" i="16" s="1"/>
  <c r="M218" i="6"/>
  <c r="FI12" i="16" s="1"/>
  <c r="M217" i="6"/>
  <c r="FH12" i="16" s="1"/>
  <c r="K216" i="6"/>
  <c r="J216" i="6"/>
  <c r="I216" i="6"/>
  <c r="H216" i="6"/>
  <c r="G216" i="6"/>
  <c r="F216" i="6"/>
  <c r="M215" i="6"/>
  <c r="FG12" i="16" s="1"/>
  <c r="M214" i="6"/>
  <c r="FF12" i="16" s="1"/>
  <c r="M213" i="6"/>
  <c r="FE12" i="16" s="1"/>
  <c r="M212" i="6"/>
  <c r="FD12" i="16" s="1"/>
  <c r="K211" i="6"/>
  <c r="J211" i="6"/>
  <c r="I211" i="6"/>
  <c r="H211" i="6"/>
  <c r="G211" i="6"/>
  <c r="F211" i="6"/>
  <c r="M210" i="6"/>
  <c r="FC12" i="16" s="1"/>
  <c r="M209" i="6"/>
  <c r="FB12" i="16" s="1"/>
  <c r="M208" i="6"/>
  <c r="FA12" i="16" s="1"/>
  <c r="M207" i="6"/>
  <c r="EZ12" i="16" s="1"/>
  <c r="K206" i="6"/>
  <c r="J206" i="6"/>
  <c r="I206" i="6"/>
  <c r="H206" i="6"/>
  <c r="G206" i="6"/>
  <c r="F206" i="6"/>
  <c r="M205" i="6"/>
  <c r="EY12" i="16" s="1"/>
  <c r="M204" i="6"/>
  <c r="EX12" i="16" s="1"/>
  <c r="M203" i="6"/>
  <c r="EW12" i="16" s="1"/>
  <c r="M202" i="6"/>
  <c r="EV12" i="16" s="1"/>
  <c r="M201" i="6"/>
  <c r="EU12" i="16" s="1"/>
  <c r="M200" i="6"/>
  <c r="ET12" i="16" s="1"/>
  <c r="M199" i="6"/>
  <c r="ES12" i="16" s="1"/>
  <c r="M198" i="6"/>
  <c r="ER12" i="16" s="1"/>
  <c r="M197" i="6"/>
  <c r="EQ12" i="16" s="1"/>
  <c r="M196" i="6"/>
  <c r="EP12" i="16" s="1"/>
  <c r="M195" i="6"/>
  <c r="EO12" i="16" s="1"/>
  <c r="M194" i="6"/>
  <c r="EN12" i="16" s="1"/>
  <c r="K193" i="6"/>
  <c r="J193" i="6"/>
  <c r="I193" i="6"/>
  <c r="M192" i="6"/>
  <c r="EM12" i="16" s="1"/>
  <c r="M191" i="6"/>
  <c r="EL12" i="16" s="1"/>
  <c r="M190" i="6"/>
  <c r="EK12" i="16" s="1"/>
  <c r="M189" i="6"/>
  <c r="EJ12" i="16" s="1"/>
  <c r="M188" i="6"/>
  <c r="EI12" i="16" s="1"/>
  <c r="M187" i="6"/>
  <c r="EH12" i="16" s="1"/>
  <c r="M186" i="6"/>
  <c r="EG12" i="16" s="1"/>
  <c r="M185" i="6"/>
  <c r="EE12" i="16" s="1"/>
  <c r="M184" i="6"/>
  <c r="EF12" i="16" s="1"/>
  <c r="M183" i="6"/>
  <c r="EC12" i="16" s="1"/>
  <c r="M182" i="6"/>
  <c r="ED12" i="16" s="1"/>
  <c r="M181" i="6"/>
  <c r="EA12" i="16" s="1"/>
  <c r="M180" i="6"/>
  <c r="EB12" i="16" s="1"/>
  <c r="M179" i="6"/>
  <c r="DY12" i="16" s="1"/>
  <c r="K178" i="6"/>
  <c r="J178" i="6"/>
  <c r="I178" i="6"/>
  <c r="H178" i="6"/>
  <c r="G178" i="6"/>
  <c r="F178" i="6"/>
  <c r="K177" i="6"/>
  <c r="J177" i="6"/>
  <c r="I177" i="6"/>
  <c r="H177" i="6"/>
  <c r="G177" i="6"/>
  <c r="F177" i="6"/>
  <c r="M176" i="6"/>
  <c r="DV12" i="16" s="1"/>
  <c r="M175" i="6"/>
  <c r="DU12" i="16" s="1"/>
  <c r="M174" i="6"/>
  <c r="DT12" i="16" s="1"/>
  <c r="M173" i="6"/>
  <c r="DS12" i="16" s="1"/>
  <c r="M172" i="6"/>
  <c r="DR12" i="16" s="1"/>
  <c r="M171" i="6"/>
  <c r="DQ12" i="16" s="1"/>
  <c r="M170" i="6"/>
  <c r="DP12" i="16" s="1"/>
  <c r="M169" i="6"/>
  <c r="DO12" i="16" s="1"/>
  <c r="M168" i="6"/>
  <c r="DN12" i="16" s="1"/>
  <c r="M167" i="6"/>
  <c r="DM12" i="16" s="1"/>
  <c r="M166" i="6"/>
  <c r="DL12" i="16" s="1"/>
  <c r="M165" i="6"/>
  <c r="DK12" i="16" s="1"/>
  <c r="M164" i="6"/>
  <c r="DJ12" i="16" s="1"/>
  <c r="M163" i="6"/>
  <c r="DI12" i="16" s="1"/>
  <c r="M162" i="6"/>
  <c r="DH12" i="16" s="1"/>
  <c r="M161" i="6"/>
  <c r="DG12" i="16" s="1"/>
  <c r="K160" i="6"/>
  <c r="J160" i="6"/>
  <c r="I160" i="6"/>
  <c r="H160" i="6"/>
  <c r="G160" i="6"/>
  <c r="F160" i="6"/>
  <c r="K159" i="6"/>
  <c r="J159" i="6"/>
  <c r="I159" i="6"/>
  <c r="H159" i="6"/>
  <c r="G159" i="6"/>
  <c r="F159" i="6"/>
  <c r="M158" i="6"/>
  <c r="DD12" i="16" s="1"/>
  <c r="M157" i="6"/>
  <c r="DC12" i="16" s="1"/>
  <c r="M156" i="6"/>
  <c r="DB12" i="16" s="1"/>
  <c r="M155" i="6"/>
  <c r="DA12" i="16" s="1"/>
  <c r="M154" i="6"/>
  <c r="CZ12" i="16" s="1"/>
  <c r="M153" i="6"/>
  <c r="CY12" i="16" s="1"/>
  <c r="M152" i="6"/>
  <c r="CX12" i="16" s="1"/>
  <c r="M151" i="6"/>
  <c r="CW12" i="16" s="1"/>
  <c r="M150" i="6"/>
  <c r="CV12" i="16" s="1"/>
  <c r="M149" i="6"/>
  <c r="CU12" i="16" s="1"/>
  <c r="M148" i="6"/>
  <c r="CT12" i="16" s="1"/>
  <c r="M147" i="6"/>
  <c r="CS12" i="16" s="1"/>
  <c r="M146" i="6"/>
  <c r="CR12" i="16" s="1"/>
  <c r="M145" i="6"/>
  <c r="CQ12" i="16" s="1"/>
  <c r="M144" i="6"/>
  <c r="CP12" i="16" s="1"/>
  <c r="M143" i="6"/>
  <c r="CO12" i="16" s="1"/>
  <c r="M142" i="6"/>
  <c r="CN12" i="16" s="1"/>
  <c r="M141" i="6"/>
  <c r="CM12" i="16" s="1"/>
  <c r="M140" i="6"/>
  <c r="CL12" i="16" s="1"/>
  <c r="M139" i="6"/>
  <c r="CK12" i="16" s="1"/>
  <c r="M138" i="6"/>
  <c r="CJ12" i="16" s="1"/>
  <c r="M137" i="6"/>
  <c r="CI12" i="16" s="1"/>
  <c r="M136" i="6"/>
  <c r="CH12" i="16" s="1"/>
  <c r="M135" i="6"/>
  <c r="CG12" i="16" s="1"/>
  <c r="M134" i="6"/>
  <c r="CF12" i="16" s="1"/>
  <c r="M133" i="6"/>
  <c r="CE12" i="16" s="1"/>
  <c r="M132" i="6"/>
  <c r="CD12" i="16" s="1"/>
  <c r="M131" i="6"/>
  <c r="CC12" i="16" s="1"/>
  <c r="M130" i="6"/>
  <c r="CB12" i="16" s="1"/>
  <c r="M129" i="6"/>
  <c r="CA12" i="16" s="1"/>
  <c r="M128" i="6"/>
  <c r="BZ12" i="16" s="1"/>
  <c r="M127" i="6"/>
  <c r="BY12" i="16" s="1"/>
  <c r="K126" i="6"/>
  <c r="J126" i="6"/>
  <c r="I126" i="6"/>
  <c r="H126" i="6"/>
  <c r="G126" i="6"/>
  <c r="F126" i="6"/>
  <c r="K125" i="6"/>
  <c r="J125" i="6"/>
  <c r="I125" i="6"/>
  <c r="H125" i="6"/>
  <c r="G125" i="6"/>
  <c r="F125" i="6"/>
  <c r="M124" i="6"/>
  <c r="BV12" i="16" s="1"/>
  <c r="M123" i="6"/>
  <c r="BU12" i="16" s="1"/>
  <c r="M122" i="6"/>
  <c r="BT12" i="16" s="1"/>
  <c r="M121" i="6"/>
  <c r="BS12" i="16" s="1"/>
  <c r="M120" i="6"/>
  <c r="BR12" i="16" s="1"/>
  <c r="M119" i="6"/>
  <c r="BQ12" i="16" s="1"/>
  <c r="M118" i="6"/>
  <c r="BP12" i="16" s="1"/>
  <c r="M117" i="6"/>
  <c r="BO12" i="16" s="1"/>
  <c r="M116" i="6"/>
  <c r="BN12" i="16" s="1"/>
  <c r="M115" i="6"/>
  <c r="BM12" i="16" s="1"/>
  <c r="M114" i="6"/>
  <c r="BL12" i="16" s="1"/>
  <c r="M113" i="6"/>
  <c r="BK12" i="16" s="1"/>
  <c r="M112" i="6"/>
  <c r="BJ12" i="16" s="1"/>
  <c r="M111" i="6"/>
  <c r="BI12" i="16" s="1"/>
  <c r="M110" i="6"/>
  <c r="BH12" i="16" s="1"/>
  <c r="M109" i="6"/>
  <c r="BG12" i="16" s="1"/>
  <c r="M108" i="6"/>
  <c r="BF12" i="16" s="1"/>
  <c r="M107" i="6"/>
  <c r="BE12" i="16" s="1"/>
  <c r="M106" i="6"/>
  <c r="BD12" i="16" s="1"/>
  <c r="M105" i="6"/>
  <c r="BC12" i="16" s="1"/>
  <c r="M104" i="6"/>
  <c r="BB12" i="16" s="1"/>
  <c r="M103" i="6"/>
  <c r="BA12" i="16" s="1"/>
  <c r="M102" i="6"/>
  <c r="AZ12" i="16" s="1"/>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AN12" i="16" s="1"/>
  <c r="M89" i="6"/>
  <c r="AM12" i="16" s="1"/>
  <c r="M88" i="6"/>
  <c r="AL12" i="16" s="1"/>
  <c r="M87" i="6"/>
  <c r="AK12" i="16" s="1"/>
  <c r="M86" i="6"/>
  <c r="AJ12" i="16" s="1"/>
  <c r="M85" i="6"/>
  <c r="AI12" i="16" s="1"/>
  <c r="M84" i="6"/>
  <c r="AH12" i="16" s="1"/>
  <c r="M83" i="6"/>
  <c r="AG12" i="16" s="1"/>
  <c r="M82" i="6"/>
  <c r="AF12" i="16" s="1"/>
  <c r="M81" i="6"/>
  <c r="AE12" i="16" s="1"/>
  <c r="M80" i="6"/>
  <c r="AD12" i="16" s="1"/>
  <c r="M79" i="6"/>
  <c r="AC12" i="16" s="1"/>
  <c r="M78" i="6"/>
  <c r="AB12" i="16" s="1"/>
  <c r="M77" i="6"/>
  <c r="AA12" i="16" s="1"/>
  <c r="M76" i="6"/>
  <c r="Z12" i="16" s="1"/>
  <c r="M75" i="6"/>
  <c r="Y12" i="16" s="1"/>
  <c r="M74" i="6"/>
  <c r="X12" i="16" s="1"/>
  <c r="M73" i="6"/>
  <c r="W12" i="16" s="1"/>
  <c r="M72" i="6"/>
  <c r="V12" i="16" s="1"/>
  <c r="M71" i="6"/>
  <c r="U12" i="16" s="1"/>
  <c r="M70" i="6"/>
  <c r="T12" i="16" s="1"/>
  <c r="M69" i="6"/>
  <c r="S12" i="16" s="1"/>
  <c r="M68" i="6"/>
  <c r="R12" i="16" s="1"/>
  <c r="M67" i="6"/>
  <c r="Q12" i="16" s="1"/>
  <c r="M66" i="6"/>
  <c r="P12" i="16" s="1"/>
  <c r="M65" i="6"/>
  <c r="O12" i="16" s="1"/>
  <c r="M64" i="6"/>
  <c r="N12" i="16" s="1"/>
  <c r="M63" i="6"/>
  <c r="M12" i="16" s="1"/>
  <c r="M62" i="6"/>
  <c r="L12" i="16" s="1"/>
  <c r="M61" i="6"/>
  <c r="K12" i="16" s="1"/>
  <c r="M60" i="6"/>
  <c r="J12" i="16" s="1"/>
  <c r="M59" i="6"/>
  <c r="I12" i="16" s="1"/>
  <c r="K58" i="6"/>
  <c r="J58" i="6"/>
  <c r="I58" i="6"/>
  <c r="H58" i="6"/>
  <c r="G58" i="6"/>
  <c r="F58" i="6"/>
  <c r="M57" i="6"/>
  <c r="BE12" i="15" s="1"/>
  <c r="M56" i="6"/>
  <c r="BD12" i="15" s="1"/>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AI12" i="15" s="1"/>
  <c r="M36" i="6"/>
  <c r="AH12" i="15" s="1"/>
  <c r="M35" i="6"/>
  <c r="AG12" i="15" s="1"/>
  <c r="M34" i="6"/>
  <c r="AF12" i="15" s="1"/>
  <c r="M33" i="6"/>
  <c r="AE12" i="15" s="1"/>
  <c r="M32" i="6"/>
  <c r="AN12" i="15" s="1"/>
  <c r="M31" i="6"/>
  <c r="AM12" i="15" s="1"/>
  <c r="M30" i="6"/>
  <c r="AD12" i="15" s="1"/>
  <c r="M29" i="6"/>
  <c r="AC12" i="15" s="1"/>
  <c r="K28" i="6"/>
  <c r="J28" i="6"/>
  <c r="I28" i="6"/>
  <c r="H28" i="6"/>
  <c r="G28" i="6"/>
  <c r="F28" i="6"/>
  <c r="M27" i="6"/>
  <c r="AA12" i="15" s="1"/>
  <c r="M26" i="6"/>
  <c r="Z12" i="15" s="1"/>
  <c r="M25" i="6"/>
  <c r="Y12" i="15" s="1"/>
  <c r="M24" i="6"/>
  <c r="X12" i="15" s="1"/>
  <c r="M23" i="6"/>
  <c r="W12" i="15" s="1"/>
  <c r="M22" i="6"/>
  <c r="V12" i="15" s="1"/>
  <c r="M21" i="6"/>
  <c r="U12" i="15" s="1"/>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4" i="6"/>
  <c r="J4" i="6"/>
  <c r="I4" i="6"/>
  <c r="H4" i="6"/>
  <c r="G4" i="6"/>
  <c r="F4" i="6"/>
  <c r="K289" i="5"/>
  <c r="J289" i="5"/>
  <c r="I289" i="5"/>
  <c r="H289" i="5"/>
  <c r="G289" i="5"/>
  <c r="F289" i="5"/>
  <c r="M288" i="5"/>
  <c r="BW11" i="15" s="1"/>
  <c r="M287" i="5"/>
  <c r="BV11" i="15" s="1"/>
  <c r="M286" i="5"/>
  <c r="BU11" i="15" s="1"/>
  <c r="M285" i="5"/>
  <c r="BT11" i="15" s="1"/>
  <c r="M284" i="5"/>
  <c r="BS11" i="15" s="1"/>
  <c r="M283" i="5"/>
  <c r="BR11" i="15" s="1"/>
  <c r="M282" i="5"/>
  <c r="BQ11" i="15" s="1"/>
  <c r="K281" i="5"/>
  <c r="J281" i="5"/>
  <c r="I281" i="5"/>
  <c r="H281" i="5"/>
  <c r="G281" i="5"/>
  <c r="F281" i="5"/>
  <c r="M280" i="5"/>
  <c r="BO11" i="15" s="1"/>
  <c r="M279" i="5"/>
  <c r="BN11" i="15" s="1"/>
  <c r="M278" i="5"/>
  <c r="BM11" i="15" s="1"/>
  <c r="M277" i="5"/>
  <c r="BL11" i="15" s="1"/>
  <c r="M276" i="5"/>
  <c r="BK11" i="15" s="1"/>
  <c r="M275" i="5"/>
  <c r="BJ11" i="15" s="1"/>
  <c r="M274" i="5"/>
  <c r="BI11" i="15" s="1"/>
  <c r="M273" i="5"/>
  <c r="BH11" i="15" s="1"/>
  <c r="M272" i="5"/>
  <c r="BG11" i="15" s="1"/>
  <c r="K271" i="5"/>
  <c r="J271" i="5"/>
  <c r="I271" i="5"/>
  <c r="H271" i="5"/>
  <c r="G271" i="5"/>
  <c r="F271" i="5"/>
  <c r="M270" i="5"/>
  <c r="GY11" i="16" s="1"/>
  <c r="M269" i="5"/>
  <c r="GX11" i="16" s="1"/>
  <c r="M268" i="5"/>
  <c r="GW11" i="16" s="1"/>
  <c r="M267" i="5"/>
  <c r="GV11" i="16" s="1"/>
  <c r="K266" i="5"/>
  <c r="J266" i="5"/>
  <c r="I266" i="5"/>
  <c r="H266" i="5"/>
  <c r="G266" i="5"/>
  <c r="F266" i="5"/>
  <c r="M265" i="5"/>
  <c r="GU11" i="16" s="1"/>
  <c r="M264" i="5"/>
  <c r="GT11" i="16" s="1"/>
  <c r="M263" i="5"/>
  <c r="GS11" i="16" s="1"/>
  <c r="M262" i="5"/>
  <c r="GR11" i="16" s="1"/>
  <c r="K261" i="5"/>
  <c r="J261" i="5"/>
  <c r="I261" i="5"/>
  <c r="H261" i="5"/>
  <c r="G261" i="5"/>
  <c r="F261" i="5"/>
  <c r="M260" i="5"/>
  <c r="GQ11" i="16" s="1"/>
  <c r="M259" i="5"/>
  <c r="GP11" i="16" s="1"/>
  <c r="M258" i="5"/>
  <c r="GO11" i="16" s="1"/>
  <c r="M257" i="5"/>
  <c r="GN11" i="16" s="1"/>
  <c r="K256" i="5"/>
  <c r="J256" i="5"/>
  <c r="I256" i="5"/>
  <c r="H256" i="5"/>
  <c r="G256" i="5"/>
  <c r="F256" i="5"/>
  <c r="M255" i="5"/>
  <c r="GM11" i="16" s="1"/>
  <c r="M254" i="5"/>
  <c r="M253" i="5"/>
  <c r="M252" i="5"/>
  <c r="K251" i="5"/>
  <c r="J251" i="5"/>
  <c r="I251" i="5"/>
  <c r="H251" i="5"/>
  <c r="G251" i="5"/>
  <c r="F251" i="5"/>
  <c r="M250" i="5"/>
  <c r="GI11" i="16" s="1"/>
  <c r="M249" i="5"/>
  <c r="GH11" i="16" s="1"/>
  <c r="M248" i="5"/>
  <c r="GG11" i="16" s="1"/>
  <c r="M247" i="5"/>
  <c r="GF11" i="16" s="1"/>
  <c r="K246" i="5"/>
  <c r="J246" i="5"/>
  <c r="I246" i="5"/>
  <c r="H246" i="5"/>
  <c r="G246" i="5"/>
  <c r="F246" i="5"/>
  <c r="M245" i="5"/>
  <c r="GE11" i="16" s="1"/>
  <c r="M244" i="5"/>
  <c r="GD11" i="16" s="1"/>
  <c r="M243" i="5"/>
  <c r="GC11" i="16" s="1"/>
  <c r="M242" i="5"/>
  <c r="GB11" i="16" s="1"/>
  <c r="K241" i="5"/>
  <c r="J241" i="5"/>
  <c r="I241" i="5"/>
  <c r="H241" i="5"/>
  <c r="G241" i="5"/>
  <c r="F241" i="5"/>
  <c r="M240" i="5"/>
  <c r="GA11" i="16" s="1"/>
  <c r="M239" i="5"/>
  <c r="FZ11" i="16" s="1"/>
  <c r="M238" i="5"/>
  <c r="FY11" i="16" s="1"/>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FO11" i="16" s="1"/>
  <c r="M224" i="5"/>
  <c r="FN11" i="16" s="1"/>
  <c r="M223" i="5"/>
  <c r="M222" i="5"/>
  <c r="FL11" i="16" s="1"/>
  <c r="K221" i="5"/>
  <c r="J221" i="5"/>
  <c r="I221" i="5"/>
  <c r="H221" i="5"/>
  <c r="G221" i="5"/>
  <c r="F221" i="5"/>
  <c r="M220" i="5"/>
  <c r="FK11" i="16" s="1"/>
  <c r="M219" i="5"/>
  <c r="FJ11" i="16" s="1"/>
  <c r="M218" i="5"/>
  <c r="FI11" i="16" s="1"/>
  <c r="M217" i="5"/>
  <c r="FH11" i="16" s="1"/>
  <c r="K216" i="5"/>
  <c r="J216" i="5"/>
  <c r="I216" i="5"/>
  <c r="H216" i="5"/>
  <c r="G216" i="5"/>
  <c r="F216" i="5"/>
  <c r="M215" i="5"/>
  <c r="FG11" i="16" s="1"/>
  <c r="M214" i="5"/>
  <c r="FF11" i="16" s="1"/>
  <c r="M213" i="5"/>
  <c r="FE11" i="16" s="1"/>
  <c r="M212" i="5"/>
  <c r="FD11" i="16" s="1"/>
  <c r="K211" i="5"/>
  <c r="J211" i="5"/>
  <c r="I211" i="5"/>
  <c r="H211" i="5"/>
  <c r="G211" i="5"/>
  <c r="F211" i="5"/>
  <c r="M210" i="5"/>
  <c r="FC11" i="16" s="1"/>
  <c r="M209" i="5"/>
  <c r="FB11" i="16" s="1"/>
  <c r="M208" i="5"/>
  <c r="FA11" i="16" s="1"/>
  <c r="M207" i="5"/>
  <c r="EZ11" i="16" s="1"/>
  <c r="K206" i="5"/>
  <c r="J206" i="5"/>
  <c r="I206" i="5"/>
  <c r="H206" i="5"/>
  <c r="G206" i="5"/>
  <c r="F206" i="5"/>
  <c r="M205" i="5"/>
  <c r="EY11" i="16" s="1"/>
  <c r="M204" i="5"/>
  <c r="EX11" i="16" s="1"/>
  <c r="M203" i="5"/>
  <c r="EW11" i="16" s="1"/>
  <c r="M202" i="5"/>
  <c r="EV11" i="16" s="1"/>
  <c r="M201" i="5"/>
  <c r="EU11" i="16" s="1"/>
  <c r="M200" i="5"/>
  <c r="ET11" i="16" s="1"/>
  <c r="M199" i="5"/>
  <c r="ES11" i="16" s="1"/>
  <c r="M198" i="5"/>
  <c r="ER11" i="16" s="1"/>
  <c r="M197" i="5"/>
  <c r="EQ11" i="16" s="1"/>
  <c r="M196" i="5"/>
  <c r="EP11" i="16" s="1"/>
  <c r="H195" i="5"/>
  <c r="G195" i="5"/>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DV11" i="16" s="1"/>
  <c r="M175" i="5"/>
  <c r="DU11" i="16" s="1"/>
  <c r="M174" i="5"/>
  <c r="DT11" i="16" s="1"/>
  <c r="M173" i="5"/>
  <c r="DS11" i="16" s="1"/>
  <c r="M172" i="5"/>
  <c r="DR11" i="16" s="1"/>
  <c r="M171" i="5"/>
  <c r="DQ11" i="16" s="1"/>
  <c r="M170" i="5"/>
  <c r="DP11" i="16" s="1"/>
  <c r="M169" i="5"/>
  <c r="DO11" i="16" s="1"/>
  <c r="M168" i="5"/>
  <c r="DN11" i="16" s="1"/>
  <c r="M167" i="5"/>
  <c r="DM11" i="16" s="1"/>
  <c r="M166" i="5"/>
  <c r="DL11" i="16" s="1"/>
  <c r="M165" i="5"/>
  <c r="DK11" i="16" s="1"/>
  <c r="M164" i="5"/>
  <c r="DJ11" i="16" s="1"/>
  <c r="M163" i="5"/>
  <c r="DI11" i="16" s="1"/>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CZ11" i="16" s="1"/>
  <c r="M153" i="5"/>
  <c r="CY11" i="16" s="1"/>
  <c r="M152" i="5"/>
  <c r="CX11" i="16" s="1"/>
  <c r="M151" i="5"/>
  <c r="CW11" i="16" s="1"/>
  <c r="M150" i="5"/>
  <c r="CV11" i="16" s="1"/>
  <c r="M149" i="5"/>
  <c r="CU11" i="16" s="1"/>
  <c r="M148" i="5"/>
  <c r="CT11" i="16" s="1"/>
  <c r="M147" i="5"/>
  <c r="CS11" i="16" s="1"/>
  <c r="M146" i="5"/>
  <c r="CR11" i="16" s="1"/>
  <c r="M145" i="5"/>
  <c r="CQ11" i="16" s="1"/>
  <c r="M144" i="5"/>
  <c r="CP11" i="16" s="1"/>
  <c r="M143" i="5"/>
  <c r="CO11" i="16" s="1"/>
  <c r="M142" i="5"/>
  <c r="CN11" i="16" s="1"/>
  <c r="M141" i="5"/>
  <c r="CM11" i="16" s="1"/>
  <c r="M140" i="5"/>
  <c r="CL11" i="16" s="1"/>
  <c r="M139" i="5"/>
  <c r="CK11" i="16" s="1"/>
  <c r="M138" i="5"/>
  <c r="CJ11" i="16" s="1"/>
  <c r="M137" i="5"/>
  <c r="CI11" i="16" s="1"/>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H126" i="5"/>
  <c r="G126" i="5"/>
  <c r="F126" i="5"/>
  <c r="K125" i="5"/>
  <c r="J125" i="5"/>
  <c r="I125" i="5"/>
  <c r="H125" i="5"/>
  <c r="G125" i="5"/>
  <c r="F125" i="5"/>
  <c r="M124" i="5"/>
  <c r="BV11" i="16" s="1"/>
  <c r="M123" i="5"/>
  <c r="BU11" i="16" s="1"/>
  <c r="M122" i="5"/>
  <c r="BT11" i="16" s="1"/>
  <c r="M121" i="5"/>
  <c r="BS11" i="16" s="1"/>
  <c r="M120" i="5"/>
  <c r="BR11" i="16" s="1"/>
  <c r="M119" i="5"/>
  <c r="BQ11" i="16" s="1"/>
  <c r="M118" i="5"/>
  <c r="BP11" i="16" s="1"/>
  <c r="M117" i="5"/>
  <c r="BO11" i="16" s="1"/>
  <c r="M116" i="5"/>
  <c r="BN11" i="16" s="1"/>
  <c r="M115" i="5"/>
  <c r="BM11" i="16" s="1"/>
  <c r="M114" i="5"/>
  <c r="BL11" i="16" s="1"/>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AN11" i="16" s="1"/>
  <c r="M89" i="5"/>
  <c r="AM11" i="16" s="1"/>
  <c r="M88" i="5"/>
  <c r="AL11" i="16" s="1"/>
  <c r="M87" i="5"/>
  <c r="AK11" i="16" s="1"/>
  <c r="M86" i="5"/>
  <c r="AJ11" i="16" s="1"/>
  <c r="M85" i="5"/>
  <c r="AI11" i="16" s="1"/>
  <c r="M84" i="5"/>
  <c r="AH11" i="16" s="1"/>
  <c r="M83" i="5"/>
  <c r="AG11" i="16" s="1"/>
  <c r="M82" i="5"/>
  <c r="AF11" i="16" s="1"/>
  <c r="M81" i="5"/>
  <c r="AE11" i="16" s="1"/>
  <c r="M80" i="5"/>
  <c r="AD11" i="16" s="1"/>
  <c r="M79" i="5"/>
  <c r="AC11" i="16" s="1"/>
  <c r="M78" i="5"/>
  <c r="AB11" i="16" s="1"/>
  <c r="M77" i="5"/>
  <c r="AA11" i="16" s="1"/>
  <c r="M76" i="5"/>
  <c r="Z11" i="16" s="1"/>
  <c r="M75" i="5"/>
  <c r="Y11" i="16" s="1"/>
  <c r="M74" i="5"/>
  <c r="X11" i="16" s="1"/>
  <c r="M73" i="5"/>
  <c r="W11" i="16" s="1"/>
  <c r="M72" i="5"/>
  <c r="V11" i="16" s="1"/>
  <c r="M71" i="5"/>
  <c r="U11" i="16" s="1"/>
  <c r="M70" i="5"/>
  <c r="T11" i="16" s="1"/>
  <c r="M69" i="5"/>
  <c r="S11" i="16" s="1"/>
  <c r="M68" i="5"/>
  <c r="R11" i="16" s="1"/>
  <c r="M67" i="5"/>
  <c r="Q11" i="16" s="1"/>
  <c r="M66" i="5"/>
  <c r="P11" i="16" s="1"/>
  <c r="M65" i="5"/>
  <c r="O11" i="16" s="1"/>
  <c r="M64" i="5"/>
  <c r="N11" i="16" s="1"/>
  <c r="M63" i="5"/>
  <c r="M11" i="16" s="1"/>
  <c r="M62" i="5"/>
  <c r="L11" i="16" s="1"/>
  <c r="M61" i="5"/>
  <c r="K11" i="16" s="1"/>
  <c r="M60" i="5"/>
  <c r="J11" i="16" s="1"/>
  <c r="M59" i="5"/>
  <c r="I11" i="16" s="1"/>
  <c r="K58" i="5"/>
  <c r="J58" i="5"/>
  <c r="I58" i="5"/>
  <c r="H58" i="5"/>
  <c r="G58" i="5"/>
  <c r="F58" i="5"/>
  <c r="M57" i="5"/>
  <c r="BE11" i="15" s="1"/>
  <c r="M56" i="5"/>
  <c r="BD11" i="15" s="1"/>
  <c r="M55" i="5"/>
  <c r="BC11" i="15" s="1"/>
  <c r="M54" i="5"/>
  <c r="BB11" i="15" s="1"/>
  <c r="M53" i="5"/>
  <c r="M52" i="5"/>
  <c r="M51" i="5"/>
  <c r="M50" i="5"/>
  <c r="AX11" i="15" s="1"/>
  <c r="M49" i="5"/>
  <c r="AW11" i="15" s="1"/>
  <c r="M48" i="5"/>
  <c r="AV11" i="15" s="1"/>
  <c r="M47" i="5"/>
  <c r="AU11" i="15" s="1"/>
  <c r="M46" i="5"/>
  <c r="AT11" i="15" s="1"/>
  <c r="K45" i="5"/>
  <c r="J45" i="5"/>
  <c r="I45" i="5"/>
  <c r="H45" i="5"/>
  <c r="G45" i="5"/>
  <c r="F45" i="5"/>
  <c r="M44" i="5"/>
  <c r="AR11" i="15" s="1"/>
  <c r="M43" i="5"/>
  <c r="AQ11" i="15" s="1"/>
  <c r="M42" i="5"/>
  <c r="AP11" i="15" s="1"/>
  <c r="M41" i="5"/>
  <c r="AO11" i="15" s="1"/>
  <c r="K40" i="5"/>
  <c r="J40" i="5"/>
  <c r="I40" i="5"/>
  <c r="H40" i="5"/>
  <c r="G40" i="5"/>
  <c r="F40" i="5"/>
  <c r="M39" i="5"/>
  <c r="AK11" i="15" s="1"/>
  <c r="M38" i="5"/>
  <c r="AJ11" i="15" s="1"/>
  <c r="M37" i="5"/>
  <c r="AI11" i="15" s="1"/>
  <c r="M36" i="5"/>
  <c r="AH11" i="15" s="1"/>
  <c r="M35" i="5"/>
  <c r="AG11" i="15" s="1"/>
  <c r="M34" i="5"/>
  <c r="AF11" i="15" s="1"/>
  <c r="M33" i="5"/>
  <c r="AE11" i="15" s="1"/>
  <c r="M32" i="5"/>
  <c r="AN11" i="15" s="1"/>
  <c r="M31" i="5"/>
  <c r="AM11" i="15" s="1"/>
  <c r="M30" i="5"/>
  <c r="AD11" i="15" s="1"/>
  <c r="M29" i="5"/>
  <c r="AC11" i="15" s="1"/>
  <c r="K28" i="5"/>
  <c r="J28" i="5"/>
  <c r="I28" i="5"/>
  <c r="H28" i="5"/>
  <c r="G28" i="5"/>
  <c r="F28" i="5"/>
  <c r="M27" i="5"/>
  <c r="AA11" i="15" s="1"/>
  <c r="M26" i="5"/>
  <c r="Z11" i="15" s="1"/>
  <c r="M25" i="5"/>
  <c r="Y11" i="15" s="1"/>
  <c r="M24" i="5"/>
  <c r="X11" i="15" s="1"/>
  <c r="M23" i="5"/>
  <c r="W11" i="15" s="1"/>
  <c r="M22" i="5"/>
  <c r="V11" i="15" s="1"/>
  <c r="M21" i="5"/>
  <c r="U11" i="15" s="1"/>
  <c r="M20" i="5"/>
  <c r="K19" i="5"/>
  <c r="J19" i="5"/>
  <c r="I19" i="5"/>
  <c r="H19" i="5"/>
  <c r="G19" i="5"/>
  <c r="F19" i="5"/>
  <c r="M18" i="5"/>
  <c r="S11" i="15" s="1"/>
  <c r="M17" i="5"/>
  <c r="R11" i="15" s="1"/>
  <c r="K16" i="5"/>
  <c r="J16" i="5"/>
  <c r="I16" i="5"/>
  <c r="H16" i="5"/>
  <c r="G16" i="5"/>
  <c r="F16" i="5"/>
  <c r="M15" i="5"/>
  <c r="P11" i="15" s="1"/>
  <c r="M14" i="5"/>
  <c r="O11" i="15" s="1"/>
  <c r="M13" i="5"/>
  <c r="N11" i="15" s="1"/>
  <c r="M12" i="5"/>
  <c r="M11" i="15" s="1"/>
  <c r="M11" i="5"/>
  <c r="L11" i="15" s="1"/>
  <c r="M10" i="5"/>
  <c r="J11" i="15" s="1"/>
  <c r="K4" i="5"/>
  <c r="J4" i="5"/>
  <c r="I4" i="5"/>
  <c r="H4" i="5"/>
  <c r="G4" i="5"/>
  <c r="F4" i="5"/>
  <c r="K289" i="4"/>
  <c r="J289" i="4"/>
  <c r="I289" i="4"/>
  <c r="H289" i="4"/>
  <c r="G289" i="4"/>
  <c r="F289" i="4"/>
  <c r="M288" i="4"/>
  <c r="BW10" i="15" s="1"/>
  <c r="M287" i="4"/>
  <c r="BV10" i="15" s="1"/>
  <c r="M286" i="4"/>
  <c r="BU10" i="15" s="1"/>
  <c r="M285" i="4"/>
  <c r="BT10" i="15" s="1"/>
  <c r="M284" i="4"/>
  <c r="BS10" i="15" s="1"/>
  <c r="M283" i="4"/>
  <c r="BR10" i="15" s="1"/>
  <c r="M282" i="4"/>
  <c r="BQ10" i="15" s="1"/>
  <c r="K281" i="4"/>
  <c r="J281" i="4"/>
  <c r="I281" i="4"/>
  <c r="H281" i="4"/>
  <c r="G281" i="4"/>
  <c r="F281" i="4"/>
  <c r="M280" i="4"/>
  <c r="BO10" i="15" s="1"/>
  <c r="M279" i="4"/>
  <c r="BN10" i="15" s="1"/>
  <c r="M278" i="4"/>
  <c r="BM10" i="15" s="1"/>
  <c r="M277" i="4"/>
  <c r="BL10" i="15" s="1"/>
  <c r="M276" i="4"/>
  <c r="BK10" i="15" s="1"/>
  <c r="M275" i="4"/>
  <c r="BJ10" i="15" s="1"/>
  <c r="M274" i="4"/>
  <c r="BI10" i="15" s="1"/>
  <c r="M273" i="4"/>
  <c r="BH10" i="15" s="1"/>
  <c r="M272" i="4"/>
  <c r="BG10" i="15" s="1"/>
  <c r="K271" i="4"/>
  <c r="J271" i="4"/>
  <c r="I271" i="4"/>
  <c r="H271" i="4"/>
  <c r="G271" i="4"/>
  <c r="F271" i="4"/>
  <c r="M270" i="4"/>
  <c r="GY10" i="16" s="1"/>
  <c r="M269" i="4"/>
  <c r="GX10" i="16" s="1"/>
  <c r="M268" i="4"/>
  <c r="GW10" i="16" s="1"/>
  <c r="M267" i="4"/>
  <c r="GV10" i="16" s="1"/>
  <c r="K266" i="4"/>
  <c r="J266" i="4"/>
  <c r="I266" i="4"/>
  <c r="H266" i="4"/>
  <c r="G266" i="4"/>
  <c r="F266" i="4"/>
  <c r="M265" i="4"/>
  <c r="GU10" i="16" s="1"/>
  <c r="M264" i="4"/>
  <c r="GT10" i="16" s="1"/>
  <c r="M263" i="4"/>
  <c r="GS10" i="16" s="1"/>
  <c r="M262" i="4"/>
  <c r="GR10" i="16" s="1"/>
  <c r="K261" i="4"/>
  <c r="J261" i="4"/>
  <c r="I261" i="4"/>
  <c r="H261" i="4"/>
  <c r="G261" i="4"/>
  <c r="F261" i="4"/>
  <c r="M260" i="4"/>
  <c r="GQ10" i="16" s="1"/>
  <c r="M259" i="4"/>
  <c r="GP10" i="16" s="1"/>
  <c r="M258" i="4"/>
  <c r="GO10" i="16" s="1"/>
  <c r="M257" i="4"/>
  <c r="GN10" i="16" s="1"/>
  <c r="K256" i="4"/>
  <c r="J256" i="4"/>
  <c r="I256" i="4"/>
  <c r="H256" i="4"/>
  <c r="G256" i="4"/>
  <c r="F256" i="4"/>
  <c r="M255" i="4"/>
  <c r="GM10" i="16" s="1"/>
  <c r="M254" i="4"/>
  <c r="M253" i="4"/>
  <c r="M252" i="4"/>
  <c r="K251" i="4"/>
  <c r="J251" i="4"/>
  <c r="I251" i="4"/>
  <c r="H251" i="4"/>
  <c r="G251" i="4"/>
  <c r="F251" i="4"/>
  <c r="M250" i="4"/>
  <c r="GI10" i="16" s="1"/>
  <c r="M249" i="4"/>
  <c r="GH10" i="16" s="1"/>
  <c r="M248" i="4"/>
  <c r="GG10" i="16" s="1"/>
  <c r="M247" i="4"/>
  <c r="GF10" i="16" s="1"/>
  <c r="K246" i="4"/>
  <c r="J246" i="4"/>
  <c r="I246" i="4"/>
  <c r="H246" i="4"/>
  <c r="G246" i="4"/>
  <c r="F246" i="4"/>
  <c r="M245" i="4"/>
  <c r="GE10" i="16" s="1"/>
  <c r="M244" i="4"/>
  <c r="GD10" i="16" s="1"/>
  <c r="M243" i="4"/>
  <c r="GC10" i="16" s="1"/>
  <c r="M242" i="4"/>
  <c r="GB10" i="16" s="1"/>
  <c r="K241" i="4"/>
  <c r="J241" i="4"/>
  <c r="I241" i="4"/>
  <c r="H241" i="4"/>
  <c r="G241" i="4"/>
  <c r="F241" i="4"/>
  <c r="M240" i="4"/>
  <c r="GA10" i="16" s="1"/>
  <c r="M239" i="4"/>
  <c r="FZ10" i="16" s="1"/>
  <c r="M238" i="4"/>
  <c r="FY10" i="16" s="1"/>
  <c r="M237" i="4"/>
  <c r="FX10" i="16" s="1"/>
  <c r="K236" i="4"/>
  <c r="J236" i="4"/>
  <c r="I236" i="4"/>
  <c r="H236" i="4"/>
  <c r="G236" i="4"/>
  <c r="F236" i="4"/>
  <c r="M235" i="4"/>
  <c r="FW10" i="16" s="1"/>
  <c r="M234" i="4"/>
  <c r="FV10" i="16" s="1"/>
  <c r="M233" i="4"/>
  <c r="M232" i="4"/>
  <c r="FT10" i="16" s="1"/>
  <c r="K231" i="4"/>
  <c r="J231" i="4"/>
  <c r="I231" i="4"/>
  <c r="H231" i="4"/>
  <c r="G231" i="4"/>
  <c r="F231" i="4"/>
  <c r="M230" i="4"/>
  <c r="FS10" i="16" s="1"/>
  <c r="M229" i="4"/>
  <c r="FR10" i="16" s="1"/>
  <c r="M228" i="4"/>
  <c r="FQ10" i="16" s="1"/>
  <c r="M227" i="4"/>
  <c r="FP10" i="16" s="1"/>
  <c r="K226" i="4"/>
  <c r="J226" i="4"/>
  <c r="I226" i="4"/>
  <c r="H226" i="4"/>
  <c r="G226" i="4"/>
  <c r="F226" i="4"/>
  <c r="M225" i="4"/>
  <c r="FO10" i="16" s="1"/>
  <c r="M224" i="4"/>
  <c r="M223" i="4"/>
  <c r="FM10" i="16" s="1"/>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FE10" i="16" s="1"/>
  <c r="M212" i="4"/>
  <c r="FD10" i="16" s="1"/>
  <c r="K211" i="4"/>
  <c r="J211" i="4"/>
  <c r="I211" i="4"/>
  <c r="H211" i="4"/>
  <c r="G211" i="4"/>
  <c r="F211" i="4"/>
  <c r="M210" i="4"/>
  <c r="FC10" i="16" s="1"/>
  <c r="M209" i="4"/>
  <c r="FB10" i="16" s="1"/>
  <c r="M208" i="4"/>
  <c r="FA10" i="16" s="1"/>
  <c r="M207" i="4"/>
  <c r="EZ10" i="16" s="1"/>
  <c r="K206" i="4"/>
  <c r="J206" i="4"/>
  <c r="I206" i="4"/>
  <c r="H206" i="4"/>
  <c r="G206" i="4"/>
  <c r="F206" i="4"/>
  <c r="M205" i="4"/>
  <c r="EY10" i="16" s="1"/>
  <c r="M204" i="4"/>
  <c r="EX10" i="16" s="1"/>
  <c r="M203" i="4"/>
  <c r="EW10" i="16" s="1"/>
  <c r="M202" i="4"/>
  <c r="EV10" i="16" s="1"/>
  <c r="M201" i="4"/>
  <c r="EU10" i="16" s="1"/>
  <c r="M200" i="4"/>
  <c r="ET10" i="16" s="1"/>
  <c r="M199" i="4"/>
  <c r="ES10" i="16" s="1"/>
  <c r="M198" i="4"/>
  <c r="ER10" i="16" s="1"/>
  <c r="M197" i="4"/>
  <c r="EQ10" i="16" s="1"/>
  <c r="M196" i="4"/>
  <c r="EP10" i="16" s="1"/>
  <c r="M195" i="4"/>
  <c r="EO10" i="16" s="1"/>
  <c r="M194" i="4"/>
  <c r="EN10" i="16" s="1"/>
  <c r="K193" i="4"/>
  <c r="J193" i="4"/>
  <c r="I193" i="4"/>
  <c r="M192" i="4"/>
  <c r="EM10" i="16" s="1"/>
  <c r="M191" i="4"/>
  <c r="EL10" i="16" s="1"/>
  <c r="M190" i="4"/>
  <c r="EK10" i="16" s="1"/>
  <c r="M189" i="4"/>
  <c r="EJ10" i="16" s="1"/>
  <c r="F188" i="4"/>
  <c r="M188" i="4" s="1"/>
  <c r="EI10" i="16" s="1"/>
  <c r="M187" i="4"/>
  <c r="EH10" i="16" s="1"/>
  <c r="M186" i="4"/>
  <c r="EG10" i="16" s="1"/>
  <c r="H185" i="4"/>
  <c r="F185" i="4"/>
  <c r="M184" i="4"/>
  <c r="EF10" i="16" s="1"/>
  <c r="M183" i="4"/>
  <c r="EC10" i="16" s="1"/>
  <c r="M182" i="4"/>
  <c r="ED10" i="16" s="1"/>
  <c r="M181" i="4"/>
  <c r="EA10" i="16" s="1"/>
  <c r="M180" i="4"/>
  <c r="EB10" i="16" s="1"/>
  <c r="M179" i="4"/>
  <c r="DY10" i="16" s="1"/>
  <c r="K178" i="4"/>
  <c r="J178" i="4"/>
  <c r="I178" i="4"/>
  <c r="H178" i="4"/>
  <c r="G178" i="4"/>
  <c r="F178" i="4"/>
  <c r="K177" i="4"/>
  <c r="J177" i="4"/>
  <c r="I177" i="4"/>
  <c r="H177" i="4"/>
  <c r="G177" i="4"/>
  <c r="F177" i="4"/>
  <c r="M176" i="4"/>
  <c r="DV10" i="16" s="1"/>
  <c r="M175" i="4"/>
  <c r="DU10" i="16" s="1"/>
  <c r="M174" i="4"/>
  <c r="DT10" i="16" s="1"/>
  <c r="M173" i="4"/>
  <c r="DS10" i="16" s="1"/>
  <c r="M172" i="4"/>
  <c r="DR10" i="16" s="1"/>
  <c r="M171" i="4"/>
  <c r="DQ10" i="16" s="1"/>
  <c r="M170" i="4"/>
  <c r="DP10" i="16" s="1"/>
  <c r="M169" i="4"/>
  <c r="DO10" i="16" s="1"/>
  <c r="M168" i="4"/>
  <c r="DN10" i="16" s="1"/>
  <c r="M167" i="4"/>
  <c r="DM10" i="16" s="1"/>
  <c r="M166" i="4"/>
  <c r="DL10" i="16" s="1"/>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DC10" i="16" s="1"/>
  <c r="M156" i="4"/>
  <c r="DB10" i="16" s="1"/>
  <c r="M155" i="4"/>
  <c r="DA10" i="16" s="1"/>
  <c r="M154" i="4"/>
  <c r="CZ10" i="16" s="1"/>
  <c r="M153" i="4"/>
  <c r="CY10" i="16" s="1"/>
  <c r="M152" i="4"/>
  <c r="CX10" i="16" s="1"/>
  <c r="M151" i="4"/>
  <c r="CW10" i="16" s="1"/>
  <c r="M150" i="4"/>
  <c r="CV10" i="16" s="1"/>
  <c r="M149" i="4"/>
  <c r="CU10" i="16" s="1"/>
  <c r="M148" i="4"/>
  <c r="CT10" i="16" s="1"/>
  <c r="M147" i="4"/>
  <c r="CS10" i="16" s="1"/>
  <c r="M146" i="4"/>
  <c r="CR10" i="16" s="1"/>
  <c r="M145" i="4"/>
  <c r="CQ10" i="16" s="1"/>
  <c r="M144" i="4"/>
  <c r="CP10" i="16" s="1"/>
  <c r="M143" i="4"/>
  <c r="CO10" i="16" s="1"/>
  <c r="M142" i="4"/>
  <c r="CN10" i="16" s="1"/>
  <c r="M141" i="4"/>
  <c r="CM10" i="16" s="1"/>
  <c r="M140" i="4"/>
  <c r="CL10" i="16" s="1"/>
  <c r="M139" i="4"/>
  <c r="CK10" i="16" s="1"/>
  <c r="M138" i="4"/>
  <c r="CJ10" i="16" s="1"/>
  <c r="M137" i="4"/>
  <c r="CI10" i="16" s="1"/>
  <c r="M136" i="4"/>
  <c r="CH10" i="16" s="1"/>
  <c r="M135" i="4"/>
  <c r="CG10" i="16" s="1"/>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BS10" i="16" s="1"/>
  <c r="M120" i="4"/>
  <c r="BR10" i="16" s="1"/>
  <c r="M119" i="4"/>
  <c r="BQ10" i="16" s="1"/>
  <c r="M118" i="4"/>
  <c r="BP10" i="16" s="1"/>
  <c r="M117" i="4"/>
  <c r="BO10" i="16" s="1"/>
  <c r="M116" i="4"/>
  <c r="BN10" i="16" s="1"/>
  <c r="M115" i="4"/>
  <c r="BM10" i="16" s="1"/>
  <c r="M114" i="4"/>
  <c r="BL10" i="16" s="1"/>
  <c r="M113" i="4"/>
  <c r="BK10" i="16" s="1"/>
  <c r="M112" i="4"/>
  <c r="BJ10" i="16" s="1"/>
  <c r="M111" i="4"/>
  <c r="BI10" i="16" s="1"/>
  <c r="M110" i="4"/>
  <c r="BH10" i="16" s="1"/>
  <c r="M109" i="4"/>
  <c r="BG10" i="16" s="1"/>
  <c r="M108" i="4"/>
  <c r="BF10" i="16" s="1"/>
  <c r="M107" i="4"/>
  <c r="BE10" i="16" s="1"/>
  <c r="M106" i="4"/>
  <c r="BD10" i="16" s="1"/>
  <c r="M105" i="4"/>
  <c r="BC10" i="16" s="1"/>
  <c r="M104" i="4"/>
  <c r="BB10" i="16" s="1"/>
  <c r="M103" i="4"/>
  <c r="BA10" i="16" s="1"/>
  <c r="M102" i="4"/>
  <c r="AZ10" i="16" s="1"/>
  <c r="M101" i="4"/>
  <c r="AY10" i="16" s="1"/>
  <c r="M100" i="4"/>
  <c r="AX10" i="16" s="1"/>
  <c r="M99" i="4"/>
  <c r="AW10" i="16" s="1"/>
  <c r="M98" i="4"/>
  <c r="AV10" i="16" s="1"/>
  <c r="M97" i="4"/>
  <c r="AU10" i="16" s="1"/>
  <c r="M96" i="4"/>
  <c r="AT10" i="16" s="1"/>
  <c r="M95" i="4"/>
  <c r="AS10" i="16" s="1"/>
  <c r="M94" i="4"/>
  <c r="AR10" i="16" s="1"/>
  <c r="M93" i="4"/>
  <c r="AQ10" i="16" s="1"/>
  <c r="K92" i="4"/>
  <c r="J92" i="4"/>
  <c r="I92" i="4"/>
  <c r="H92" i="4"/>
  <c r="G92" i="4"/>
  <c r="F92" i="4"/>
  <c r="K91" i="4"/>
  <c r="J91" i="4"/>
  <c r="I91" i="4"/>
  <c r="H91" i="4"/>
  <c r="G91" i="4"/>
  <c r="F91" i="4"/>
  <c r="M90" i="4"/>
  <c r="AN10" i="16" s="1"/>
  <c r="M89" i="4"/>
  <c r="AM10" i="16" s="1"/>
  <c r="M88" i="4"/>
  <c r="AL10" i="16" s="1"/>
  <c r="M87" i="4"/>
  <c r="AK10" i="16" s="1"/>
  <c r="M86" i="4"/>
  <c r="AJ10" i="16" s="1"/>
  <c r="M85" i="4"/>
  <c r="AI10" i="16" s="1"/>
  <c r="M84" i="4"/>
  <c r="AH10" i="16" s="1"/>
  <c r="M83" i="4"/>
  <c r="AG10" i="16" s="1"/>
  <c r="M82" i="4"/>
  <c r="AF10" i="16" s="1"/>
  <c r="M81" i="4"/>
  <c r="AE10" i="16" s="1"/>
  <c r="M80" i="4"/>
  <c r="AD10" i="16" s="1"/>
  <c r="M79" i="4"/>
  <c r="AC10" i="16" s="1"/>
  <c r="M78" i="4"/>
  <c r="AB10" i="16" s="1"/>
  <c r="M77" i="4"/>
  <c r="AA10" i="16" s="1"/>
  <c r="M76" i="4"/>
  <c r="Z10" i="16" s="1"/>
  <c r="M75" i="4"/>
  <c r="Y10" i="16" s="1"/>
  <c r="M74" i="4"/>
  <c r="X10" i="16" s="1"/>
  <c r="M73" i="4"/>
  <c r="W10" i="16" s="1"/>
  <c r="M72" i="4"/>
  <c r="V10" i="16" s="1"/>
  <c r="M71" i="4"/>
  <c r="U10" i="16" s="1"/>
  <c r="M70" i="4"/>
  <c r="T10" i="16" s="1"/>
  <c r="M69" i="4"/>
  <c r="S10" i="16" s="1"/>
  <c r="M68" i="4"/>
  <c r="R10" i="16" s="1"/>
  <c r="M67" i="4"/>
  <c r="Q10" i="16" s="1"/>
  <c r="M66" i="4"/>
  <c r="P10" i="16" s="1"/>
  <c r="M65" i="4"/>
  <c r="O10" i="16" s="1"/>
  <c r="M64" i="4"/>
  <c r="N10" i="16" s="1"/>
  <c r="M63" i="4"/>
  <c r="M10" i="16" s="1"/>
  <c r="M62" i="4"/>
  <c r="L10" i="16" s="1"/>
  <c r="M61" i="4"/>
  <c r="K10" i="16" s="1"/>
  <c r="M60" i="4"/>
  <c r="J10" i="16" s="1"/>
  <c r="M59" i="4"/>
  <c r="I10" i="16" s="1"/>
  <c r="K58" i="4"/>
  <c r="J58" i="4"/>
  <c r="I58" i="4"/>
  <c r="H58" i="4"/>
  <c r="G58" i="4"/>
  <c r="F58" i="4"/>
  <c r="M57" i="4"/>
  <c r="BE10" i="15" s="1"/>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AQ10" i="15" s="1"/>
  <c r="M42" i="4"/>
  <c r="AP10" i="15" s="1"/>
  <c r="M41" i="4"/>
  <c r="AO10" i="15" s="1"/>
  <c r="K40" i="4"/>
  <c r="J40" i="4"/>
  <c r="I40" i="4"/>
  <c r="H40" i="4"/>
  <c r="G40" i="4"/>
  <c r="F40" i="4"/>
  <c r="M39" i="4"/>
  <c r="AK10" i="15" s="1"/>
  <c r="M38" i="4"/>
  <c r="AJ10" i="15" s="1"/>
  <c r="M37" i="4"/>
  <c r="AI10" i="15" s="1"/>
  <c r="M36" i="4"/>
  <c r="AH10" i="15" s="1"/>
  <c r="M35" i="4"/>
  <c r="AG10" i="15" s="1"/>
  <c r="M34" i="4"/>
  <c r="AF10" i="15" s="1"/>
  <c r="M33" i="4"/>
  <c r="AE10" i="15" s="1"/>
  <c r="M32" i="4"/>
  <c r="AN10" i="15" s="1"/>
  <c r="M31" i="4"/>
  <c r="AM10" i="15" s="1"/>
  <c r="M30" i="4"/>
  <c r="AD10" i="15" s="1"/>
  <c r="M29" i="4"/>
  <c r="AC10" i="15" s="1"/>
  <c r="K28" i="4"/>
  <c r="J28" i="4"/>
  <c r="I28" i="4"/>
  <c r="H28" i="4"/>
  <c r="G28" i="4"/>
  <c r="F28" i="4"/>
  <c r="M27" i="4"/>
  <c r="AA10" i="15" s="1"/>
  <c r="M26" i="4"/>
  <c r="Z10" i="15" s="1"/>
  <c r="M25" i="4"/>
  <c r="Y10" i="15" s="1"/>
  <c r="M24" i="4"/>
  <c r="X10" i="15" s="1"/>
  <c r="M23" i="4"/>
  <c r="W10" i="15" s="1"/>
  <c r="M22" i="4"/>
  <c r="V10" i="15" s="1"/>
  <c r="M21" i="4"/>
  <c r="U10" i="15" s="1"/>
  <c r="M20" i="4"/>
  <c r="K19" i="4"/>
  <c r="J19" i="4"/>
  <c r="I19" i="4"/>
  <c r="H19" i="4"/>
  <c r="G19" i="4"/>
  <c r="F19" i="4"/>
  <c r="M18" i="4"/>
  <c r="S10" i="15" s="1"/>
  <c r="M17" i="4"/>
  <c r="R10" i="15" s="1"/>
  <c r="K16" i="4"/>
  <c r="J16" i="4"/>
  <c r="I16" i="4"/>
  <c r="H16" i="4"/>
  <c r="G16" i="4"/>
  <c r="F16" i="4"/>
  <c r="M15" i="4"/>
  <c r="P10" i="15" s="1"/>
  <c r="M14" i="4"/>
  <c r="O10" i="15" s="1"/>
  <c r="M13" i="4"/>
  <c r="N10" i="15" s="1"/>
  <c r="M12" i="4"/>
  <c r="M10" i="15" s="1"/>
  <c r="M11" i="4"/>
  <c r="L10" i="15" s="1"/>
  <c r="M10" i="4"/>
  <c r="J10" i="15" s="1"/>
  <c r="K4" i="4"/>
  <c r="J4" i="4"/>
  <c r="I4" i="4"/>
  <c r="H4" i="4"/>
  <c r="G4" i="4"/>
  <c r="F4" i="4"/>
  <c r="K289" i="3"/>
  <c r="J289" i="3"/>
  <c r="I289" i="3"/>
  <c r="H289" i="3"/>
  <c r="G289" i="3"/>
  <c r="F289" i="3"/>
  <c r="M288" i="3"/>
  <c r="BW9" i="15" s="1"/>
  <c r="M287" i="3"/>
  <c r="BV9" i="15" s="1"/>
  <c r="M286" i="3"/>
  <c r="BU9" i="15" s="1"/>
  <c r="M285" i="3"/>
  <c r="BT9" i="15" s="1"/>
  <c r="M284" i="3"/>
  <c r="BS9" i="15" s="1"/>
  <c r="M283" i="3"/>
  <c r="BR9" i="15" s="1"/>
  <c r="M282" i="3"/>
  <c r="BQ9" i="15" s="1"/>
  <c r="K281" i="3"/>
  <c r="J281" i="3"/>
  <c r="I281" i="3"/>
  <c r="H281" i="3"/>
  <c r="G281" i="3"/>
  <c r="F281" i="3"/>
  <c r="M280" i="3"/>
  <c r="BO9" i="15" s="1"/>
  <c r="M279" i="3"/>
  <c r="BN9" i="15" s="1"/>
  <c r="M278" i="3"/>
  <c r="BM9" i="15" s="1"/>
  <c r="M277" i="3"/>
  <c r="BL9" i="15" s="1"/>
  <c r="M276" i="3"/>
  <c r="BK9" i="15" s="1"/>
  <c r="M275" i="3"/>
  <c r="BJ9" i="15" s="1"/>
  <c r="M274" i="3"/>
  <c r="BI9" i="15" s="1"/>
  <c r="M273" i="3"/>
  <c r="BH9" i="15" s="1"/>
  <c r="M272" i="3"/>
  <c r="BG9" i="15" s="1"/>
  <c r="K271" i="3"/>
  <c r="J271" i="3"/>
  <c r="I271" i="3"/>
  <c r="H271" i="3"/>
  <c r="G271" i="3"/>
  <c r="F271" i="3"/>
  <c r="M270" i="3"/>
  <c r="GY9" i="16" s="1"/>
  <c r="M269" i="3"/>
  <c r="GX9" i="16" s="1"/>
  <c r="M268" i="3"/>
  <c r="GW9" i="16" s="1"/>
  <c r="M267" i="3"/>
  <c r="GV9" i="16" s="1"/>
  <c r="K266" i="3"/>
  <c r="J266" i="3"/>
  <c r="I266" i="3"/>
  <c r="H266" i="3"/>
  <c r="G266" i="3"/>
  <c r="F266" i="3"/>
  <c r="M265" i="3"/>
  <c r="GU9" i="16" s="1"/>
  <c r="M264" i="3"/>
  <c r="GT9" i="16" s="1"/>
  <c r="M263" i="3"/>
  <c r="GS9" i="16" s="1"/>
  <c r="M262" i="3"/>
  <c r="GR9" i="16" s="1"/>
  <c r="K261" i="3"/>
  <c r="J261" i="3"/>
  <c r="I261" i="3"/>
  <c r="H261" i="3"/>
  <c r="G261" i="3"/>
  <c r="F261" i="3"/>
  <c r="M260" i="3"/>
  <c r="GQ9" i="16" s="1"/>
  <c r="M259" i="3"/>
  <c r="GP9" i="16" s="1"/>
  <c r="M258" i="3"/>
  <c r="GO9" i="16" s="1"/>
  <c r="M257" i="3"/>
  <c r="GN9" i="16" s="1"/>
  <c r="K256" i="3"/>
  <c r="J256" i="3"/>
  <c r="I256" i="3"/>
  <c r="H256" i="3"/>
  <c r="G256" i="3"/>
  <c r="F256" i="3"/>
  <c r="M255" i="3"/>
  <c r="GM9" i="16" s="1"/>
  <c r="M254" i="3"/>
  <c r="GL9" i="16" s="1"/>
  <c r="M253" i="3"/>
  <c r="GK9" i="16" s="1"/>
  <c r="M252" i="3"/>
  <c r="GJ9" i="16" s="1"/>
  <c r="K251" i="3"/>
  <c r="J251" i="3"/>
  <c r="I251" i="3"/>
  <c r="H251" i="3"/>
  <c r="G251" i="3"/>
  <c r="F251" i="3"/>
  <c r="M250" i="3"/>
  <c r="GI9"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FZ9" i="16" s="1"/>
  <c r="M238" i="3"/>
  <c r="FY9" i="16" s="1"/>
  <c r="M237" i="3"/>
  <c r="FX9" i="16" s="1"/>
  <c r="K236" i="3"/>
  <c r="J236" i="3"/>
  <c r="I236" i="3"/>
  <c r="H236" i="3"/>
  <c r="G236" i="3"/>
  <c r="F236" i="3"/>
  <c r="M235" i="3"/>
  <c r="FW9" i="16" s="1"/>
  <c r="M234" i="3"/>
  <c r="FV9" i="16" s="1"/>
  <c r="M233" i="3"/>
  <c r="FU9" i="16" s="1"/>
  <c r="M232" i="3"/>
  <c r="FT9" i="16" s="1"/>
  <c r="K231" i="3"/>
  <c r="J231" i="3"/>
  <c r="I231" i="3"/>
  <c r="H231" i="3"/>
  <c r="G231" i="3"/>
  <c r="F231" i="3"/>
  <c r="M230" i="3"/>
  <c r="FS9" i="16" s="1"/>
  <c r="M229" i="3"/>
  <c r="FR9" i="16" s="1"/>
  <c r="M228" i="3"/>
  <c r="FQ9" i="16" s="1"/>
  <c r="M227" i="3"/>
  <c r="FP9" i="16" s="1"/>
  <c r="K226" i="3"/>
  <c r="J226" i="3"/>
  <c r="I226" i="3"/>
  <c r="H226" i="3"/>
  <c r="G226" i="3"/>
  <c r="F226" i="3"/>
  <c r="M225" i="3"/>
  <c r="FO9" i="16" s="1"/>
  <c r="M224" i="3"/>
  <c r="FN9" i="16" s="1"/>
  <c r="M223" i="3"/>
  <c r="FM9" i="16" s="1"/>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FC9" i="16" s="1"/>
  <c r="M209" i="3"/>
  <c r="FB9" i="16" s="1"/>
  <c r="M208" i="3"/>
  <c r="FA9" i="16" s="1"/>
  <c r="M207" i="3"/>
  <c r="EZ9" i="16" s="1"/>
  <c r="K206" i="3"/>
  <c r="J206" i="3"/>
  <c r="I206" i="3"/>
  <c r="H206" i="3"/>
  <c r="G206" i="3"/>
  <c r="F206" i="3"/>
  <c r="M205" i="3"/>
  <c r="EY9" i="16" s="1"/>
  <c r="M204" i="3"/>
  <c r="EX9" i="16" s="1"/>
  <c r="M203" i="3"/>
  <c r="EW9" i="16" s="1"/>
  <c r="M202" i="3"/>
  <c r="EV9" i="16" s="1"/>
  <c r="M201" i="3"/>
  <c r="EU9" i="16" s="1"/>
  <c r="M200" i="3"/>
  <c r="ET9" i="16" s="1"/>
  <c r="M199" i="3"/>
  <c r="ES9" i="16" s="1"/>
  <c r="M198" i="3"/>
  <c r="ER9" i="16" s="1"/>
  <c r="M197" i="3"/>
  <c r="EQ9" i="16" s="1"/>
  <c r="M196" i="3"/>
  <c r="EP9" i="16" s="1"/>
  <c r="M195" i="3"/>
  <c r="EO9" i="16" s="1"/>
  <c r="M194" i="3"/>
  <c r="EN9" i="16" s="1"/>
  <c r="K193" i="3"/>
  <c r="J193" i="3"/>
  <c r="I193" i="3"/>
  <c r="M192" i="3"/>
  <c r="EM9" i="16" s="1"/>
  <c r="M191" i="3"/>
  <c r="EL9" i="16" s="1"/>
  <c r="M190" i="3"/>
  <c r="EK9" i="16" s="1"/>
  <c r="M189" i="3"/>
  <c r="EJ9" i="16" s="1"/>
  <c r="M188" i="3"/>
  <c r="EI9" i="16" s="1"/>
  <c r="M187" i="3"/>
  <c r="EH9" i="16" s="1"/>
  <c r="M186" i="3"/>
  <c r="EG9" i="16" s="1"/>
  <c r="M185" i="3"/>
  <c r="EE9" i="16" s="1"/>
  <c r="M184" i="3"/>
  <c r="EF9" i="16" s="1"/>
  <c r="M183" i="3"/>
  <c r="EC9" i="16" s="1"/>
  <c r="M182" i="3"/>
  <c r="ED9" i="16" s="1"/>
  <c r="M181" i="3"/>
  <c r="EA9" i="16" s="1"/>
  <c r="M180" i="3"/>
  <c r="EB9" i="16" s="1"/>
  <c r="M179" i="3"/>
  <c r="DY9" i="16" s="1"/>
  <c r="K178" i="3"/>
  <c r="J178" i="3"/>
  <c r="I178" i="3"/>
  <c r="H178" i="3"/>
  <c r="G178" i="3"/>
  <c r="F178" i="3"/>
  <c r="K177" i="3"/>
  <c r="J177" i="3"/>
  <c r="I177" i="3"/>
  <c r="H177" i="3"/>
  <c r="G177" i="3"/>
  <c r="F177" i="3"/>
  <c r="M176" i="3"/>
  <c r="DV9" i="16" s="1"/>
  <c r="M175" i="3"/>
  <c r="DU9" i="16" s="1"/>
  <c r="M174" i="3"/>
  <c r="DT9" i="16" s="1"/>
  <c r="M173" i="3"/>
  <c r="DS9" i="16" s="1"/>
  <c r="M172" i="3"/>
  <c r="DR9" i="16" s="1"/>
  <c r="M171" i="3"/>
  <c r="DQ9" i="16" s="1"/>
  <c r="M170" i="3"/>
  <c r="DP9" i="16" s="1"/>
  <c r="M169" i="3"/>
  <c r="DO9" i="16" s="1"/>
  <c r="M168" i="3"/>
  <c r="DN9" i="16" s="1"/>
  <c r="M167" i="3"/>
  <c r="DM9" i="16" s="1"/>
  <c r="M166" i="3"/>
  <c r="DL9" i="16" s="1"/>
  <c r="M165" i="3"/>
  <c r="DK9" i="16" s="1"/>
  <c r="M164" i="3"/>
  <c r="DJ9" i="16" s="1"/>
  <c r="M163" i="3"/>
  <c r="DI9" i="16" s="1"/>
  <c r="M162" i="3"/>
  <c r="DH9" i="16" s="1"/>
  <c r="M161" i="3"/>
  <c r="DG9" i="16" s="1"/>
  <c r="K160" i="3"/>
  <c r="J160" i="3"/>
  <c r="I160" i="3"/>
  <c r="H160" i="3"/>
  <c r="G160" i="3"/>
  <c r="F160" i="3"/>
  <c r="K159" i="3"/>
  <c r="J159" i="3"/>
  <c r="I159" i="3"/>
  <c r="H159" i="3"/>
  <c r="G159" i="3"/>
  <c r="F159" i="3"/>
  <c r="M158" i="3"/>
  <c r="DD9" i="16" s="1"/>
  <c r="M157" i="3"/>
  <c r="DC9" i="16" s="1"/>
  <c r="M156" i="3"/>
  <c r="DB9" i="16" s="1"/>
  <c r="M155" i="3"/>
  <c r="DA9" i="16" s="1"/>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CO9" i="16" s="1"/>
  <c r="M142" i="3"/>
  <c r="CN9" i="16" s="1"/>
  <c r="M141" i="3"/>
  <c r="CM9" i="16" s="1"/>
  <c r="M140" i="3"/>
  <c r="CL9" i="16" s="1"/>
  <c r="M139" i="3"/>
  <c r="CK9" i="16" s="1"/>
  <c r="M138" i="3"/>
  <c r="CJ9" i="16" s="1"/>
  <c r="M137" i="3"/>
  <c r="CI9" i="16" s="1"/>
  <c r="M136" i="3"/>
  <c r="CH9" i="16" s="1"/>
  <c r="M135" i="3"/>
  <c r="CG9" i="16" s="1"/>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BS9" i="16" s="1"/>
  <c r="M120" i="3"/>
  <c r="BR9" i="16" s="1"/>
  <c r="M119" i="3"/>
  <c r="BQ9" i="16" s="1"/>
  <c r="M118" i="3"/>
  <c r="BP9" i="16" s="1"/>
  <c r="M117" i="3"/>
  <c r="BO9" i="16" s="1"/>
  <c r="M116" i="3"/>
  <c r="BN9" i="16" s="1"/>
  <c r="M115" i="3"/>
  <c r="BM9" i="16" s="1"/>
  <c r="M114" i="3"/>
  <c r="BL9" i="16" s="1"/>
  <c r="M113" i="3"/>
  <c r="BK9" i="16" s="1"/>
  <c r="M112" i="3"/>
  <c r="BJ9" i="16" s="1"/>
  <c r="M111" i="3"/>
  <c r="BI9" i="16" s="1"/>
  <c r="M110" i="3"/>
  <c r="BH9" i="16" s="1"/>
  <c r="M109" i="3"/>
  <c r="BG9" i="16" s="1"/>
  <c r="M108" i="3"/>
  <c r="BF9" i="16" s="1"/>
  <c r="M107" i="3"/>
  <c r="BE9" i="16" s="1"/>
  <c r="M106" i="3"/>
  <c r="BD9" i="16" s="1"/>
  <c r="M105" i="3"/>
  <c r="BC9" i="16" s="1"/>
  <c r="M104" i="3"/>
  <c r="BB9" i="16" s="1"/>
  <c r="M103" i="3"/>
  <c r="BA9" i="16" s="1"/>
  <c r="M102" i="3"/>
  <c r="AZ9" i="16" s="1"/>
  <c r="M101" i="3"/>
  <c r="AY9" i="16" s="1"/>
  <c r="M100" i="3"/>
  <c r="AX9" i="16" s="1"/>
  <c r="M99" i="3"/>
  <c r="AW9" i="16" s="1"/>
  <c r="M98" i="3"/>
  <c r="AV9" i="16" s="1"/>
  <c r="M97" i="3"/>
  <c r="AU9" i="16" s="1"/>
  <c r="M96" i="3"/>
  <c r="AT9" i="16" s="1"/>
  <c r="M95" i="3"/>
  <c r="AS9" i="16" s="1"/>
  <c r="M94" i="3"/>
  <c r="AR9" i="16" s="1"/>
  <c r="M93" i="3"/>
  <c r="AQ9" i="16" s="1"/>
  <c r="K92" i="3"/>
  <c r="J92" i="3"/>
  <c r="I92" i="3"/>
  <c r="H92" i="3"/>
  <c r="G92" i="3"/>
  <c r="F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Q9" i="16" s="1"/>
  <c r="M66" i="3"/>
  <c r="P9" i="16" s="1"/>
  <c r="M65" i="3"/>
  <c r="O9" i="16" s="1"/>
  <c r="M64" i="3"/>
  <c r="N9" i="16" s="1"/>
  <c r="M63" i="3"/>
  <c r="M9" i="16" s="1"/>
  <c r="M62" i="3"/>
  <c r="L9" i="16" s="1"/>
  <c r="M61" i="3"/>
  <c r="K9" i="16" s="1"/>
  <c r="M60" i="3"/>
  <c r="J9" i="16" s="1"/>
  <c r="M59" i="3"/>
  <c r="I9" i="16" s="1"/>
  <c r="K58" i="3"/>
  <c r="J58" i="3"/>
  <c r="I58" i="3"/>
  <c r="H58" i="3"/>
  <c r="G58" i="3"/>
  <c r="F58" i="3"/>
  <c r="M57" i="3"/>
  <c r="BE9" i="15" s="1"/>
  <c r="M56" i="3"/>
  <c r="BD9" i="15" s="1"/>
  <c r="M55" i="3"/>
  <c r="BC9" i="15" s="1"/>
  <c r="M54" i="3"/>
  <c r="BB9" i="15" s="1"/>
  <c r="M53" i="3"/>
  <c r="BA9" i="15" s="1"/>
  <c r="M52" i="3"/>
  <c r="AZ9" i="15" s="1"/>
  <c r="M51" i="3"/>
  <c r="AY9" i="15" s="1"/>
  <c r="M50" i="3"/>
  <c r="AX9" i="15" s="1"/>
  <c r="M49" i="3"/>
  <c r="AW9" i="15" s="1"/>
  <c r="M48" i="3"/>
  <c r="AV9" i="15" s="1"/>
  <c r="M47" i="3"/>
  <c r="AU9" i="15" s="1"/>
  <c r="M46" i="3"/>
  <c r="AT9" i="15" s="1"/>
  <c r="K45" i="3"/>
  <c r="J45" i="3"/>
  <c r="I45" i="3"/>
  <c r="H45" i="3"/>
  <c r="G45" i="3"/>
  <c r="F45" i="3"/>
  <c r="M44" i="3"/>
  <c r="AR9" i="15" s="1"/>
  <c r="M43" i="3"/>
  <c r="AQ9" i="15" s="1"/>
  <c r="M42" i="3"/>
  <c r="AP9" i="15" s="1"/>
  <c r="M41" i="3"/>
  <c r="AO9" i="15" s="1"/>
  <c r="K40" i="3"/>
  <c r="J40" i="3"/>
  <c r="I40" i="3"/>
  <c r="H40" i="3"/>
  <c r="G40" i="3"/>
  <c r="F40" i="3"/>
  <c r="M39" i="3"/>
  <c r="AK9" i="15" s="1"/>
  <c r="M38" i="3"/>
  <c r="AJ9" i="15" s="1"/>
  <c r="M37" i="3"/>
  <c r="AI9" i="15" s="1"/>
  <c r="M36" i="3"/>
  <c r="AH9" i="15" s="1"/>
  <c r="M35" i="3"/>
  <c r="AG9" i="15" s="1"/>
  <c r="M34" i="3"/>
  <c r="AF9" i="15" s="1"/>
  <c r="M33" i="3"/>
  <c r="AE9" i="15" s="1"/>
  <c r="M32" i="3"/>
  <c r="AN9" i="15" s="1"/>
  <c r="M31" i="3"/>
  <c r="AM9" i="15" s="1"/>
  <c r="M30" i="3"/>
  <c r="AD9" i="15" s="1"/>
  <c r="M29" i="3"/>
  <c r="AC9" i="15" s="1"/>
  <c r="K28" i="3"/>
  <c r="J28" i="3"/>
  <c r="I28" i="3"/>
  <c r="H28" i="3"/>
  <c r="G28" i="3"/>
  <c r="F28" i="3"/>
  <c r="M27" i="3"/>
  <c r="AA9" i="15" s="1"/>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L9" i="15" s="1"/>
  <c r="M10" i="3"/>
  <c r="J9" i="15" s="1"/>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A19" i="2"/>
  <c r="Z19" i="2"/>
  <c r="X19" i="2"/>
  <c r="W19" i="2"/>
  <c r="V19" i="2"/>
  <c r="U19" i="2"/>
  <c r="T19" i="2"/>
  <c r="S19" i="2"/>
  <c r="R19" i="2"/>
  <c r="Q19" i="2"/>
  <c r="P19" i="2"/>
  <c r="N19" i="2"/>
  <c r="M19" i="2"/>
  <c r="L19" i="2"/>
  <c r="K19" i="2"/>
  <c r="G19" i="2"/>
  <c r="E19" i="2"/>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AI9" i="2"/>
  <c r="AF9" i="2"/>
  <c r="AB9" i="2"/>
  <c r="Y9" i="2"/>
  <c r="O9" i="2"/>
  <c r="H9" i="2"/>
  <c r="I9" i="2" s="1"/>
  <c r="J9" i="2" s="1"/>
  <c r="AI8" i="2"/>
  <c r="AF8" i="2"/>
  <c r="AB8" i="2"/>
  <c r="Y8" i="2"/>
  <c r="O8" i="2"/>
  <c r="H8" i="2"/>
  <c r="EW23" i="16" l="1"/>
  <c r="EW22" i="16"/>
  <c r="FC23" i="16"/>
  <c r="FC22" i="16"/>
  <c r="M241" i="7"/>
  <c r="GI22" i="16"/>
  <c r="AB19" i="2"/>
  <c r="AF19" i="2"/>
  <c r="M261" i="7"/>
  <c r="M289" i="7"/>
  <c r="BX13" i="15" s="1"/>
  <c r="I8" i="2"/>
  <c r="M261" i="14"/>
  <c r="M289" i="14"/>
  <c r="BX20" i="15" s="1"/>
  <c r="M241" i="6"/>
  <c r="FV23" i="16"/>
  <c r="GF23" i="16"/>
  <c r="FN22" i="16"/>
  <c r="AI19" i="2"/>
  <c r="M195" i="5"/>
  <c r="EO11" i="16" s="1"/>
  <c r="M246" i="8"/>
  <c r="M45" i="9"/>
  <c r="AS15" i="15" s="1"/>
  <c r="M236" i="9"/>
  <c r="M160" i="11"/>
  <c r="DF17" i="16" s="1"/>
  <c r="M152" i="8"/>
  <c r="CX14" i="16" s="1"/>
  <c r="M125" i="10"/>
  <c r="BW16" i="16" s="1"/>
  <c r="M177" i="10"/>
  <c r="DW16" i="16" s="1"/>
  <c r="M256" i="10"/>
  <c r="M246" i="12"/>
  <c r="M16" i="13"/>
  <c r="Q19" i="15" s="1"/>
  <c r="M159" i="13"/>
  <c r="DE19" i="16" s="1"/>
  <c r="M125" i="14"/>
  <c r="BW20" i="16" s="1"/>
  <c r="M256" i="14"/>
  <c r="GS23" i="16"/>
  <c r="U22" i="15"/>
  <c r="M45" i="3"/>
  <c r="AS9" i="15" s="1"/>
  <c r="CI22" i="16"/>
  <c r="M241" i="4"/>
  <c r="M246" i="4"/>
  <c r="M236" i="8"/>
  <c r="K22" i="16"/>
  <c r="AI22" i="16"/>
  <c r="AW22" i="16"/>
  <c r="DU22" i="16"/>
  <c r="N23" i="15"/>
  <c r="M160" i="6"/>
  <c r="DF12" i="16" s="1"/>
  <c r="M177" i="6"/>
  <c r="DW12" i="16" s="1"/>
  <c r="ET22" i="16"/>
  <c r="GD22" i="16"/>
  <c r="AG23" i="15"/>
  <c r="FW23" i="16"/>
  <c r="GO23" i="16"/>
  <c r="BN23" i="15"/>
  <c r="M40" i="5"/>
  <c r="AL11" i="15" s="1"/>
  <c r="M92" i="5"/>
  <c r="AP11" i="16" s="1"/>
  <c r="M256" i="5"/>
  <c r="M193" i="14"/>
  <c r="DZ20" i="16" s="1"/>
  <c r="M221" i="14"/>
  <c r="M58" i="7"/>
  <c r="BF13" i="15" s="1"/>
  <c r="CJ22" i="16"/>
  <c r="FF22" i="16"/>
  <c r="M221" i="3"/>
  <c r="BI22" i="15"/>
  <c r="O23" i="15"/>
  <c r="AR23" i="16"/>
  <c r="EL22" i="16"/>
  <c r="M185" i="4"/>
  <c r="EE10" i="16" s="1"/>
  <c r="EE23" i="16" s="1"/>
  <c r="EN23" i="16"/>
  <c r="M236" i="4"/>
  <c r="M91" i="6"/>
  <c r="AO12" i="16" s="1"/>
  <c r="M236" i="7"/>
  <c r="M251" i="7"/>
  <c r="M28" i="8"/>
  <c r="AB14" i="15" s="1"/>
  <c r="V24" i="23"/>
  <c r="M40" i="3"/>
  <c r="AL9" i="15" s="1"/>
  <c r="W22" i="16"/>
  <c r="M92" i="3"/>
  <c r="AP9" i="16" s="1"/>
  <c r="BI22" i="16"/>
  <c r="BU22" i="16"/>
  <c r="CU22" i="16"/>
  <c r="DI22" i="16"/>
  <c r="M58" i="4"/>
  <c r="BF10" i="15" s="1"/>
  <c r="GT23" i="16"/>
  <c r="M16" i="5"/>
  <c r="Q11" i="15" s="1"/>
  <c r="M125" i="6"/>
  <c r="BW12" i="16" s="1"/>
  <c r="X22" i="15"/>
  <c r="EV22" i="16"/>
  <c r="M216" i="3"/>
  <c r="GX22" i="16"/>
  <c r="M125" i="5"/>
  <c r="BW11" i="16" s="1"/>
  <c r="M177" i="5"/>
  <c r="DW11" i="16" s="1"/>
  <c r="M251" i="5"/>
  <c r="AY11" i="15" s="1"/>
  <c r="M236" i="6"/>
  <c r="M251" i="6"/>
  <c r="AY12" i="15" s="1"/>
  <c r="M28" i="7"/>
  <c r="AB13" i="15" s="1"/>
  <c r="M178" i="7"/>
  <c r="DX13" i="16" s="1"/>
  <c r="H19" i="2"/>
  <c r="M160" i="3"/>
  <c r="DF9" i="16" s="1"/>
  <c r="M45" i="4"/>
  <c r="AS10" i="15" s="1"/>
  <c r="M289" i="4"/>
  <c r="BX10" i="15" s="1"/>
  <c r="M160" i="5"/>
  <c r="DF11" i="16" s="1"/>
  <c r="M193" i="5"/>
  <c r="DZ11" i="16" s="1"/>
  <c r="M216" i="5"/>
  <c r="M16" i="7"/>
  <c r="Q13" i="15" s="1"/>
  <c r="M159" i="8"/>
  <c r="DE14" i="16" s="1"/>
  <c r="M91" i="9"/>
  <c r="AO15" i="16" s="1"/>
  <c r="M241" i="9"/>
  <c r="M246" i="9"/>
  <c r="M16" i="10"/>
  <c r="Q16" i="15" s="1"/>
  <c r="M256" i="11"/>
  <c r="M19" i="12"/>
  <c r="T18" i="15" s="1"/>
  <c r="M251" i="12"/>
  <c r="AY18" i="15" s="1"/>
  <c r="M241" i="13"/>
  <c r="M246" i="13"/>
  <c r="M16" i="14"/>
  <c r="Q20" i="15" s="1"/>
  <c r="M281" i="14"/>
  <c r="BP20" i="15" s="1"/>
  <c r="DY22" i="16"/>
  <c r="BV23" i="15"/>
  <c r="BK22" i="15"/>
  <c r="FT22" i="16"/>
  <c r="FR23" i="16"/>
  <c r="FK22" i="16"/>
  <c r="FD22" i="16"/>
  <c r="DK22" i="16"/>
  <c r="M178" i="8"/>
  <c r="DX14" i="16" s="1"/>
  <c r="DO23" i="16"/>
  <c r="BY22" i="16"/>
  <c r="CW22" i="16"/>
  <c r="CK22" i="16"/>
  <c r="AY22" i="16"/>
  <c r="BK22" i="16"/>
  <c r="M126" i="8"/>
  <c r="BX14" i="16" s="1"/>
  <c r="X22" i="16"/>
  <c r="AF23" i="16"/>
  <c r="AC22" i="15"/>
  <c r="R22" i="15"/>
  <c r="EM22" i="16"/>
  <c r="I10" i="2"/>
  <c r="J10" i="2" s="1"/>
  <c r="M22" i="16"/>
  <c r="FY22" i="16"/>
  <c r="AX23" i="15"/>
  <c r="M91" i="4"/>
  <c r="AO10" i="16" s="1"/>
  <c r="M271" i="4"/>
  <c r="AK22" i="15"/>
  <c r="BT22" i="16"/>
  <c r="M231" i="3"/>
  <c r="GH22" i="16"/>
  <c r="M256" i="3"/>
  <c r="BG22" i="15"/>
  <c r="Z23" i="15"/>
  <c r="AB23" i="16"/>
  <c r="AN23" i="16"/>
  <c r="ED23" i="16"/>
  <c r="GA23" i="16"/>
  <c r="M193" i="7"/>
  <c r="DZ13" i="16" s="1"/>
  <c r="M58" i="8"/>
  <c r="BF14" i="15" s="1"/>
  <c r="M125" i="8"/>
  <c r="BW14" i="16" s="1"/>
  <c r="M177" i="8"/>
  <c r="DW14" i="16" s="1"/>
  <c r="M221" i="8"/>
  <c r="M226" i="8"/>
  <c r="M126" i="10"/>
  <c r="BX16" i="16" s="1"/>
  <c r="M178" i="10"/>
  <c r="DX16" i="16" s="1"/>
  <c r="M236" i="10"/>
  <c r="M160" i="12"/>
  <c r="DF18" i="16" s="1"/>
  <c r="M193" i="12"/>
  <c r="DZ18" i="16" s="1"/>
  <c r="M221" i="12"/>
  <c r="GB18" i="16" s="1"/>
  <c r="GB23" i="16" s="1"/>
  <c r="M226" i="12"/>
  <c r="DP23" i="16"/>
  <c r="M193" i="6"/>
  <c r="DZ12" i="16" s="1"/>
  <c r="M261" i="6"/>
  <c r="M289" i="6"/>
  <c r="BX12" i="15" s="1"/>
  <c r="M91" i="8"/>
  <c r="AO14" i="16" s="1"/>
  <c r="M226" i="3"/>
  <c r="W22" i="15"/>
  <c r="AE23" i="16"/>
  <c r="CQ23" i="16"/>
  <c r="M226" i="11"/>
  <c r="M289" i="5"/>
  <c r="BX11" i="15" s="1"/>
  <c r="M211" i="7"/>
  <c r="M271" i="9"/>
  <c r="BE22" i="15"/>
  <c r="CM22" i="16"/>
  <c r="CY22" i="16"/>
  <c r="DM22" i="16"/>
  <c r="M177" i="3"/>
  <c r="DW9" i="16" s="1"/>
  <c r="EA22" i="16"/>
  <c r="AK22" i="16"/>
  <c r="CE23" i="16"/>
  <c r="M256" i="7"/>
  <c r="M19" i="8"/>
  <c r="T14" i="15" s="1"/>
  <c r="FS23" i="16"/>
  <c r="M159" i="5"/>
  <c r="DE11" i="16" s="1"/>
  <c r="M261" i="5"/>
  <c r="Y22" i="16"/>
  <c r="FG22" i="16"/>
  <c r="BQ22" i="15"/>
  <c r="AH23" i="15"/>
  <c r="S23" i="16"/>
  <c r="DC23" i="16"/>
  <c r="M58" i="6"/>
  <c r="BF12" i="15" s="1"/>
  <c r="FU14" i="16"/>
  <c r="GL14" i="16"/>
  <c r="M126" i="9"/>
  <c r="BX15" i="16" s="1"/>
  <c r="M211" i="9"/>
  <c r="M28" i="4"/>
  <c r="AB10" i="15" s="1"/>
  <c r="M19" i="7"/>
  <c r="T13" i="15" s="1"/>
  <c r="AM22" i="16"/>
  <c r="CA22" i="16"/>
  <c r="Y22" i="15"/>
  <c r="O22" i="16"/>
  <c r="BA22" i="16"/>
  <c r="M251" i="3"/>
  <c r="M19" i="6"/>
  <c r="T12" i="15" s="1"/>
  <c r="M211" i="6"/>
  <c r="AA22" i="16"/>
  <c r="M125" i="3"/>
  <c r="BW9" i="16" s="1"/>
  <c r="M178" i="9"/>
  <c r="DX15" i="16" s="1"/>
  <c r="M226" i="5"/>
  <c r="M256" i="6"/>
  <c r="AN22" i="15"/>
  <c r="BM22" i="16"/>
  <c r="O19" i="2"/>
  <c r="AR22" i="15"/>
  <c r="FY23" i="16"/>
  <c r="AJ22" i="15"/>
  <c r="I22" i="16"/>
  <c r="U22" i="16"/>
  <c r="AG22" i="16"/>
  <c r="AU22" i="16"/>
  <c r="BG22" i="16"/>
  <c r="BS22" i="16"/>
  <c r="M126" i="3"/>
  <c r="BX9" i="16" s="1"/>
  <c r="CG22" i="16"/>
  <c r="CS22" i="16"/>
  <c r="M159" i="3"/>
  <c r="DE9" i="16" s="1"/>
  <c r="DG22" i="16"/>
  <c r="DS22" i="16"/>
  <c r="M178" i="3"/>
  <c r="DX9" i="16" s="1"/>
  <c r="EH22" i="16"/>
  <c r="FI22" i="16"/>
  <c r="GM22" i="16"/>
  <c r="M281" i="3"/>
  <c r="BP9" i="15" s="1"/>
  <c r="AT23" i="15"/>
  <c r="O23" i="16"/>
  <c r="AA23" i="16"/>
  <c r="AM23" i="16"/>
  <c r="CA23" i="16"/>
  <c r="CM23" i="16"/>
  <c r="CY23" i="16"/>
  <c r="M160" i="4"/>
  <c r="DF10" i="16" s="1"/>
  <c r="FB23" i="16"/>
  <c r="M216" i="4"/>
  <c r="FT23" i="16"/>
  <c r="M251" i="4"/>
  <c r="AY10" i="15" s="1"/>
  <c r="GX23" i="16"/>
  <c r="BR23" i="15"/>
  <c r="M28" i="5"/>
  <c r="AB11" i="15" s="1"/>
  <c r="M281" i="5"/>
  <c r="BP11" i="15" s="1"/>
  <c r="M281" i="6"/>
  <c r="BP12" i="15" s="1"/>
  <c r="M40" i="7"/>
  <c r="AL13" i="15" s="1"/>
  <c r="M281" i="7"/>
  <c r="BP13" i="15" s="1"/>
  <c r="M40" i="8"/>
  <c r="AL14" i="15" s="1"/>
  <c r="M92" i="8"/>
  <c r="AP14" i="16" s="1"/>
  <c r="M231" i="8"/>
  <c r="M256" i="8"/>
  <c r="M246" i="10"/>
  <c r="M16" i="11"/>
  <c r="Q17" i="15" s="1"/>
  <c r="M159" i="11"/>
  <c r="DE17" i="16" s="1"/>
  <c r="M125" i="12"/>
  <c r="BW18" i="16" s="1"/>
  <c r="M177" i="12"/>
  <c r="DW18" i="16" s="1"/>
  <c r="M256" i="12"/>
  <c r="M246" i="14"/>
  <c r="M271" i="14"/>
  <c r="GY23" i="16"/>
  <c r="M45" i="5"/>
  <c r="AS11" i="15" s="1"/>
  <c r="M126" i="5"/>
  <c r="BX11" i="16" s="1"/>
  <c r="M178" i="5"/>
  <c r="DX11" i="16" s="1"/>
  <c r="M206" i="5"/>
  <c r="M231" i="5"/>
  <c r="M266" i="5"/>
  <c r="M216" i="6"/>
  <c r="M177" i="7"/>
  <c r="DW13" i="16" s="1"/>
  <c r="M216" i="7"/>
  <c r="M58" i="9"/>
  <c r="BF15" i="15" s="1"/>
  <c r="M216" i="9"/>
  <c r="M28" i="10"/>
  <c r="AB16" i="15" s="1"/>
  <c r="M40" i="11"/>
  <c r="AL17" i="15" s="1"/>
  <c r="M92" i="11"/>
  <c r="AP17" i="16" s="1"/>
  <c r="M206" i="11"/>
  <c r="M261" i="11"/>
  <c r="M266" i="11"/>
  <c r="M58" i="13"/>
  <c r="BF19" i="15" s="1"/>
  <c r="M216" i="13"/>
  <c r="M28" i="14"/>
  <c r="AB20" i="15" s="1"/>
  <c r="M241" i="14"/>
  <c r="AZ23" i="22"/>
  <c r="AZ37" i="22"/>
  <c r="M91" i="13"/>
  <c r="AO19" i="16" s="1"/>
  <c r="M126" i="14"/>
  <c r="BX20" i="16" s="1"/>
  <c r="M178" i="14"/>
  <c r="DX20" i="16" s="1"/>
  <c r="M236" i="14"/>
  <c r="M160" i="8"/>
  <c r="DF14" i="16" s="1"/>
  <c r="M193" i="8"/>
  <c r="DZ14" i="16" s="1"/>
  <c r="M251" i="8"/>
  <c r="M28" i="9"/>
  <c r="AB15" i="15" s="1"/>
  <c r="M40" i="10"/>
  <c r="AL16" i="15" s="1"/>
  <c r="M92" i="10"/>
  <c r="AP16" i="16" s="1"/>
  <c r="M206" i="10"/>
  <c r="M266" i="10"/>
  <c r="M281" i="10"/>
  <c r="BP16" i="15" s="1"/>
  <c r="M289" i="10"/>
  <c r="BX16" i="15" s="1"/>
  <c r="M58" i="12"/>
  <c r="BF18" i="15" s="1"/>
  <c r="M216" i="12"/>
  <c r="M28" i="13"/>
  <c r="AB19" i="15" s="1"/>
  <c r="M211" i="13"/>
  <c r="M271" i="13"/>
  <c r="M40" i="14"/>
  <c r="AL20" i="15" s="1"/>
  <c r="M92" i="14"/>
  <c r="AP20" i="16" s="1"/>
  <c r="M206" i="14"/>
  <c r="M231" i="14"/>
  <c r="M266" i="14"/>
  <c r="M45" i="13"/>
  <c r="AS19" i="15" s="1"/>
  <c r="M126" i="13"/>
  <c r="BX19" i="16" s="1"/>
  <c r="M178" i="13"/>
  <c r="DX19" i="16" s="1"/>
  <c r="M236" i="13"/>
  <c r="GY22" i="16"/>
  <c r="DG23" i="16"/>
  <c r="M206" i="4"/>
  <c r="M16" i="9"/>
  <c r="Q15" i="15" s="1"/>
  <c r="M231" i="10"/>
  <c r="GS22" i="16"/>
  <c r="CZ22" i="16"/>
  <c r="FV22" i="16"/>
  <c r="M246" i="3"/>
  <c r="GT22" i="16"/>
  <c r="BM22" i="15"/>
  <c r="M16" i="4"/>
  <c r="DH23" i="16"/>
  <c r="GM23" i="16"/>
  <c r="M206" i="6"/>
  <c r="M16" i="8"/>
  <c r="Q14" i="15" s="1"/>
  <c r="M40" i="9"/>
  <c r="AL15" i="15" s="1"/>
  <c r="M92" i="9"/>
  <c r="AP15" i="16" s="1"/>
  <c r="M159" i="9"/>
  <c r="DE15" i="16" s="1"/>
  <c r="M206" i="9"/>
  <c r="M261" i="9"/>
  <c r="M266" i="9"/>
  <c r="M58" i="11"/>
  <c r="BF17" i="15" s="1"/>
  <c r="M216" i="11"/>
  <c r="M28" i="12"/>
  <c r="AB18" i="15" s="1"/>
  <c r="M40" i="13"/>
  <c r="AL19" i="15" s="1"/>
  <c r="M92" i="13"/>
  <c r="AP19" i="16" s="1"/>
  <c r="M206" i="13"/>
  <c r="M261" i="13"/>
  <c r="M266" i="13"/>
  <c r="M177" i="14"/>
  <c r="DW20" i="16" s="1"/>
  <c r="M22" i="15"/>
  <c r="AN22" i="16"/>
  <c r="M28" i="6"/>
  <c r="AB12" i="15" s="1"/>
  <c r="AA22" i="15"/>
  <c r="M91" i="3"/>
  <c r="AO9" i="16" s="1"/>
  <c r="BO22" i="16"/>
  <c r="CC22" i="16"/>
  <c r="CO22" i="16"/>
  <c r="DO22" i="16"/>
  <c r="EC22" i="16"/>
  <c r="FW22" i="16"/>
  <c r="K23" i="16"/>
  <c r="CI23" i="16"/>
  <c r="GH23" i="16"/>
  <c r="M256" i="4"/>
  <c r="M19" i="5"/>
  <c r="T11" i="15" s="1"/>
  <c r="M126" i="6"/>
  <c r="BX12" i="16" s="1"/>
  <c r="M211" i="8"/>
  <c r="M160" i="10"/>
  <c r="DF16" i="16" s="1"/>
  <c r="M193" i="10"/>
  <c r="DZ16" i="16" s="1"/>
  <c r="M221" i="10"/>
  <c r="M226" i="10"/>
  <c r="M91" i="11"/>
  <c r="AO17" i="16" s="1"/>
  <c r="M126" i="12"/>
  <c r="BX18" i="16" s="1"/>
  <c r="M178" i="12"/>
  <c r="DX18" i="16" s="1"/>
  <c r="M236" i="12"/>
  <c r="M231" i="13"/>
  <c r="M160" i="14"/>
  <c r="DF20" i="16" s="1"/>
  <c r="M226" i="14"/>
  <c r="M251" i="14"/>
  <c r="AY20" i="15" s="1"/>
  <c r="GA22" i="16"/>
  <c r="M126" i="4"/>
  <c r="BX10" i="16" s="1"/>
  <c r="M193" i="3"/>
  <c r="DZ9" i="16" s="1"/>
  <c r="DT23" i="16"/>
  <c r="M281" i="4"/>
  <c r="BP10" i="15" s="1"/>
  <c r="M92" i="4"/>
  <c r="AP10" i="16" s="1"/>
  <c r="EI23" i="16"/>
  <c r="M159" i="6"/>
  <c r="DE12" i="16" s="1"/>
  <c r="M19" i="3"/>
  <c r="T9" i="15" s="1"/>
  <c r="AG22" i="15"/>
  <c r="AW22" i="15"/>
  <c r="BD22" i="16"/>
  <c r="EF22" i="16"/>
  <c r="FL22" i="16"/>
  <c r="FR22" i="16"/>
  <c r="M236" i="3"/>
  <c r="BO22" i="15"/>
  <c r="AC23" i="15"/>
  <c r="AJ23" i="16"/>
  <c r="GI23" i="16"/>
  <c r="M58" i="5"/>
  <c r="BF11" i="15" s="1"/>
  <c r="M211" i="5"/>
  <c r="M246" i="5"/>
  <c r="M271" i="5"/>
  <c r="M16" i="6"/>
  <c r="Q12" i="15" s="1"/>
  <c r="M231" i="6"/>
  <c r="M271" i="6"/>
  <c r="M231" i="7"/>
  <c r="M271" i="7"/>
  <c r="M206" i="8"/>
  <c r="M256" i="9"/>
  <c r="M19" i="10"/>
  <c r="T16" i="15" s="1"/>
  <c r="M251" i="10"/>
  <c r="AY16" i="15" s="1"/>
  <c r="M241" i="11"/>
  <c r="GR17" i="16" s="1"/>
  <c r="GR22" i="16" s="1"/>
  <c r="M246" i="11"/>
  <c r="M16" i="12"/>
  <c r="Q18" i="15" s="1"/>
  <c r="M256" i="13"/>
  <c r="M19" i="14"/>
  <c r="T20" i="15" s="1"/>
  <c r="AE19" i="15"/>
  <c r="AE22" i="15" s="1"/>
  <c r="AZ32" i="22"/>
  <c r="M178" i="4"/>
  <c r="DX10" i="16" s="1"/>
  <c r="M221" i="5"/>
  <c r="Y19" i="2"/>
  <c r="AF22" i="15"/>
  <c r="AO22" i="15"/>
  <c r="Q22" i="16"/>
  <c r="AC22" i="16"/>
  <c r="AQ22" i="16"/>
  <c r="BC22" i="16"/>
  <c r="DA22" i="16"/>
  <c r="GO22" i="16"/>
  <c r="M40" i="4"/>
  <c r="AL10" i="15" s="1"/>
  <c r="BB23" i="15"/>
  <c r="W23" i="16"/>
  <c r="AI23" i="16"/>
  <c r="CU23" i="16"/>
  <c r="M159" i="4"/>
  <c r="DE10" i="16" s="1"/>
  <c r="M231" i="4"/>
  <c r="M178" i="6"/>
  <c r="DX12" i="16" s="1"/>
  <c r="P22" i="15"/>
  <c r="AQ22" i="15"/>
  <c r="S22" i="16"/>
  <c r="AE22" i="16"/>
  <c r="AS22" i="16"/>
  <c r="BE22" i="16"/>
  <c r="BQ22" i="16"/>
  <c r="CE22" i="16"/>
  <c r="CQ22" i="16"/>
  <c r="DC22" i="16"/>
  <c r="DQ22" i="16"/>
  <c r="FS22" i="16"/>
  <c r="BW22" i="15"/>
  <c r="AD23" i="15"/>
  <c r="BD23" i="15"/>
  <c r="M125" i="4"/>
  <c r="BW10" i="16" s="1"/>
  <c r="DK23" i="16"/>
  <c r="M221" i="4"/>
  <c r="M226" i="4"/>
  <c r="GD23" i="16"/>
  <c r="GV23" i="16"/>
  <c r="BI23" i="15"/>
  <c r="M40" i="6"/>
  <c r="AL12" i="15" s="1"/>
  <c r="M45" i="6"/>
  <c r="AS12" i="15" s="1"/>
  <c r="M92" i="6"/>
  <c r="AP12" i="16" s="1"/>
  <c r="M246" i="6"/>
  <c r="M45" i="7"/>
  <c r="AS13" i="15" s="1"/>
  <c r="M246" i="7"/>
  <c r="M45" i="8"/>
  <c r="AS14" i="15" s="1"/>
  <c r="M266" i="8"/>
  <c r="M289" i="8"/>
  <c r="BX14" i="15" s="1"/>
  <c r="M58" i="10"/>
  <c r="BF16" i="15" s="1"/>
  <c r="M216" i="10"/>
  <c r="M28" i="11"/>
  <c r="AB17" i="15" s="1"/>
  <c r="M211" i="11"/>
  <c r="M271" i="11"/>
  <c r="M40" i="12"/>
  <c r="AL18" i="15" s="1"/>
  <c r="M92" i="12"/>
  <c r="AP18" i="16" s="1"/>
  <c r="M206" i="12"/>
  <c r="M266" i="12"/>
  <c r="M281" i="12"/>
  <c r="BP18" i="15" s="1"/>
  <c r="M289" i="12"/>
  <c r="BX18" i="15" s="1"/>
  <c r="M58" i="14"/>
  <c r="BF20" i="15" s="1"/>
  <c r="M91" i="14"/>
  <c r="AO20" i="16" s="1"/>
  <c r="M216" i="14"/>
  <c r="BA17" i="15"/>
  <c r="DS23" i="16"/>
  <c r="M266" i="4"/>
  <c r="M28" i="3"/>
  <c r="AB9" i="15" s="1"/>
  <c r="AI22" i="15"/>
  <c r="EP22" i="16"/>
  <c r="M206" i="3"/>
  <c r="M266" i="3"/>
  <c r="M289" i="3"/>
  <c r="BX9" i="15" s="1"/>
  <c r="R23" i="15"/>
  <c r="DL23" i="16"/>
  <c r="EL23" i="16"/>
  <c r="FA23" i="16"/>
  <c r="BJ23" i="15"/>
  <c r="M91" i="5"/>
  <c r="AO11" i="16" s="1"/>
  <c r="M236" i="5"/>
  <c r="M241" i="5"/>
  <c r="M221" i="6"/>
  <c r="M226" i="6"/>
  <c r="M266" i="6"/>
  <c r="M221" i="7"/>
  <c r="M226" i="7"/>
  <c r="M266" i="7"/>
  <c r="M281" i="8"/>
  <c r="BP14" i="15" s="1"/>
  <c r="M160" i="9"/>
  <c r="DF15" i="16" s="1"/>
  <c r="M226" i="9"/>
  <c r="M45" i="11"/>
  <c r="AS17" i="15" s="1"/>
  <c r="M126" i="11"/>
  <c r="BX17" i="16" s="1"/>
  <c r="M178" i="11"/>
  <c r="DX17" i="16" s="1"/>
  <c r="M236" i="11"/>
  <c r="M231" i="12"/>
  <c r="M160" i="13"/>
  <c r="DF19" i="16" s="1"/>
  <c r="M226" i="13"/>
  <c r="V15" i="23"/>
  <c r="AU23" i="16"/>
  <c r="AY23" i="16"/>
  <c r="BC23" i="16"/>
  <c r="BG23" i="16"/>
  <c r="BK23" i="16"/>
  <c r="AV23" i="16"/>
  <c r="BL23" i="16"/>
  <c r="BT23" i="16"/>
  <c r="AQ23" i="16"/>
  <c r="AV23" i="15"/>
  <c r="BO23" i="16"/>
  <c r="BS23" i="16"/>
  <c r="M126" i="7"/>
  <c r="BX13" i="16" s="1"/>
  <c r="M125" i="7"/>
  <c r="BW13" i="16" s="1"/>
  <c r="T23" i="16"/>
  <c r="X23" i="16"/>
  <c r="M92" i="7"/>
  <c r="AP13" i="16" s="1"/>
  <c r="L23" i="16"/>
  <c r="P23" i="16"/>
  <c r="M91" i="7"/>
  <c r="AO13" i="16" s="1"/>
  <c r="CB23" i="16"/>
  <c r="CF23" i="16"/>
  <c r="CJ23" i="16"/>
  <c r="CN23" i="16"/>
  <c r="CR23" i="16"/>
  <c r="CV23" i="16"/>
  <c r="CZ23" i="16"/>
  <c r="DD23" i="16"/>
  <c r="M160" i="7"/>
  <c r="DF13" i="16" s="1"/>
  <c r="M159" i="7"/>
  <c r="DE13" i="16" s="1"/>
  <c r="ET23" i="16"/>
  <c r="EX23" i="16"/>
  <c r="ES23" i="16"/>
  <c r="ES22" i="16"/>
  <c r="EP23" i="16"/>
  <c r="M206" i="7"/>
  <c r="EA23" i="16"/>
  <c r="AY13" i="15"/>
  <c r="AY14" i="15"/>
  <c r="DP22" i="16"/>
  <c r="AZ10" i="15"/>
  <c r="GJ10" i="16"/>
  <c r="M16" i="3"/>
  <c r="M241" i="3"/>
  <c r="M271" i="3"/>
  <c r="AP23" i="15"/>
  <c r="BG23" i="15"/>
  <c r="BK23" i="15"/>
  <c r="BO23" i="15"/>
  <c r="I18" i="15"/>
  <c r="I14" i="15"/>
  <c r="I10" i="15"/>
  <c r="I19" i="15"/>
  <c r="I15" i="15"/>
  <c r="I11" i="15"/>
  <c r="I20" i="15"/>
  <c r="I16" i="15"/>
  <c r="I12" i="15"/>
  <c r="I13" i="15"/>
  <c r="I17" i="15"/>
  <c r="I9" i="15"/>
  <c r="M58" i="3"/>
  <c r="BF9" i="15" s="1"/>
  <c r="M211" i="3"/>
  <c r="M261" i="3"/>
  <c r="M19" i="4"/>
  <c r="T10" i="15" s="1"/>
  <c r="AN23" i="15"/>
  <c r="AZ23" i="16"/>
  <c r="BD23" i="16"/>
  <c r="BH23" i="16"/>
  <c r="BP23" i="16"/>
  <c r="M177" i="4"/>
  <c r="DW10" i="16" s="1"/>
  <c r="M193" i="4"/>
  <c r="DZ10" i="16" s="1"/>
  <c r="M211" i="4"/>
  <c r="M261" i="4"/>
  <c r="BQ23" i="15"/>
  <c r="FM11" i="16"/>
  <c r="FM23" i="16" s="1"/>
  <c r="FP11" i="16"/>
  <c r="FP23" i="16" s="1"/>
  <c r="GL11" i="16"/>
  <c r="FU11" i="16"/>
  <c r="GK11" i="16"/>
  <c r="BA11" i="15"/>
  <c r="G167" i="22"/>
  <c r="AZ18" i="22"/>
  <c r="K20" i="15"/>
  <c r="K16" i="15"/>
  <c r="K12" i="15"/>
  <c r="K17" i="15"/>
  <c r="K13" i="15"/>
  <c r="K9" i="15"/>
  <c r="K18" i="15"/>
  <c r="K14" i="15"/>
  <c r="K10" i="15"/>
  <c r="S22" i="15"/>
  <c r="AD22" i="15"/>
  <c r="AT22" i="15"/>
  <c r="AX22" i="15"/>
  <c r="BB22" i="15"/>
  <c r="J22" i="16"/>
  <c r="N22" i="16"/>
  <c r="R22" i="16"/>
  <c r="V22" i="16"/>
  <c r="Z22" i="16"/>
  <c r="AD22" i="16"/>
  <c r="AH22" i="16"/>
  <c r="AL22" i="16"/>
  <c r="AT22" i="16"/>
  <c r="AX22" i="16"/>
  <c r="BB22" i="16"/>
  <c r="BF22" i="16"/>
  <c r="BJ22" i="16"/>
  <c r="BN22" i="16"/>
  <c r="BR22" i="16"/>
  <c r="BV22" i="16"/>
  <c r="BZ22" i="16"/>
  <c r="CD22" i="16"/>
  <c r="CH22" i="16"/>
  <c r="CL22" i="16"/>
  <c r="CP22" i="16"/>
  <c r="CT22" i="16"/>
  <c r="CX22" i="16"/>
  <c r="DB22" i="16"/>
  <c r="DJ22" i="16"/>
  <c r="DN22" i="16"/>
  <c r="DR22" i="16"/>
  <c r="DV22" i="16"/>
  <c r="EB22" i="16"/>
  <c r="EI22" i="16"/>
  <c r="EQ22" i="16"/>
  <c r="EU22" i="16"/>
  <c r="FE22" i="16"/>
  <c r="FJ22" i="16"/>
  <c r="FO22" i="16"/>
  <c r="FZ22" i="16"/>
  <c r="GE22" i="16"/>
  <c r="GF22" i="16"/>
  <c r="GP22" i="16"/>
  <c r="GU22" i="16"/>
  <c r="GV22" i="16"/>
  <c r="BH22" i="15"/>
  <c r="BL22" i="15"/>
  <c r="BR22" i="15"/>
  <c r="BV22" i="15"/>
  <c r="P23" i="15"/>
  <c r="AA23" i="15"/>
  <c r="AI23" i="15"/>
  <c r="AQ23" i="15"/>
  <c r="AW23" i="15"/>
  <c r="BE23" i="15"/>
  <c r="I23" i="16"/>
  <c r="M23" i="16"/>
  <c r="Q23" i="16"/>
  <c r="U23" i="16"/>
  <c r="Y23" i="16"/>
  <c r="AC23" i="16"/>
  <c r="AG23" i="16"/>
  <c r="AK23" i="16"/>
  <c r="AS23" i="16"/>
  <c r="AW23" i="16"/>
  <c r="BA23" i="16"/>
  <c r="BE23" i="16"/>
  <c r="BI23" i="16"/>
  <c r="BM23" i="16"/>
  <c r="BQ23" i="16"/>
  <c r="BU23" i="16"/>
  <c r="BY23" i="16"/>
  <c r="CC23" i="16"/>
  <c r="CG23" i="16"/>
  <c r="CK23" i="16"/>
  <c r="CO23" i="16"/>
  <c r="CS23" i="16"/>
  <c r="CW23" i="16"/>
  <c r="DA23" i="16"/>
  <c r="DI23" i="16"/>
  <c r="DM23" i="16"/>
  <c r="DQ23" i="16"/>
  <c r="DU23" i="16"/>
  <c r="DY23" i="16"/>
  <c r="EC23" i="16"/>
  <c r="EM23" i="16"/>
  <c r="EQ23" i="16"/>
  <c r="EU23" i="16"/>
  <c r="EY23" i="16"/>
  <c r="FO23" i="16"/>
  <c r="GL10" i="16"/>
  <c r="FU10" i="16"/>
  <c r="FZ23" i="16"/>
  <c r="GE23" i="16"/>
  <c r="GK10" i="16"/>
  <c r="BA10" i="15"/>
  <c r="GP23" i="16"/>
  <c r="GU23" i="16"/>
  <c r="BH23" i="15"/>
  <c r="BL23" i="15"/>
  <c r="GL12" i="16"/>
  <c r="FU12" i="16"/>
  <c r="M271" i="10"/>
  <c r="M231" i="11"/>
  <c r="M91" i="12"/>
  <c r="AO18" i="16" s="1"/>
  <c r="GJ18" i="16"/>
  <c r="AZ18" i="15"/>
  <c r="M271" i="12"/>
  <c r="M159" i="14"/>
  <c r="DE20" i="16" s="1"/>
  <c r="M211" i="14"/>
  <c r="E22" i="15"/>
  <c r="AZ12" i="15"/>
  <c r="BA13" i="15"/>
  <c r="J14" i="15"/>
  <c r="J22" i="15" s="1"/>
  <c r="K15" i="15"/>
  <c r="AZ20" i="15"/>
  <c r="L22" i="15"/>
  <c r="N9" i="15"/>
  <c r="N22" i="15" s="1"/>
  <c r="AM22" i="15"/>
  <c r="AU22" i="15"/>
  <c r="BC22" i="15"/>
  <c r="EJ22" i="16"/>
  <c r="EN22" i="16"/>
  <c r="ER22" i="16"/>
  <c r="GG22" i="16"/>
  <c r="GQ22" i="16"/>
  <c r="GW22" i="16"/>
  <c r="BS22" i="15"/>
  <c r="M23" i="15"/>
  <c r="S23" i="15"/>
  <c r="X23" i="15"/>
  <c r="AF23" i="15"/>
  <c r="AJ23" i="15"/>
  <c r="AR23" i="15"/>
  <c r="J23" i="16"/>
  <c r="N23" i="16"/>
  <c r="R23" i="16"/>
  <c r="V23" i="16"/>
  <c r="Z23" i="16"/>
  <c r="AD23" i="16"/>
  <c r="AH23" i="16"/>
  <c r="AL23" i="16"/>
  <c r="AT23" i="16"/>
  <c r="AX23" i="16"/>
  <c r="BB23" i="16"/>
  <c r="BF23" i="16"/>
  <c r="BJ23" i="16"/>
  <c r="BN23" i="16"/>
  <c r="BR23" i="16"/>
  <c r="BV23" i="16"/>
  <c r="BZ23" i="16"/>
  <c r="CD23" i="16"/>
  <c r="CH23" i="16"/>
  <c r="CL23" i="16"/>
  <c r="CP23" i="16"/>
  <c r="CT23" i="16"/>
  <c r="CX23" i="16"/>
  <c r="DB23" i="16"/>
  <c r="DJ23" i="16"/>
  <c r="DN23" i="16"/>
  <c r="DR23" i="16"/>
  <c r="DV23" i="16"/>
  <c r="EB23" i="16"/>
  <c r="EF23" i="16"/>
  <c r="EG23" i="16"/>
  <c r="EJ23" i="16"/>
  <c r="ER23" i="16"/>
  <c r="EV23" i="16"/>
  <c r="GG23" i="16"/>
  <c r="GQ23" i="16"/>
  <c r="GR23" i="16"/>
  <c r="GW23" i="16"/>
  <c r="BM23" i="15"/>
  <c r="BS23" i="15"/>
  <c r="BW23" i="15"/>
  <c r="GJ13" i="16"/>
  <c r="AZ13" i="15"/>
  <c r="AZ14" i="15"/>
  <c r="M216" i="8"/>
  <c r="M241" i="8"/>
  <c r="M271" i="8"/>
  <c r="M125" i="9"/>
  <c r="BW15" i="16" s="1"/>
  <c r="M193" i="9"/>
  <c r="DZ15" i="16" s="1"/>
  <c r="M231" i="9"/>
  <c r="M289" i="9"/>
  <c r="BX15" i="15" s="1"/>
  <c r="M91" i="10"/>
  <c r="AO16" i="16" s="1"/>
  <c r="M241" i="10"/>
  <c r="M125" i="11"/>
  <c r="BW17" i="16" s="1"/>
  <c r="M193" i="11"/>
  <c r="DZ17" i="16" s="1"/>
  <c r="M251" i="11"/>
  <c r="AY17" i="15" s="1"/>
  <c r="M281" i="11"/>
  <c r="BP17" i="15" s="1"/>
  <c r="M289" i="11"/>
  <c r="BX17" i="15" s="1"/>
  <c r="M159" i="12"/>
  <c r="DE18" i="16" s="1"/>
  <c r="M211" i="12"/>
  <c r="M241" i="12"/>
  <c r="M125" i="13"/>
  <c r="BW19" i="16" s="1"/>
  <c r="M193" i="13"/>
  <c r="DZ19" i="16" s="1"/>
  <c r="M251" i="13"/>
  <c r="AY19" i="15" s="1"/>
  <c r="M281" i="13"/>
  <c r="BP19" i="15" s="1"/>
  <c r="M289" i="13"/>
  <c r="BX19" i="15" s="1"/>
  <c r="O22" i="15"/>
  <c r="V22" i="15"/>
  <c r="Z22" i="15"/>
  <c r="AH22" i="15"/>
  <c r="AP22" i="15"/>
  <c r="AV22" i="15"/>
  <c r="BD22" i="15"/>
  <c r="L22" i="16"/>
  <c r="P22" i="16"/>
  <c r="T22" i="16"/>
  <c r="AB22" i="16"/>
  <c r="AF22" i="16"/>
  <c r="AJ22" i="16"/>
  <c r="AR22" i="16"/>
  <c r="AV22" i="16"/>
  <c r="AZ22" i="16"/>
  <c r="BH22" i="16"/>
  <c r="BL22" i="16"/>
  <c r="BP22" i="16"/>
  <c r="CB22" i="16"/>
  <c r="CF22" i="16"/>
  <c r="CN22" i="16"/>
  <c r="CR22" i="16"/>
  <c r="CV22" i="16"/>
  <c r="DD22" i="16"/>
  <c r="DH22" i="16"/>
  <c r="DL22" i="16"/>
  <c r="DT22" i="16"/>
  <c r="ED22" i="16"/>
  <c r="EG22" i="16"/>
  <c r="EK22" i="16"/>
  <c r="EO22" i="16"/>
  <c r="FH22" i="16"/>
  <c r="FX22" i="16"/>
  <c r="GC22" i="16"/>
  <c r="GN22" i="16"/>
  <c r="BJ22" i="15"/>
  <c r="BN22" i="15"/>
  <c r="BT22" i="15"/>
  <c r="U23" i="15"/>
  <c r="Y23" i="15"/>
  <c r="AM23" i="15"/>
  <c r="AK23" i="15"/>
  <c r="AO23" i="15"/>
  <c r="AU23" i="15"/>
  <c r="BC23" i="15"/>
  <c r="EH23" i="16"/>
  <c r="EK23" i="16"/>
  <c r="EO23" i="16"/>
  <c r="FX23" i="16"/>
  <c r="GC23" i="16"/>
  <c r="GN23" i="16"/>
  <c r="BT23" i="15"/>
  <c r="GJ11" i="16"/>
  <c r="AZ11" i="15"/>
  <c r="GK12" i="16"/>
  <c r="BA12" i="15"/>
  <c r="M261" i="8"/>
  <c r="M19" i="9"/>
  <c r="T15" i="15" s="1"/>
  <c r="M177" i="9"/>
  <c r="DW15" i="16" s="1"/>
  <c r="M221" i="9"/>
  <c r="M251" i="9"/>
  <c r="AY15" i="15" s="1"/>
  <c r="GJ15" i="16"/>
  <c r="AZ15" i="15"/>
  <c r="M281" i="9"/>
  <c r="BP15" i="15" s="1"/>
  <c r="M45" i="10"/>
  <c r="AS16" i="15" s="1"/>
  <c r="M159" i="10"/>
  <c r="DE16" i="16" s="1"/>
  <c r="M211" i="10"/>
  <c r="M261" i="10"/>
  <c r="M19" i="11"/>
  <c r="T17" i="15" s="1"/>
  <c r="M177" i="11"/>
  <c r="DW17" i="16" s="1"/>
  <c r="M221" i="11"/>
  <c r="GJ17" i="16"/>
  <c r="AZ17" i="15"/>
  <c r="M45" i="12"/>
  <c r="AS18" i="15" s="1"/>
  <c r="M261" i="12"/>
  <c r="M19" i="13"/>
  <c r="T19" i="15" s="1"/>
  <c r="M177" i="13"/>
  <c r="DW19" i="16" s="1"/>
  <c r="M221" i="13"/>
  <c r="GJ19" i="16"/>
  <c r="AZ19" i="15"/>
  <c r="M45" i="14"/>
  <c r="AS20" i="15" s="1"/>
  <c r="K11" i="15"/>
  <c r="AZ16" i="15"/>
  <c r="K19" i="15"/>
  <c r="GL13" i="16"/>
  <c r="FQ14" i="16"/>
  <c r="FQ23" i="16" s="1"/>
  <c r="EZ14" i="16"/>
  <c r="GL15" i="16"/>
  <c r="FU15" i="16"/>
  <c r="GL16" i="16"/>
  <c r="FU16" i="16"/>
  <c r="GL17" i="16"/>
  <c r="FU17" i="16"/>
  <c r="GL18" i="16"/>
  <c r="FU18" i="16"/>
  <c r="FU19" i="16"/>
  <c r="GL19" i="16"/>
  <c r="FU20" i="16"/>
  <c r="GL20" i="16"/>
  <c r="BA16" i="15"/>
  <c r="BA20" i="15"/>
  <c r="BU20" i="15"/>
  <c r="BA15" i="15"/>
  <c r="BA19" i="15"/>
  <c r="BA14" i="15"/>
  <c r="BA18" i="15"/>
  <c r="FN23" i="16"/>
  <c r="AZ31" i="22"/>
  <c r="AZ30" i="22"/>
  <c r="AZ29" i="22"/>
  <c r="AZ36" i="22"/>
  <c r="AZ39" i="22"/>
  <c r="AZ38" i="22"/>
  <c r="V23" i="23"/>
  <c r="V22" i="23"/>
  <c r="V25" i="23"/>
  <c r="V18" i="23"/>
  <c r="G166" i="22"/>
  <c r="AZ17" i="22"/>
  <c r="G169" i="22"/>
  <c r="AZ16" i="22"/>
  <c r="G168" i="22"/>
  <c r="AZ15" i="22"/>
  <c r="AZ22" i="22"/>
  <c r="AZ25" i="22"/>
  <c r="AZ24" i="22"/>
  <c r="V17" i="23"/>
  <c r="V16" i="23"/>
  <c r="BU19" i="15" l="1"/>
  <c r="EE22" i="16"/>
  <c r="GK22" i="16"/>
  <c r="I19" i="2"/>
  <c r="I23" i="2" s="1"/>
  <c r="J8" i="2"/>
  <c r="J19" i="2" s="1"/>
  <c r="AL23" i="15"/>
  <c r="GB22" i="16"/>
  <c r="BF23" i="15"/>
  <c r="AB22" i="15"/>
  <c r="DX22" i="16"/>
  <c r="L150" i="23"/>
  <c r="FM22" i="16"/>
  <c r="BX22" i="15"/>
  <c r="AS22" i="15"/>
  <c r="AZ26" i="22"/>
  <c r="BP22" i="15"/>
  <c r="DF22" i="16"/>
  <c r="AP23" i="16"/>
  <c r="AL22" i="15"/>
  <c r="GL22" i="16"/>
  <c r="AY23" i="15"/>
  <c r="AE23" i="15"/>
  <c r="BX23" i="16"/>
  <c r="FP22" i="16"/>
  <c r="AB23" i="15"/>
  <c r="BU22" i="15"/>
  <c r="BA22" i="15"/>
  <c r="L149" i="23"/>
  <c r="FU22" i="16"/>
  <c r="AO22" i="16"/>
  <c r="BF22" i="15"/>
  <c r="AO23" i="16"/>
  <c r="DX23" i="16"/>
  <c r="AZ22" i="15"/>
  <c r="DE23" i="16"/>
  <c r="DF23" i="16"/>
  <c r="BW22" i="16"/>
  <c r="BX22" i="16"/>
  <c r="AP22" i="16"/>
  <c r="L151" i="23"/>
  <c r="FQ22" i="16"/>
  <c r="GK23" i="16"/>
  <c r="GL23" i="16"/>
  <c r="EZ23" i="16"/>
  <c r="K22" i="15"/>
  <c r="DZ23" i="16"/>
  <c r="T23" i="15"/>
  <c r="BP23" i="15"/>
  <c r="BX23" i="15"/>
  <c r="DE22" i="16"/>
  <c r="T22" i="15"/>
  <c r="DW23" i="16"/>
  <c r="I22" i="15"/>
  <c r="BW23" i="16"/>
  <c r="GJ23" i="16"/>
  <c r="GJ22" i="16"/>
  <c r="AZ19" i="22"/>
  <c r="V26" i="23"/>
  <c r="AZ40" i="22"/>
  <c r="V19" i="23"/>
  <c r="AY22" i="15"/>
  <c r="BU23" i="15"/>
  <c r="Q10" i="15"/>
  <c r="Q23" i="15" s="1"/>
  <c r="Q9" i="15"/>
  <c r="AZ23" i="15"/>
  <c r="AS23" i="15"/>
  <c r="DW22" i="16"/>
  <c r="G170" i="22"/>
  <c r="AZ33" i="22"/>
  <c r="L148" i="23"/>
  <c r="BA23" i="15"/>
  <c r="FU23" i="16"/>
  <c r="DZ22" i="16"/>
  <c r="L152" i="23" l="1"/>
  <c r="Q2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21000000}">
      <text>
        <r>
          <rPr>
            <sz val="10"/>
            <color rgb="FF000000"/>
            <rFont val="Arial"/>
            <family val="2"/>
            <scheme val="minor"/>
          </rPr>
          <t>======
ID#AAAAyf8dMZA
Perhatian     (2023-06-04 19:41:21)
Sel ini jangan dirubah</t>
        </r>
      </text>
    </comment>
    <comment ref="F10" authorId="0" shapeId="0" xr:uid="{00000000-0006-0000-1000-000048000000}">
      <text>
        <r>
          <rPr>
            <sz val="10"/>
            <color rgb="FF000000"/>
            <rFont val="Arial"/>
            <family val="2"/>
            <scheme val="minor"/>
          </rPr>
          <t>======
ID#AAAAyf8dMVg
Perhatian     (2023-06-04 19:41:21)
Sel ini jangan dirubah</t>
        </r>
      </text>
    </comment>
    <comment ref="F11" authorId="0" shapeId="0" xr:uid="{00000000-0006-0000-1000-00003A000000}">
      <text>
        <r>
          <rPr>
            <sz val="10"/>
            <color rgb="FF000000"/>
            <rFont val="Arial"/>
            <family val="2"/>
            <scheme val="minor"/>
          </rPr>
          <t>======
ID#AAAAyf8dMW4
Perhatian     (2023-06-04 19:41:21)
Sel ini jangan dirubah</t>
        </r>
      </text>
    </comment>
    <comment ref="G155" authorId="0" shapeId="0" xr:uid="{00000000-0006-0000-1000-000053000000}">
      <text>
        <r>
          <rPr>
            <sz val="10"/>
            <color rgb="FF000000"/>
            <rFont val="Arial"/>
            <family val="2"/>
            <scheme val="minor"/>
          </rPr>
          <t>======
ID#AAAAyf8dKgA
Perhatian     (2023-06-04 19:41:21)
sel ini jangan dirubah</t>
        </r>
      </text>
    </comment>
    <comment ref="H155" authorId="0" shapeId="0" xr:uid="{00000000-0006-0000-1000-000032000000}">
      <text>
        <r>
          <rPr>
            <sz val="10"/>
            <color rgb="FF000000"/>
            <rFont val="Arial"/>
            <family val="2"/>
            <scheme val="minor"/>
          </rPr>
          <t>======
ID#AAAAyf8dMXY
Perhatian     (2023-06-04 19:41:21)
sel ini jangan dirubah</t>
        </r>
      </text>
    </comment>
    <comment ref="I155" authorId="0" shapeId="0" xr:uid="{00000000-0006-0000-1000-000017000000}">
      <text>
        <r>
          <rPr>
            <sz val="10"/>
            <color rgb="FF000000"/>
            <rFont val="Arial"/>
            <family val="2"/>
            <scheme val="minor"/>
          </rPr>
          <t>======
ID#AAAAyf8dMZ4
Perhatian     (2023-06-04 19:41:21)
sel ini jangan dirubah</t>
        </r>
      </text>
    </comment>
    <comment ref="J155" authorId="0" shapeId="0" xr:uid="{00000000-0006-0000-1000-00002E000000}">
      <text>
        <r>
          <rPr>
            <sz val="10"/>
            <color rgb="FF000000"/>
            <rFont val="Arial"/>
            <family val="2"/>
            <scheme val="minor"/>
          </rPr>
          <t>======
ID#AAAAyf8dMX4
Perhatian     (2023-06-04 19:41:21)
sel ini jangan dirubah</t>
        </r>
      </text>
    </comment>
    <comment ref="K155" authorId="0" shapeId="0" xr:uid="{00000000-0006-0000-1000-000003000000}">
      <text>
        <r>
          <rPr>
            <sz val="10"/>
            <color rgb="FF000000"/>
            <rFont val="Arial"/>
            <family val="2"/>
            <scheme val="minor"/>
          </rPr>
          <t>======
ID#AAAAyf8dMbo
Perhatian     (2023-06-04 19:41:21)
sel ini jangan dirubah</t>
        </r>
      </text>
    </comment>
    <comment ref="L155" authorId="0" shapeId="0" xr:uid="{00000000-0006-0000-1000-000049000000}">
      <text>
        <r>
          <rPr>
            <sz val="10"/>
            <color rgb="FF000000"/>
            <rFont val="Arial"/>
            <family val="2"/>
            <scheme val="minor"/>
          </rPr>
          <t>======
ID#AAAAyf8dMVY
Perhatian     (2023-06-04 19:41:21)
sel ini jangan dirubah</t>
        </r>
      </text>
    </comment>
    <comment ref="M155" authorId="0" shapeId="0" xr:uid="{00000000-0006-0000-1000-000002000000}">
      <text>
        <r>
          <rPr>
            <sz val="10"/>
            <color rgb="FF000000"/>
            <rFont val="Arial"/>
            <family val="2"/>
            <scheme val="minor"/>
          </rPr>
          <t>======
ID#AAAAyf8dMbs
Perhatian     (2023-06-04 19:41:21)
sel ini jangan dirubah</t>
        </r>
      </text>
    </comment>
    <comment ref="N155" authorId="0" shapeId="0" xr:uid="{00000000-0006-0000-1000-000009000000}">
      <text>
        <r>
          <rPr>
            <sz val="10"/>
            <color rgb="FF000000"/>
            <rFont val="Arial"/>
            <family val="2"/>
            <scheme val="minor"/>
          </rPr>
          <t>======
ID#AAAAyf8dMbM
Perhatian     (2023-06-04 19:41:21)
sel ini jangan dirubah</t>
        </r>
      </text>
    </comment>
    <comment ref="O155" authorId="0" shapeId="0" xr:uid="{00000000-0006-0000-1000-000037000000}">
      <text>
        <r>
          <rPr>
            <sz val="10"/>
            <color rgb="FF000000"/>
            <rFont val="Arial"/>
            <family val="2"/>
            <scheme val="minor"/>
          </rPr>
          <t>======
ID#AAAAyf8dMXM
Perhatian     (2023-06-04 19:41:21)
sel ini jangan dirubah</t>
        </r>
      </text>
    </comment>
    <comment ref="P155" authorId="0" shapeId="0" xr:uid="{00000000-0006-0000-1000-000010000000}">
      <text>
        <r>
          <rPr>
            <sz val="10"/>
            <color rgb="FF000000"/>
            <rFont val="Arial"/>
            <family val="2"/>
            <scheme val="minor"/>
          </rPr>
          <t>======
ID#AAAAyf8dMag
Perhatian     (2023-06-04 19:41:21)
sel ini jangan dirubah</t>
        </r>
      </text>
    </comment>
    <comment ref="Q155" authorId="0" shapeId="0" xr:uid="{00000000-0006-0000-1000-000023000000}">
      <text>
        <r>
          <rPr>
            <sz val="10"/>
            <color rgb="FF000000"/>
            <rFont val="Arial"/>
            <family val="2"/>
            <scheme val="minor"/>
          </rPr>
          <t>======
ID#AAAAyf8dMY0
Perhatian     (2023-06-04 19:41:21)
sel ini jangan dirubah</t>
        </r>
      </text>
    </comment>
    <comment ref="BY155" authorId="0" shapeId="0" xr:uid="{00000000-0006-0000-1000-00000F000000}">
      <text>
        <r>
          <rPr>
            <sz val="10"/>
            <color rgb="FF000000"/>
            <rFont val="Arial"/>
            <family val="2"/>
            <scheme val="minor"/>
          </rPr>
          <t>======
ID#AAAAyf8dMac
Perhatian     (2023-06-04 19:41:21)
sel ini jangan dirubah</t>
        </r>
      </text>
    </comment>
    <comment ref="G156" authorId="0" shapeId="0" xr:uid="{00000000-0006-0000-1000-00001E000000}">
      <text>
        <r>
          <rPr>
            <sz val="10"/>
            <color rgb="FF000000"/>
            <rFont val="Arial"/>
            <family val="2"/>
            <scheme val="minor"/>
          </rPr>
          <t>======
ID#AAAAyf8dMZQ
Perhatian     (2023-06-04 19:41:21)
sel ini jangan dirubah</t>
        </r>
      </text>
    </comment>
    <comment ref="H156" authorId="0" shapeId="0" xr:uid="{00000000-0006-0000-1000-00001A000000}">
      <text>
        <r>
          <rPr>
            <sz val="10"/>
            <color rgb="FF000000"/>
            <rFont val="Arial"/>
            <family val="2"/>
            <scheme val="minor"/>
          </rPr>
          <t>======
ID#AAAAyf8dMZc
Perhatian     (2023-06-04 19:41:21)
sel ini jangan dirubah</t>
        </r>
      </text>
    </comment>
    <comment ref="I156" authorId="0" shapeId="0" xr:uid="{00000000-0006-0000-1000-000046000000}">
      <text>
        <r>
          <rPr>
            <sz val="10"/>
            <color rgb="FF000000"/>
            <rFont val="Arial"/>
            <family val="2"/>
            <scheme val="minor"/>
          </rPr>
          <t>======
ID#AAAAyf8dMVo
Perhatian     (2023-06-04 19:41:21)
sel ini jangan dirubah</t>
        </r>
      </text>
    </comment>
    <comment ref="J156" authorId="0" shapeId="0" xr:uid="{00000000-0006-0000-1000-000038000000}">
      <text>
        <r>
          <rPr>
            <sz val="10"/>
            <color rgb="FF000000"/>
            <rFont val="Arial"/>
            <family val="2"/>
            <scheme val="minor"/>
          </rPr>
          <t>======
ID#AAAAyf8dMXE
Perhatian     (2023-06-04 19:41:21)
sel ini jangan dirubah</t>
        </r>
      </text>
    </comment>
    <comment ref="K156" authorId="0" shapeId="0" xr:uid="{00000000-0006-0000-1000-00004D000000}">
      <text>
        <r>
          <rPr>
            <sz val="10"/>
            <color rgb="FF000000"/>
            <rFont val="Arial"/>
            <family val="2"/>
            <scheme val="minor"/>
          </rPr>
          <t>======
ID#AAAAyf8dMUo
Perhatian     (2023-06-04 19:41:21)
sel ini jangan dirubah</t>
        </r>
      </text>
    </comment>
    <comment ref="L156" authorId="0" shapeId="0" xr:uid="{00000000-0006-0000-1000-000040000000}">
      <text>
        <r>
          <rPr>
            <sz val="10"/>
            <color rgb="FF000000"/>
            <rFont val="Arial"/>
            <family val="2"/>
            <scheme val="minor"/>
          </rPr>
          <t>======
ID#AAAAyf8dMWY
Perhatian     (2023-06-04 19:41:21)
sel ini jangan dirubah</t>
        </r>
      </text>
    </comment>
    <comment ref="M156" authorId="0" shapeId="0" xr:uid="{00000000-0006-0000-1000-000043000000}">
      <text>
        <r>
          <rPr>
            <sz val="10"/>
            <color rgb="FF000000"/>
            <rFont val="Arial"/>
            <family val="2"/>
            <scheme val="minor"/>
          </rPr>
          <t>======
ID#AAAAyf8dMWE
Perhatian     (2023-06-04 19:41:21)
sel ini jangan dirubah</t>
        </r>
      </text>
    </comment>
    <comment ref="N156" authorId="0" shapeId="0" xr:uid="{00000000-0006-0000-1000-00004F000000}">
      <text>
        <r>
          <rPr>
            <sz val="10"/>
            <color rgb="FF000000"/>
            <rFont val="Arial"/>
            <family val="2"/>
            <scheme val="minor"/>
          </rPr>
          <t>======
ID#AAAAyf8dMUs
Perhatian     (2023-06-04 19:41:21)
sel ini jangan dirubah</t>
        </r>
      </text>
    </comment>
    <comment ref="O156" authorId="0" shapeId="0" xr:uid="{00000000-0006-0000-1000-000055000000}">
      <text>
        <r>
          <rPr>
            <sz val="10"/>
            <color rgb="FF000000"/>
            <rFont val="Arial"/>
            <family val="2"/>
            <scheme val="minor"/>
          </rPr>
          <t>======
ID#AAAAyf8dKf4
Perhatian     (2023-06-04 19:41:21)
sel ini jangan dirubah</t>
        </r>
      </text>
    </comment>
    <comment ref="P156" authorId="0" shapeId="0" xr:uid="{00000000-0006-0000-1000-00004E000000}">
      <text>
        <r>
          <rPr>
            <sz val="10"/>
            <color rgb="FF000000"/>
            <rFont val="Arial"/>
            <family val="2"/>
            <scheme val="minor"/>
          </rPr>
          <t>======
ID#AAAAyf8dMUw
Perhatian     (2023-06-04 19:41:21)
sel ini jangan dirubah</t>
        </r>
      </text>
    </comment>
    <comment ref="Q156" authorId="0" shapeId="0" xr:uid="{00000000-0006-0000-1000-00003B000000}">
      <text>
        <r>
          <rPr>
            <sz val="10"/>
            <color rgb="FF000000"/>
            <rFont val="Arial"/>
            <family val="2"/>
            <scheme val="minor"/>
          </rPr>
          <t>======
ID#AAAAyf8dMWw
Perhatian     (2023-06-04 19:41:21)
sel ini jangan dirubah</t>
        </r>
      </text>
    </comment>
    <comment ref="R156" authorId="0" shapeId="0" xr:uid="{00000000-0006-0000-1000-00000E000000}">
      <text>
        <r>
          <rPr>
            <sz val="10"/>
            <color rgb="FF000000"/>
            <rFont val="Arial"/>
            <family val="2"/>
            <scheme val="minor"/>
          </rPr>
          <t>======
ID#AAAAyf8dMak
Perhatian     (2023-06-04 19:41:21)
sel ini jangan dirubah</t>
        </r>
      </text>
    </comment>
    <comment ref="S156" authorId="0" shapeId="0" xr:uid="{00000000-0006-0000-1000-00001D000000}">
      <text>
        <r>
          <rPr>
            <sz val="10"/>
            <color rgb="FF000000"/>
            <rFont val="Arial"/>
            <family val="2"/>
            <scheme val="minor"/>
          </rPr>
          <t>======
ID#AAAAyf8dMZM
Perhatian     (2023-06-04 19:41:21)
sel ini jangan dirubah</t>
        </r>
      </text>
    </comment>
    <comment ref="T156" authorId="0" shapeId="0" xr:uid="{00000000-0006-0000-1000-000044000000}">
      <text>
        <r>
          <rPr>
            <sz val="10"/>
            <color rgb="FF000000"/>
            <rFont val="Arial"/>
            <family val="2"/>
            <scheme val="minor"/>
          </rPr>
          <t>======
ID#AAAAyf8dMV4
Perhatian     (2023-06-04 19:41:21)
sel ini jangan dirubah</t>
        </r>
      </text>
    </comment>
    <comment ref="U156" authorId="0" shapeId="0" xr:uid="{00000000-0006-0000-1000-000030000000}">
      <text>
        <r>
          <rPr>
            <sz val="10"/>
            <color rgb="FF000000"/>
            <rFont val="Arial"/>
            <family val="2"/>
            <scheme val="minor"/>
          </rPr>
          <t>======
ID#AAAAyf8dMXk
Perhatian     (2023-06-04 19:41:21)
sel ini jangan dirubah</t>
        </r>
      </text>
    </comment>
    <comment ref="V156" authorId="0" shapeId="0" xr:uid="{00000000-0006-0000-1000-000005000000}">
      <text>
        <r>
          <rPr>
            <sz val="10"/>
            <color rgb="FF000000"/>
            <rFont val="Arial"/>
            <family val="2"/>
            <scheme val="minor"/>
          </rPr>
          <t>======
ID#AAAAyf8dMbg
Perhatian     (2023-06-04 19:41:21)
sel ini jangan dirubah</t>
        </r>
      </text>
    </comment>
    <comment ref="W156" authorId="0" shapeId="0" xr:uid="{00000000-0006-0000-1000-000014000000}">
      <text>
        <r>
          <rPr>
            <sz val="10"/>
            <color rgb="FF000000"/>
            <rFont val="Arial"/>
            <family val="2"/>
            <scheme val="minor"/>
          </rPr>
          <t>======
ID#AAAAyf8dMaI
Perhatian     (2023-06-04 19:41:21)
sel ini jangan dirubah</t>
        </r>
      </text>
    </comment>
    <comment ref="X156" authorId="0" shapeId="0" xr:uid="{00000000-0006-0000-1000-000031000000}">
      <text>
        <r>
          <rPr>
            <sz val="10"/>
            <color rgb="FF000000"/>
            <rFont val="Arial"/>
            <family val="2"/>
            <scheme val="minor"/>
          </rPr>
          <t>======
ID#AAAAyf8dMXo
Perhatian     (2023-06-04 19:41:21)
sel ini jangan dirubah</t>
        </r>
      </text>
    </comment>
    <comment ref="Y156" authorId="0" shapeId="0" xr:uid="{00000000-0006-0000-1000-000018000000}">
      <text>
        <r>
          <rPr>
            <sz val="10"/>
            <color rgb="FF000000"/>
            <rFont val="Arial"/>
            <family val="2"/>
            <scheme val="minor"/>
          </rPr>
          <t>======
ID#AAAAyf8dMZw
Perhatian     (2023-06-04 19:41:21)
sel ini jangan dirubah</t>
        </r>
      </text>
    </comment>
    <comment ref="Z156" authorId="0" shapeId="0" xr:uid="{00000000-0006-0000-1000-000029000000}">
      <text>
        <r>
          <rPr>
            <sz val="10"/>
            <color rgb="FF000000"/>
            <rFont val="Arial"/>
            <family val="2"/>
            <scheme val="minor"/>
          </rPr>
          <t>======
ID#AAAAyf8dMYY
Perhatian     (2023-06-04 19:41:21)
sel ini jangan dirubah</t>
        </r>
      </text>
    </comment>
    <comment ref="AA156" authorId="0" shapeId="0" xr:uid="{00000000-0006-0000-1000-00004B000000}">
      <text>
        <r>
          <rPr>
            <sz val="10"/>
            <color rgb="FF000000"/>
            <rFont val="Arial"/>
            <family val="2"/>
            <scheme val="minor"/>
          </rPr>
          <t>======
ID#AAAAyf8dMU0
Perhatian     (2023-06-04 19:41:21)
sel ini jangan dirubah</t>
        </r>
      </text>
    </comment>
    <comment ref="AB156" authorId="0" shapeId="0" xr:uid="{00000000-0006-0000-1000-000056000000}">
      <text>
        <r>
          <rPr>
            <sz val="10"/>
            <color rgb="FF000000"/>
            <rFont val="Arial"/>
            <family val="2"/>
            <scheme val="minor"/>
          </rPr>
          <t>======
ID#AAAAyf8dKf0
Perhatian     (2023-06-04 19:41:21)
sel ini jangan dirubah</t>
        </r>
      </text>
    </comment>
    <comment ref="AC156" authorId="0" shapeId="0" xr:uid="{00000000-0006-0000-1000-000020000000}">
      <text>
        <r>
          <rPr>
            <sz val="10"/>
            <color rgb="FF000000"/>
            <rFont val="Arial"/>
            <family val="2"/>
            <scheme val="minor"/>
          </rPr>
          <t>======
ID#AAAAyf8dMZE
Perhatian     (2023-06-04 19:41:21)
sel ini jangan dirubah</t>
        </r>
      </text>
    </comment>
    <comment ref="AD156" authorId="0" shapeId="0" xr:uid="{00000000-0006-0000-1000-00004C000000}">
      <text>
        <r>
          <rPr>
            <sz val="10"/>
            <color rgb="FF000000"/>
            <rFont val="Arial"/>
            <family val="2"/>
            <scheme val="minor"/>
          </rPr>
          <t>======
ID#AAAAyf8dMU4
Perhatian     (2023-06-04 19:41:21)
sel ini jangan dirubah</t>
        </r>
      </text>
    </comment>
    <comment ref="AE156" authorId="0" shapeId="0" xr:uid="{00000000-0006-0000-1000-000001000000}">
      <text>
        <r>
          <rPr>
            <sz val="10"/>
            <color rgb="FF000000"/>
            <rFont val="Arial"/>
            <family val="2"/>
            <scheme val="minor"/>
          </rPr>
          <t>======
ID#AAAAyf8dMb0
Perhatian     (2023-06-04 19:41:21)
sel ini jangan dirubah</t>
        </r>
      </text>
    </comment>
    <comment ref="AF156" authorId="0" shapeId="0" xr:uid="{00000000-0006-0000-1000-00000C000000}">
      <text>
        <r>
          <rPr>
            <sz val="10"/>
            <color rgb="FF000000"/>
            <rFont val="Arial"/>
            <family val="2"/>
            <scheme val="minor"/>
          </rPr>
          <t>======
ID#AAAAyf8dMa0
Perhatian     (2023-06-04 19:41:21)
sel ini jangan dirubah</t>
        </r>
      </text>
    </comment>
    <comment ref="AG156" authorId="0" shapeId="0" xr:uid="{00000000-0006-0000-1000-000004000000}">
      <text>
        <r>
          <rPr>
            <sz val="10"/>
            <color rgb="FF000000"/>
            <rFont val="Arial"/>
            <family val="2"/>
            <scheme val="minor"/>
          </rPr>
          <t>======
ID#AAAAyf8dMbk
Perhatian     (2023-06-04 19:41:21)
sel ini jangan dirubah</t>
        </r>
      </text>
    </comment>
    <comment ref="AH156" authorId="0" shapeId="0" xr:uid="{00000000-0006-0000-1000-000006000000}">
      <text>
        <r>
          <rPr>
            <sz val="10"/>
            <color rgb="FF000000"/>
            <rFont val="Arial"/>
            <family val="2"/>
            <scheme val="minor"/>
          </rPr>
          <t>======
ID#AAAAyf8dMbc
Perhatian     (2023-06-04 19:41:21)
sel ini jangan dirubah</t>
        </r>
      </text>
    </comment>
    <comment ref="AI156" authorId="0" shapeId="0" xr:uid="{00000000-0006-0000-1000-000026000000}">
      <text>
        <r>
          <rPr>
            <sz val="10"/>
            <color rgb="FF000000"/>
            <rFont val="Arial"/>
            <family val="2"/>
            <scheme val="minor"/>
          </rPr>
          <t>======
ID#AAAAyf8dMYk
Perhatian     (2023-06-04 19:41:21)
sel ini jangan dirubah</t>
        </r>
      </text>
    </comment>
    <comment ref="AJ156" authorId="0" shapeId="0" xr:uid="{00000000-0006-0000-1000-00003E000000}">
      <text>
        <r>
          <rPr>
            <sz val="10"/>
            <color rgb="FF000000"/>
            <rFont val="Arial"/>
            <family val="2"/>
            <scheme val="minor"/>
          </rPr>
          <t>======
ID#AAAAyf8dMWk
Perhatian     (2023-06-04 19:41:21)
sel ini jangan dirubah</t>
        </r>
      </text>
    </comment>
    <comment ref="AK156" authorId="0" shapeId="0" xr:uid="{00000000-0006-0000-1000-000051000000}">
      <text>
        <r>
          <rPr>
            <sz val="10"/>
            <color rgb="FF000000"/>
            <rFont val="Arial"/>
            <family val="2"/>
            <scheme val="minor"/>
          </rPr>
          <t>======
ID#AAAAyf8dKgY
Perhatian     (2023-06-04 19:41:21)
sel ini jangan dirubah</t>
        </r>
      </text>
    </comment>
    <comment ref="AL156" authorId="0" shapeId="0" xr:uid="{00000000-0006-0000-1000-000016000000}">
      <text>
        <r>
          <rPr>
            <sz val="10"/>
            <color rgb="FF000000"/>
            <rFont val="Arial"/>
            <family val="2"/>
            <scheme val="minor"/>
          </rPr>
          <t>======
ID#AAAAyf8dMaA
Perhatian     (2023-06-04 19:41:21)
sel ini jangan dirubah</t>
        </r>
      </text>
    </comment>
    <comment ref="AM156" authorId="0" shapeId="0" xr:uid="{00000000-0006-0000-1000-000047000000}">
      <text>
        <r>
          <rPr>
            <sz val="10"/>
            <color rgb="FF000000"/>
            <rFont val="Arial"/>
            <family val="2"/>
            <scheme val="minor"/>
          </rPr>
          <t>======
ID#AAAAyf8dMVs
Perhatian     (2023-06-04 19:41:21)
sel ini jangan dirubah</t>
        </r>
      </text>
    </comment>
    <comment ref="AN156" authorId="0" shapeId="0" xr:uid="{00000000-0006-0000-1000-000025000000}">
      <text>
        <r>
          <rPr>
            <sz val="10"/>
            <color rgb="FF000000"/>
            <rFont val="Arial"/>
            <family val="2"/>
            <scheme val="minor"/>
          </rPr>
          <t>======
ID#AAAAyf8dMYw
Perhatian     (2023-06-04 19:41:21)
sel ini jangan dirubah</t>
        </r>
      </text>
    </comment>
    <comment ref="AO156" authorId="0" shapeId="0" xr:uid="{00000000-0006-0000-1000-00002C000000}">
      <text>
        <r>
          <rPr>
            <sz val="10"/>
            <color rgb="FF000000"/>
            <rFont val="Arial"/>
            <family val="2"/>
            <scheme val="minor"/>
          </rPr>
          <t>======
ID#AAAAyf8dMYA
Perhatian     (2023-06-04 19:41:21)
sel ini jangan dirubah</t>
        </r>
      </text>
    </comment>
    <comment ref="AP156" authorId="0" shapeId="0" xr:uid="{00000000-0006-0000-1000-000007000000}">
      <text>
        <r>
          <rPr>
            <sz val="10"/>
            <color rgb="FF000000"/>
            <rFont val="Arial"/>
            <family val="2"/>
            <scheme val="minor"/>
          </rPr>
          <t>======
ID#AAAAyf8dMbU
Perhatian     (2023-06-04 19:41:21)
sel ini jangan dirubah</t>
        </r>
      </text>
    </comment>
    <comment ref="AQ156" authorId="0" shapeId="0" xr:uid="{00000000-0006-0000-1000-000008000000}">
      <text>
        <r>
          <rPr>
            <sz val="10"/>
            <color rgb="FF000000"/>
            <rFont val="Arial"/>
            <family val="2"/>
            <scheme val="minor"/>
          </rPr>
          <t>======
ID#AAAAyf8dMbY
Perhatian     (2023-06-04 19:41:21)
sel ini jangan dirubah</t>
        </r>
      </text>
    </comment>
    <comment ref="AR156" authorId="0" shapeId="0" xr:uid="{00000000-0006-0000-1000-00001C000000}">
      <text>
        <r>
          <rPr>
            <sz val="10"/>
            <color rgb="FF000000"/>
            <rFont val="Arial"/>
            <family val="2"/>
            <scheme val="minor"/>
          </rPr>
          <t>======
ID#AAAAyf8dMZU
Perhatian     (2023-06-04 19:41:21)
sel ini jangan dirubah</t>
        </r>
      </text>
    </comment>
    <comment ref="AS156" authorId="0" shapeId="0" xr:uid="{00000000-0006-0000-1000-00003F000000}">
      <text>
        <r>
          <rPr>
            <sz val="10"/>
            <color rgb="FF000000"/>
            <rFont val="Arial"/>
            <family val="2"/>
            <scheme val="minor"/>
          </rPr>
          <t>======
ID#AAAAyf8dMWc
Perhatian     (2023-06-04 19:41:21)
sel ini jangan dirubah</t>
        </r>
      </text>
    </comment>
    <comment ref="AT156" authorId="0" shapeId="0" xr:uid="{00000000-0006-0000-1000-000013000000}">
      <text>
        <r>
          <rPr>
            <sz val="10"/>
            <color rgb="FF000000"/>
            <rFont val="Arial"/>
            <family val="2"/>
            <scheme val="minor"/>
          </rPr>
          <t>======
ID#AAAAyf8dMaQ
Perhatian     (2023-06-04 19:41:21)
sel ini jangan dirubah</t>
        </r>
      </text>
    </comment>
    <comment ref="AU156" authorId="0" shapeId="0" xr:uid="{00000000-0006-0000-1000-000052000000}">
      <text>
        <r>
          <rPr>
            <sz val="10"/>
            <color rgb="FF000000"/>
            <rFont val="Arial"/>
            <family val="2"/>
            <scheme val="minor"/>
          </rPr>
          <t>======
ID#AAAAyf8dKgM
Perhatian     (2023-06-04 19:41:21)
sel ini jangan dirubah</t>
        </r>
      </text>
    </comment>
    <comment ref="AV156" authorId="0" shapeId="0" xr:uid="{00000000-0006-0000-1000-00000A000000}">
      <text>
        <r>
          <rPr>
            <sz val="10"/>
            <color rgb="FF000000"/>
            <rFont val="Arial"/>
            <family val="2"/>
            <scheme val="minor"/>
          </rPr>
          <t>======
ID#AAAAyf8dMa4
Perhatian     (2023-06-04 19:41:21)
sel ini jangan dirubah</t>
        </r>
      </text>
    </comment>
    <comment ref="AW156" authorId="0" shapeId="0" xr:uid="{00000000-0006-0000-1000-000054000000}">
      <text>
        <r>
          <rPr>
            <sz val="10"/>
            <color rgb="FF000000"/>
            <rFont val="Arial"/>
            <family val="2"/>
            <scheme val="minor"/>
          </rPr>
          <t>======
ID#AAAAyf8dKf8
Perhatian     (2023-06-04 19:41:21)
sel ini jangan dirubah</t>
        </r>
      </text>
    </comment>
    <comment ref="AX156" authorId="0" shapeId="0" xr:uid="{00000000-0006-0000-1000-000012000000}">
      <text>
        <r>
          <rPr>
            <sz val="10"/>
            <color rgb="FF000000"/>
            <rFont val="Arial"/>
            <family val="2"/>
            <scheme val="minor"/>
          </rPr>
          <t>======
ID#AAAAyf8dMaU
Perhatian     (2023-06-04 19:41:21)
sel ini jangan dirubah</t>
        </r>
      </text>
    </comment>
    <comment ref="AY156" authorId="0" shapeId="0" xr:uid="{00000000-0006-0000-1000-000027000000}">
      <text>
        <r>
          <rPr>
            <sz val="10"/>
            <color rgb="FF000000"/>
            <rFont val="Arial"/>
            <family val="2"/>
            <scheme val="minor"/>
          </rPr>
          <t>======
ID#AAAAyf8dMYo
Perhatian     (2023-06-04 19:41:21)
sel ini jangan dirubah</t>
        </r>
      </text>
    </comment>
    <comment ref="AZ156" authorId="0" shapeId="0" xr:uid="{00000000-0006-0000-1000-00003D000000}">
      <text>
        <r>
          <rPr>
            <sz val="10"/>
            <color rgb="FF000000"/>
            <rFont val="Arial"/>
            <family val="2"/>
            <scheme val="minor"/>
          </rPr>
          <t>======
ID#AAAAyf8dMWs
Perhatian     (2023-06-04 19:41:21)
sel ini jangan dirubah</t>
        </r>
      </text>
    </comment>
    <comment ref="BA156" authorId="0" shapeId="0" xr:uid="{00000000-0006-0000-1000-00002F000000}">
      <text>
        <r>
          <rPr>
            <sz val="10"/>
            <color rgb="FF000000"/>
            <rFont val="Arial"/>
            <family val="2"/>
            <scheme val="minor"/>
          </rPr>
          <t>======
ID#AAAAyf8dMXs
Perhatian     (2023-06-04 19:41:21)
sel ini jangan dirubah</t>
        </r>
      </text>
    </comment>
    <comment ref="BB156" authorId="0" shapeId="0" xr:uid="{00000000-0006-0000-1000-000035000000}">
      <text>
        <r>
          <rPr>
            <sz val="10"/>
            <color rgb="FF000000"/>
            <rFont val="Arial"/>
            <family val="2"/>
            <scheme val="minor"/>
          </rPr>
          <t>======
ID#AAAAyf8dMXQ
Perhatian     (2023-06-04 19:41:21)
sel ini jangan dirubah</t>
        </r>
      </text>
    </comment>
    <comment ref="BC156" authorId="0" shapeId="0" xr:uid="{00000000-0006-0000-1000-000033000000}">
      <text>
        <r>
          <rPr>
            <sz val="10"/>
            <color rgb="FF000000"/>
            <rFont val="Arial"/>
            <family val="2"/>
            <scheme val="minor"/>
          </rPr>
          <t>======
ID#AAAAyf8dMXU
Perhatian     (2023-06-04 19:41:21)
sel ini jangan dirubah</t>
        </r>
      </text>
    </comment>
    <comment ref="BD156" authorId="0" shapeId="0" xr:uid="{00000000-0006-0000-1000-000034000000}">
      <text>
        <r>
          <rPr>
            <sz val="10"/>
            <color rgb="FF000000"/>
            <rFont val="Arial"/>
            <family val="2"/>
            <scheme val="minor"/>
          </rPr>
          <t>======
ID#AAAAyf8dMXc
Perhatian     (2023-06-04 19:41:21)
sel ini jangan dirubah</t>
        </r>
      </text>
    </comment>
    <comment ref="BE156" authorId="0" shapeId="0" xr:uid="{00000000-0006-0000-1000-000036000000}">
      <text>
        <r>
          <rPr>
            <sz val="10"/>
            <color rgb="FF000000"/>
            <rFont val="Arial"/>
            <family val="2"/>
            <scheme val="minor"/>
          </rPr>
          <t>======
ID#AAAAyf8dMXI
Perhatian     (2023-06-04 19:41:21)
sel ini jangan dirubah</t>
        </r>
      </text>
    </comment>
    <comment ref="BF156" authorId="0" shapeId="0" xr:uid="{00000000-0006-0000-1000-000057000000}">
      <text>
        <r>
          <rPr>
            <sz val="10"/>
            <color rgb="FF000000"/>
            <rFont val="Arial"/>
            <family val="2"/>
            <scheme val="minor"/>
          </rPr>
          <t>======
ID#AAAAyf8dKfo
Perhatian     (2023-06-04 19:41:21)
sel ini jangan dirubah</t>
        </r>
      </text>
    </comment>
    <comment ref="BG156" authorId="0" shapeId="0" xr:uid="{00000000-0006-0000-1000-00002D000000}">
      <text>
        <r>
          <rPr>
            <sz val="10"/>
            <color rgb="FF000000"/>
            <rFont val="Arial"/>
            <family val="2"/>
            <scheme val="minor"/>
          </rPr>
          <t>======
ID#AAAAyf8dMX8
Perhatian     (2023-06-04 19:41:21)
sel ini jangan dirubah</t>
        </r>
      </text>
    </comment>
    <comment ref="BH156" authorId="0" shapeId="0" xr:uid="{00000000-0006-0000-1000-000042000000}">
      <text>
        <r>
          <rPr>
            <sz val="10"/>
            <color rgb="FF000000"/>
            <rFont val="Arial"/>
            <family val="2"/>
            <scheme val="minor"/>
          </rPr>
          <t>======
ID#AAAAyf8dMWI
Perhatian     (2023-06-04 19:41:21)
sel ini jangan dirubah</t>
        </r>
      </text>
    </comment>
    <comment ref="BI156" authorId="0" shapeId="0" xr:uid="{00000000-0006-0000-1000-000011000000}">
      <text>
        <r>
          <rPr>
            <sz val="10"/>
            <color rgb="FF000000"/>
            <rFont val="Arial"/>
            <family val="2"/>
            <scheme val="minor"/>
          </rPr>
          <t>======
ID#AAAAyf8dMaY
Perhatian     (2023-06-04 19:41:21)
sel ini jangan dirubah</t>
        </r>
      </text>
    </comment>
    <comment ref="BJ156" authorId="0" shapeId="0" xr:uid="{00000000-0006-0000-1000-000019000000}">
      <text>
        <r>
          <rPr>
            <sz val="10"/>
            <color rgb="FF000000"/>
            <rFont val="Arial"/>
            <family val="2"/>
            <scheme val="minor"/>
          </rPr>
          <t>======
ID#AAAAyf8dMZk
Perhatian     (2023-06-04 19:41:21)
sel ini jangan dirubah</t>
        </r>
      </text>
    </comment>
    <comment ref="BK156" authorId="0" shapeId="0" xr:uid="{00000000-0006-0000-1000-00003C000000}">
      <text>
        <r>
          <rPr>
            <sz val="10"/>
            <color rgb="FF000000"/>
            <rFont val="Arial"/>
            <family val="2"/>
            <scheme val="minor"/>
          </rPr>
          <t>======
ID#AAAAyf8dMW0
Perhatian     (2023-06-04 19:41:21)
sel ini jangan dirubah</t>
        </r>
      </text>
    </comment>
    <comment ref="BL156" authorId="0" shapeId="0" xr:uid="{00000000-0006-0000-1000-000039000000}">
      <text>
        <r>
          <rPr>
            <sz val="10"/>
            <color rgb="FF000000"/>
            <rFont val="Arial"/>
            <family val="2"/>
            <scheme val="minor"/>
          </rPr>
          <t>======
ID#AAAAyf8dMXA
Perhatian     (2023-06-04 19:41:21)
sel ini jangan dirubah</t>
        </r>
      </text>
    </comment>
    <comment ref="BM156" authorId="0" shapeId="0" xr:uid="{00000000-0006-0000-1000-000028000000}">
      <text>
        <r>
          <rPr>
            <sz val="10"/>
            <color rgb="FF000000"/>
            <rFont val="Arial"/>
            <family val="2"/>
            <scheme val="minor"/>
          </rPr>
          <t>======
ID#AAAAyf8dMYc
Perhatian     (2023-06-04 19:41:21)
sel ini jangan dirubah</t>
        </r>
      </text>
    </comment>
    <comment ref="BN156" authorId="0" shapeId="0" xr:uid="{00000000-0006-0000-1000-00000B000000}">
      <text>
        <r>
          <rPr>
            <sz val="10"/>
            <color rgb="FF000000"/>
            <rFont val="Arial"/>
            <family val="2"/>
            <scheme val="minor"/>
          </rPr>
          <t>======
ID#AAAAyf8dMa8
Perhatian     (2023-06-04 19:41:21)
sel ini jangan dirubah</t>
        </r>
      </text>
    </comment>
    <comment ref="BO156" authorId="0" shapeId="0" xr:uid="{00000000-0006-0000-1000-000041000000}">
      <text>
        <r>
          <rPr>
            <sz val="10"/>
            <color rgb="FF000000"/>
            <rFont val="Arial"/>
            <family val="2"/>
            <scheme val="minor"/>
          </rPr>
          <t>======
ID#AAAAyf8dMWQ
Perhatian     (2023-06-04 19:41:21)
sel ini jangan dirubah</t>
        </r>
      </text>
    </comment>
    <comment ref="BP156" authorId="0" shapeId="0" xr:uid="{00000000-0006-0000-1000-000024000000}">
      <text>
        <r>
          <rPr>
            <sz val="10"/>
            <color rgb="FF000000"/>
            <rFont val="Arial"/>
            <family val="2"/>
            <scheme val="minor"/>
          </rPr>
          <t>======
ID#AAAAyf8dMYs
Perhatian     (2023-06-04 19:41:21)
sel ini jangan dirubah</t>
        </r>
      </text>
    </comment>
    <comment ref="BQ156" authorId="0" shapeId="0" xr:uid="{00000000-0006-0000-1000-000045000000}">
      <text>
        <r>
          <rPr>
            <sz val="10"/>
            <color rgb="FF000000"/>
            <rFont val="Arial"/>
            <family val="2"/>
            <scheme val="minor"/>
          </rPr>
          <t>======
ID#AAAAyf8dMVw
Perhatian     (2023-06-04 19:41:21)
sel ini jangan dirubah</t>
        </r>
      </text>
    </comment>
    <comment ref="BR156" authorId="0" shapeId="0" xr:uid="{00000000-0006-0000-1000-000022000000}">
      <text>
        <r>
          <rPr>
            <sz val="10"/>
            <color rgb="FF000000"/>
            <rFont val="Arial"/>
            <family val="2"/>
            <scheme val="minor"/>
          </rPr>
          <t>======
ID#AAAAyf8dMY8
Perhatian     (2023-06-04 19:41:21)
sel ini jangan dirubah</t>
        </r>
      </text>
    </comment>
    <comment ref="BS156" authorId="0" shapeId="0" xr:uid="{00000000-0006-0000-1000-00004A000000}">
      <text>
        <r>
          <rPr>
            <sz val="10"/>
            <color rgb="FF000000"/>
            <rFont val="Arial"/>
            <family val="2"/>
            <scheme val="minor"/>
          </rPr>
          <t>======
ID#AAAAyf8dMVM
Perhatian     (2023-06-04 19:41:21)
sel ini jangan dirubah</t>
        </r>
      </text>
    </comment>
    <comment ref="BT156" authorId="0" shapeId="0" xr:uid="{00000000-0006-0000-1000-00001F000000}">
      <text>
        <r>
          <rPr>
            <sz val="10"/>
            <color rgb="FF000000"/>
            <rFont val="Arial"/>
            <family val="2"/>
            <scheme val="minor"/>
          </rPr>
          <t>======
ID#AAAAyf8dMZI
Perhatian     (2023-06-04 19:41:21)
sel ini jangan dirubah</t>
        </r>
      </text>
    </comment>
    <comment ref="BU156" authorId="0" shapeId="0" xr:uid="{00000000-0006-0000-1000-000050000000}">
      <text>
        <r>
          <rPr>
            <sz val="10"/>
            <color rgb="FF000000"/>
            <rFont val="Arial"/>
            <family val="2"/>
            <scheme val="minor"/>
          </rPr>
          <t>======
ID#AAAAyf8dMUk
Perhatian     (2023-06-04 19:41:21)
sel ini jangan dirubah</t>
        </r>
      </text>
    </comment>
    <comment ref="BV156" authorId="0" shapeId="0" xr:uid="{00000000-0006-0000-1000-00002A000000}">
      <text>
        <r>
          <rPr>
            <sz val="10"/>
            <color rgb="FF000000"/>
            <rFont val="Arial"/>
            <family val="2"/>
            <scheme val="minor"/>
          </rPr>
          <t>======
ID#AAAAyf8dMYM
Perhatian     (2023-06-04 19:41:21)
sel ini jangan dirubah</t>
        </r>
      </text>
    </comment>
    <comment ref="BW156" authorId="0" shapeId="0" xr:uid="{00000000-0006-0000-1000-00002B000000}">
      <text>
        <r>
          <rPr>
            <sz val="10"/>
            <color rgb="FF000000"/>
            <rFont val="Arial"/>
            <family val="2"/>
            <scheme val="minor"/>
          </rPr>
          <t>======
ID#AAAAyf8dMYE
Perhatian     (2023-06-04 19:41:21)
sel ini jangan dirubah</t>
        </r>
      </text>
    </comment>
    <comment ref="BX156" authorId="0" shapeId="0" xr:uid="{00000000-0006-0000-1000-000015000000}">
      <text>
        <r>
          <rPr>
            <sz val="10"/>
            <color rgb="FF000000"/>
            <rFont val="Arial"/>
            <family val="2"/>
            <scheme val="minor"/>
          </rPr>
          <t>======
ID#AAAAyf8dMaE
Perhatian     (2023-06-04 19:41:21)
sel ini jangan dirubah</t>
        </r>
      </text>
    </comment>
    <comment ref="BY156" authorId="0" shapeId="0" xr:uid="{00000000-0006-0000-1000-00000D000000}">
      <text>
        <r>
          <rPr>
            <sz val="10"/>
            <color rgb="FF000000"/>
            <rFont val="Arial"/>
            <family val="2"/>
            <scheme val="minor"/>
          </rPr>
          <t>======
ID#AAAAyf8dMao
Perhatian     (2023-06-04 19:41:21)
sel ini jangan dirubah</t>
        </r>
      </text>
    </comment>
    <comment ref="S162" authorId="0" shapeId="0" xr:uid="{00000000-0006-0000-1000-00001B000000}">
      <text>
        <r>
          <rPr>
            <sz val="10"/>
            <color rgb="FF000000"/>
            <rFont val="Arial"/>
            <family val="2"/>
            <scheme val="minor"/>
          </rPr>
          <t>======
ID#AAAAyf8dMZg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hhXaUchKR1vx1SASG6VWjlDYOB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9000000}">
      <text>
        <r>
          <rPr>
            <sz val="10"/>
            <color rgb="FF000000"/>
            <rFont val="Arial"/>
            <family val="2"/>
            <scheme val="minor"/>
          </rPr>
          <t>======
ID#AAAAyf8dMYI
Perhatian     (2023-06-04 19:41:21)
Sel ini jangan dirubah</t>
        </r>
      </text>
    </comment>
    <comment ref="F14" authorId="0" shapeId="0" xr:uid="{00000000-0006-0000-1400-000014000000}">
      <text>
        <r>
          <rPr>
            <sz val="10"/>
            <color rgb="FF000000"/>
            <rFont val="Arial"/>
            <family val="2"/>
            <scheme val="minor"/>
          </rPr>
          <t>======
ID#AAAAyf8dMVQ
Perhatian     (2023-06-04 19:41:21)
Sel ini jangan dirubah</t>
        </r>
      </text>
    </comment>
    <comment ref="F15" authorId="0" shapeId="0" xr:uid="{00000000-0006-0000-1400-00000A000000}">
      <text>
        <r>
          <rPr>
            <sz val="10"/>
            <color rgb="FF000000"/>
            <rFont val="Arial"/>
            <family val="2"/>
            <scheme val="minor"/>
          </rPr>
          <t>======
ID#AAAAyf8dMXw
Perhatian     (2023-06-04 19:41:21)
Sel ini jangan dirubah</t>
        </r>
      </text>
    </comment>
    <comment ref="H162" authorId="0" shapeId="0" xr:uid="{00000000-0006-0000-1400-000019000000}">
      <text>
        <r>
          <rPr>
            <sz val="10"/>
            <color rgb="FF000000"/>
            <rFont val="Arial"/>
            <family val="2"/>
            <scheme val="minor"/>
          </rPr>
          <t>======
ID#AAAAyf8dKgE
Perhatian     (2023-06-04 19:41:21)
sel ini jangan dirubah</t>
        </r>
      </text>
    </comment>
    <comment ref="I162" authorId="0" shapeId="0" xr:uid="{00000000-0006-0000-1400-000004000000}">
      <text>
        <r>
          <rPr>
            <sz val="10"/>
            <color rgb="FF000000"/>
            <rFont val="Arial"/>
            <family val="2"/>
            <scheme val="minor"/>
          </rPr>
          <t>======
ID#AAAAyf8dMaM
Perhatian     (2023-06-04 19:41:21)
sel ini jangan dirubah</t>
        </r>
      </text>
    </comment>
    <comment ref="J162" authorId="0" shapeId="0" xr:uid="{00000000-0006-0000-1400-000005000000}">
      <text>
        <r>
          <rPr>
            <sz val="10"/>
            <color rgb="FF000000"/>
            <rFont val="Arial"/>
            <family val="2"/>
            <scheme val="minor"/>
          </rPr>
          <t>======
ID#AAAAyf8dMZ0
Perhatian     (2023-06-04 19:41:21)
sel ini jangan dirubah</t>
        </r>
      </text>
    </comment>
    <comment ref="K162" authorId="0" shapeId="0" xr:uid="{00000000-0006-0000-1400-000013000000}">
      <text>
        <r>
          <rPr>
            <sz val="10"/>
            <color rgb="FF000000"/>
            <rFont val="Arial"/>
            <family val="2"/>
            <scheme val="minor"/>
          </rPr>
          <t>======
ID#AAAAyf8dMVU
Perhatian     (2023-06-04 19:41:21)
sel ini jangan dirubah</t>
        </r>
      </text>
    </comment>
    <comment ref="L162" authorId="0" shapeId="0" xr:uid="{00000000-0006-0000-1400-000003000000}">
      <text>
        <r>
          <rPr>
            <sz val="10"/>
            <color rgb="FF000000"/>
            <rFont val="Arial"/>
            <family val="2"/>
            <scheme val="minor"/>
          </rPr>
          <t>======
ID#AAAAyf8dMbI
Perhatian     (2023-06-04 19:41:21)
sel ini jangan dirubah</t>
        </r>
      </text>
    </comment>
    <comment ref="M162" authorId="0" shapeId="0" xr:uid="{00000000-0006-0000-1400-00000E000000}">
      <text>
        <r>
          <rPr>
            <sz val="10"/>
            <color rgb="FF000000"/>
            <rFont val="Arial"/>
            <family val="2"/>
            <scheme val="minor"/>
          </rPr>
          <t>======
ID#AAAAyf8dMWU
Perhatian     (2023-06-04 19:41:21)
sel ini jangan dirubah</t>
        </r>
      </text>
    </comment>
    <comment ref="N162" authorId="0" shapeId="0" xr:uid="{00000000-0006-0000-1400-00000D000000}">
      <text>
        <r>
          <rPr>
            <sz val="10"/>
            <color rgb="FF000000"/>
            <rFont val="Arial"/>
            <family val="2"/>
            <scheme val="minor"/>
          </rPr>
          <t>======
ID#AAAAyf8dMWg
Perhatian     (2023-06-04 19:41:21)
sel ini jangan dirubah</t>
        </r>
      </text>
    </comment>
    <comment ref="O162" authorId="0" shapeId="0" xr:uid="{00000000-0006-0000-1400-000007000000}">
      <text>
        <r>
          <rPr>
            <sz val="10"/>
            <color rgb="FF000000"/>
            <rFont val="Arial"/>
            <family val="2"/>
            <scheme val="minor"/>
          </rPr>
          <t>======
ID#AAAAyf8dMZY
Perhatian     (2023-06-04 19:41:21)
sel ini jangan dirubah</t>
        </r>
      </text>
    </comment>
    <comment ref="P162" authorId="0" shapeId="0" xr:uid="{00000000-0006-0000-1400-000001000000}">
      <text>
        <r>
          <rPr>
            <sz val="10"/>
            <color rgb="FF000000"/>
            <rFont val="Arial"/>
            <family val="2"/>
            <scheme val="minor"/>
          </rPr>
          <t>======
ID#AAAAyf8dMbw
Perhatian     (2023-06-04 19:41:21)
sel ini jangan dirubah</t>
        </r>
      </text>
    </comment>
    <comment ref="Q162" authorId="0" shapeId="0" xr:uid="{00000000-0006-0000-1400-00000F000000}">
      <text>
        <r>
          <rPr>
            <sz val="10"/>
            <color rgb="FF000000"/>
            <rFont val="Arial"/>
            <family val="2"/>
            <scheme val="minor"/>
          </rPr>
          <t>======
ID#AAAAyf8dMWM
Perhatian     (2023-06-04 19:41:21)
sel ini jangan dirubah</t>
        </r>
      </text>
    </comment>
    <comment ref="AE162" authorId="0" shapeId="0" xr:uid="{00000000-0006-0000-1400-000016000000}">
      <text>
        <r>
          <rPr>
            <sz val="10"/>
            <color rgb="FF000000"/>
            <rFont val="Arial"/>
            <family val="2"/>
            <scheme val="minor"/>
          </rPr>
          <t>======
ID#AAAAyf8dMUg
Perhatian     (2023-06-04 19:41:21)
sel ini jangan dirubah</t>
        </r>
      </text>
    </comment>
    <comment ref="H163" authorId="0" shapeId="0" xr:uid="{00000000-0006-0000-1400-00000C000000}">
      <text>
        <r>
          <rPr>
            <sz val="10"/>
            <color rgb="FF000000"/>
            <rFont val="Arial"/>
            <family val="2"/>
            <scheme val="minor"/>
          </rPr>
          <t>======
ID#AAAAyf8dMWo
Perhatian     (2023-06-04 19:41:21)
sel ini jangan dirubah</t>
        </r>
      </text>
    </comment>
    <comment ref="I163" authorId="0" shapeId="0" xr:uid="{00000000-0006-0000-1400-000010000000}">
      <text>
        <r>
          <rPr>
            <sz val="10"/>
            <color rgb="FF000000"/>
            <rFont val="Arial"/>
            <family val="2"/>
            <scheme val="minor"/>
          </rPr>
          <t>======
ID#AAAAyf8dMWA
Perhatian     (2023-06-04 19:41:21)
sel ini jangan dirubah</t>
        </r>
      </text>
    </comment>
    <comment ref="J163" authorId="0" shapeId="0" xr:uid="{00000000-0006-0000-1400-000017000000}">
      <text>
        <r>
          <rPr>
            <sz val="10"/>
            <color rgb="FF000000"/>
            <rFont val="Arial"/>
            <family val="2"/>
            <scheme val="minor"/>
          </rPr>
          <t>======
ID#AAAAyf8dKgI
Perhatian     (2023-06-04 19:41:21)
sel ini jangan dirubah</t>
        </r>
      </text>
    </comment>
    <comment ref="K163" authorId="0" shapeId="0" xr:uid="{00000000-0006-0000-1400-000008000000}">
      <text>
        <r>
          <rPr>
            <sz val="10"/>
            <color rgb="FF000000"/>
            <rFont val="Arial"/>
            <family val="2"/>
            <scheme val="minor"/>
          </rPr>
          <t>======
ID#AAAAyf8dMY4
Perhatian     (2023-06-04 19:41:21)
sel ini jangan dirubah</t>
        </r>
      </text>
    </comment>
    <comment ref="L163" authorId="0" shapeId="0" xr:uid="{00000000-0006-0000-1400-000012000000}">
      <text>
        <r>
          <rPr>
            <sz val="10"/>
            <color rgb="FF000000"/>
            <rFont val="Arial"/>
            <family val="2"/>
            <scheme val="minor"/>
          </rPr>
          <t>======
ID#AAAAyf8dMVc
Perhatian     (2023-06-04 19:41:21)
sel ini jangan dirubah</t>
        </r>
      </text>
    </comment>
    <comment ref="M163" authorId="0" shapeId="0" xr:uid="{00000000-0006-0000-1400-000006000000}">
      <text>
        <r>
          <rPr>
            <sz val="10"/>
            <color rgb="FF000000"/>
            <rFont val="Arial"/>
            <family val="2"/>
            <scheme val="minor"/>
          </rPr>
          <t>======
ID#AAAAyf8dMZs
Perhatian     (2023-06-04 19:41:21)
sel ini jangan dirubah</t>
        </r>
      </text>
    </comment>
    <comment ref="N163" authorId="0" shapeId="0" xr:uid="{00000000-0006-0000-1400-000011000000}">
      <text>
        <r>
          <rPr>
            <sz val="10"/>
            <color rgb="FF000000"/>
            <rFont val="Arial"/>
            <family val="2"/>
            <scheme val="minor"/>
          </rPr>
          <t>======
ID#AAAAyf8dMV8
Perhatian     (2023-06-04 19:41:21)
sel ini jangan dirubah</t>
        </r>
      </text>
    </comment>
    <comment ref="O163" authorId="0" shapeId="0" xr:uid="{00000000-0006-0000-1400-000002000000}">
      <text>
        <r>
          <rPr>
            <sz val="10"/>
            <color rgb="FF000000"/>
            <rFont val="Arial"/>
            <family val="2"/>
            <scheme val="minor"/>
          </rPr>
          <t>======
ID#AAAAyf8dMbQ
Perhatian     (2023-06-04 19:41:21)
sel ini jangan dirubah</t>
        </r>
      </text>
    </comment>
    <comment ref="P163" authorId="0" shapeId="0" xr:uid="{00000000-0006-0000-1400-00000B000000}">
      <text>
        <r>
          <rPr>
            <sz val="10"/>
            <color rgb="FF000000"/>
            <rFont val="Arial"/>
            <family val="2"/>
            <scheme val="minor"/>
          </rPr>
          <t>======
ID#AAAAyf8dMW8
Perhatian     (2023-06-04 19:41:21)
sel ini jangan dirubah</t>
        </r>
      </text>
    </comment>
    <comment ref="Q163" authorId="0" shapeId="0" xr:uid="{00000000-0006-0000-1400-000018000000}">
      <text>
        <r>
          <rPr>
            <sz val="10"/>
            <color rgb="FF000000"/>
            <rFont val="Arial"/>
            <family val="2"/>
            <scheme val="minor"/>
          </rPr>
          <t>======
ID#AAAAyf8dKgQ
Perhatian     (2023-06-04 19:41:21)
sel ini jangan dirubah</t>
        </r>
      </text>
    </comment>
    <comment ref="AE163" authorId="0" shapeId="0" xr:uid="{00000000-0006-0000-1400-000015000000}">
      <text>
        <r>
          <rPr>
            <sz val="10"/>
            <color rgb="FF000000"/>
            <rFont val="Arial"/>
            <family val="2"/>
            <scheme val="minor"/>
          </rPr>
          <t>======
ID#AAAAyf8dMVE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Dg9b1Z4ImyUq+WnJ00gBFfQ/Gx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U155" authorId="0" shapeId="0" xr:uid="{00000000-0006-0000-1500-000002000000}">
      <text>
        <r>
          <rPr>
            <sz val="10"/>
            <color rgb="FF000000"/>
            <rFont val="Arial"/>
            <family val="2"/>
            <scheme val="minor"/>
          </rPr>
          <t>======
ID#AAAAyf8dMYU
Perhatian     (2023-06-04 19:41:21)
sel ini jangan dirubah</t>
        </r>
      </text>
    </comment>
    <comment ref="AU156" authorId="0" shapeId="0" xr:uid="{00000000-0006-0000-1500-000001000000}">
      <text>
        <r>
          <rPr>
            <sz val="10"/>
            <color rgb="FF000000"/>
            <rFont val="Arial"/>
            <family val="2"/>
            <scheme val="minor"/>
          </rPr>
          <t>======
ID#AAAAyf8dMbA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92gmb/xDkK9zOj5tP674a+yWAU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C000000}">
      <text>
        <r>
          <rPr>
            <sz val="10"/>
            <color rgb="FF000000"/>
            <rFont val="Arial"/>
            <family val="2"/>
            <scheme val="minor"/>
          </rPr>
          <t>======
ID#AAAAyf8dMVI
Perhatian     (2023-06-04 19:41:21)
Sel ini jangan dirubah</t>
        </r>
      </text>
    </comment>
    <comment ref="F10" authorId="0" shapeId="0" xr:uid="{00000000-0006-0000-1600-000001000000}">
      <text>
        <r>
          <rPr>
            <sz val="10"/>
            <color rgb="FF000000"/>
            <rFont val="Arial"/>
            <family val="2"/>
            <scheme val="minor"/>
          </rPr>
          <t>======
ID#AAAAyf8dMbE
Perhatian     (2023-06-04 19:41:21)
Sel ini jangan dirubah</t>
        </r>
      </text>
    </comment>
    <comment ref="G145" authorId="0" shapeId="0" xr:uid="{00000000-0006-0000-1600-00000D000000}">
      <text>
        <r>
          <rPr>
            <sz val="10"/>
            <color rgb="FF000000"/>
            <rFont val="Arial"/>
            <family val="2"/>
            <scheme val="minor"/>
          </rPr>
          <t>======
ID#AAAAyf8dMVA
Perhatian     (2023-06-04 19:41:21)
sel ini jangan dirubah</t>
        </r>
      </text>
    </comment>
    <comment ref="H145" authorId="0" shapeId="0" xr:uid="{00000000-0006-0000-1600-000008000000}">
      <text>
        <r>
          <rPr>
            <sz val="10"/>
            <color rgb="FF000000"/>
            <rFont val="Arial"/>
            <family val="2"/>
            <scheme val="minor"/>
          </rPr>
          <t>======
ID#AAAAyf8dMX0
Perhatian     (2023-06-04 19:41:21)
sel ini jangan dirubah</t>
        </r>
      </text>
    </comment>
    <comment ref="I145" authorId="0" shapeId="0" xr:uid="{00000000-0006-0000-1600-000012000000}">
      <text>
        <r>
          <rPr>
            <sz val="10"/>
            <color rgb="FF000000"/>
            <rFont val="Arial"/>
            <family val="2"/>
            <scheme val="minor"/>
          </rPr>
          <t>======
ID#AAAAyf8dKfs
Perhatian     (2023-06-04 19:41:21)
sel ini jangan dirubah</t>
        </r>
      </text>
    </comment>
    <comment ref="J145" authorId="0" shapeId="0" xr:uid="{00000000-0006-0000-1600-00000F000000}">
      <text>
        <r>
          <rPr>
            <sz val="10"/>
            <color rgb="FF000000"/>
            <rFont val="Arial"/>
            <family val="2"/>
            <scheme val="minor"/>
          </rPr>
          <t>======
ID#AAAAyf8dMUc
Perhatian     (2023-06-04 19:41:21)
sel ini jangan dirubah</t>
        </r>
      </text>
    </comment>
    <comment ref="K145" authorId="0" shapeId="0" xr:uid="{00000000-0006-0000-1600-000010000000}">
      <text>
        <r>
          <rPr>
            <sz val="10"/>
            <color rgb="FF000000"/>
            <rFont val="Arial"/>
            <family val="2"/>
            <scheme val="minor"/>
          </rPr>
          <t>======
ID#AAAAyf8dKgU
Perhatian     (2023-06-04 19:41:21)
sel ini jangan dirubah</t>
        </r>
      </text>
    </comment>
    <comment ref="L145" authorId="0" shapeId="0" xr:uid="{00000000-0006-0000-1600-000007000000}">
      <text>
        <r>
          <rPr>
            <sz val="10"/>
            <color rgb="FF000000"/>
            <rFont val="Arial"/>
            <family val="2"/>
            <scheme val="minor"/>
          </rPr>
          <t>======
ID#AAAAyf8dMYQ
Perhatian     (2023-06-04 19:41:21)
sel ini jangan dirubah</t>
        </r>
      </text>
    </comment>
    <comment ref="M145" authorId="0" shapeId="0" xr:uid="{00000000-0006-0000-1600-000002000000}">
      <text>
        <r>
          <rPr>
            <sz val="10"/>
            <color rgb="FF000000"/>
            <rFont val="Arial"/>
            <family val="2"/>
            <scheme val="minor"/>
          </rPr>
          <t>======
ID#AAAAyf8dMaw
Perhatian     (2023-06-04 19:41:21)
sel ini jangan dirubah</t>
        </r>
      </text>
    </comment>
    <comment ref="Q145" authorId="0" shapeId="0" xr:uid="{00000000-0006-0000-1600-00000B000000}">
      <text>
        <r>
          <rPr>
            <sz val="10"/>
            <color rgb="FF000000"/>
            <rFont val="Arial"/>
            <family val="2"/>
            <scheme val="minor"/>
          </rPr>
          <t>======
ID#AAAAyf8dMVk
Perhatian     (2023-06-04 19:41:21)
sel ini jangan dirubah</t>
        </r>
      </text>
    </comment>
    <comment ref="G146" authorId="0" shapeId="0" xr:uid="{00000000-0006-0000-1600-000004000000}">
      <text>
        <r>
          <rPr>
            <sz val="10"/>
            <color rgb="FF000000"/>
            <rFont val="Arial"/>
            <family val="2"/>
            <scheme val="minor"/>
          </rPr>
          <t>======
ID#AAAAyf8dMZ8
Perhatian     (2023-06-04 19:41:21)
sel ini jangan dirubah</t>
        </r>
      </text>
    </comment>
    <comment ref="H146" authorId="0" shapeId="0" xr:uid="{00000000-0006-0000-1600-000009000000}">
      <text>
        <r>
          <rPr>
            <sz val="10"/>
            <color rgb="FF000000"/>
            <rFont val="Arial"/>
            <family val="2"/>
            <scheme val="minor"/>
          </rPr>
          <t>======
ID#AAAAyf8dMXg
Perhatian     (2023-06-04 19:41:21)
sel ini jangan dirubah</t>
        </r>
      </text>
    </comment>
    <comment ref="I146" authorId="0" shapeId="0" xr:uid="{00000000-0006-0000-1600-000011000000}">
      <text>
        <r>
          <rPr>
            <sz val="10"/>
            <color rgb="FF000000"/>
            <rFont val="Arial"/>
            <family val="2"/>
            <scheme val="minor"/>
          </rPr>
          <t>======
ID#AAAAyf8dKfw
Perhatian     (2023-06-04 19:41:21)
sel ini jangan dirubah</t>
        </r>
      </text>
    </comment>
    <comment ref="J146" authorId="0" shapeId="0" xr:uid="{00000000-0006-0000-1600-000005000000}">
      <text>
        <r>
          <rPr>
            <sz val="10"/>
            <color rgb="FF000000"/>
            <rFont val="Arial"/>
            <family val="2"/>
            <scheme val="minor"/>
          </rPr>
          <t>======
ID#AAAAyf8dMZo
Perhatian     (2023-06-04 19:41:21)
sel ini jangan dirubah</t>
        </r>
      </text>
    </comment>
    <comment ref="K146" authorId="0" shapeId="0" xr:uid="{00000000-0006-0000-1600-000003000000}">
      <text>
        <r>
          <rPr>
            <sz val="10"/>
            <color rgb="FF000000"/>
            <rFont val="Arial"/>
            <family val="2"/>
            <scheme val="minor"/>
          </rPr>
          <t>======
ID#AAAAyf8dMas
Perhatian     (2023-06-04 19:41:21)
sel ini jangan dirubah</t>
        </r>
      </text>
    </comment>
    <comment ref="L146" authorId="0" shapeId="0" xr:uid="{00000000-0006-0000-1600-000013000000}">
      <text>
        <r>
          <rPr>
            <sz val="10"/>
            <color rgb="FF000000"/>
            <rFont val="Arial"/>
            <family val="2"/>
            <scheme val="minor"/>
          </rPr>
          <t>======
ID#AAAAyf8dKfk
Perhatian     (2023-06-04 19:41:21)
sel ini jangan dirubah</t>
        </r>
      </text>
    </comment>
    <comment ref="M146" authorId="0" shapeId="0" xr:uid="{00000000-0006-0000-1600-00000E000000}">
      <text>
        <r>
          <rPr>
            <sz val="10"/>
            <color rgb="FF000000"/>
            <rFont val="Arial"/>
            <family val="2"/>
            <scheme val="minor"/>
          </rPr>
          <t>======
ID#AAAAyf8dMU8
Perhatian     (2023-06-04 19:41:21)
sel ini jangan dirubah</t>
        </r>
      </text>
    </comment>
    <comment ref="Q146" authorId="0" shapeId="0" xr:uid="{00000000-0006-0000-1600-000006000000}">
      <text>
        <r>
          <rPr>
            <sz val="10"/>
            <color rgb="FF000000"/>
            <rFont val="Arial"/>
            <family val="2"/>
            <scheme val="minor"/>
          </rPr>
          <t>======
ID#AAAAyf8dMYg
Perhatian     (2023-06-04 19:41:21)
sel ini jangan dirubah</t>
        </r>
      </text>
    </comment>
    <comment ref="L152" authorId="0" shapeId="0" xr:uid="{00000000-0006-0000-1600-00000A000000}">
      <text>
        <r>
          <rPr>
            <sz val="10"/>
            <color rgb="FF000000"/>
            <rFont val="Arial"/>
            <family val="2"/>
            <scheme val="minor"/>
          </rPr>
          <t>======
ID#AAAAyf8dMV0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gHl0sI+91NPyVOPKXeLhp9fLen0Q=="/>
    </ext>
  </extLst>
</comments>
</file>

<file path=xl/sharedStrings.xml><?xml version="1.0" encoding="utf-8"?>
<sst xmlns="http://schemas.openxmlformats.org/spreadsheetml/2006/main" count="12283" uniqueCount="2357">
  <si>
    <t>JADWAL KEGIATAN PROMOSI DAN PEMBERDAYAAN MASYARAKAT KOTA MALANG TAHUN 2023</t>
  </si>
  <si>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</si>
  <si>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</si>
  <si>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</si>
  <si>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</si>
  <si>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</si>
  <si>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</si>
  <si>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</si>
  <si>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</si>
  <si>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</si>
  <si>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</si>
  <si>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</si>
  <si>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</si>
  <si>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</si>
  <si>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</si>
  <si>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</si>
  <si>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</si>
  <si>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</si>
  <si>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</si>
  <si>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</si>
  <si>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</si>
  <si>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</si>
  <si>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</si>
  <si>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</si>
  <si>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</si>
  <si>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</si>
  <si>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</si>
  <si>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</si>
  <si>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</si>
  <si>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</si>
  <si>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</si>
  <si>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</si>
  <si>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</si>
  <si>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</si>
  <si>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</si>
  <si>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</si>
  <si>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</si>
  <si>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Puskesmas : Polowijen</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</si>
  <si>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</si>
  <si>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</si>
  <si>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</si>
  <si>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</si>
  <si>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</si>
  <si>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</si>
  <si>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</si>
  <si>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</si>
  <si>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</si>
  <si>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</si>
  <si>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</si>
  <si>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</si>
  <si>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</si>
  <si>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</si>
  <si>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</si>
  <si>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</si>
  <si>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</si>
  <si>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</si>
  <si>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</si>
  <si>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</si>
  <si>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</si>
  <si>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</si>
  <si>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</si>
  <si>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</si>
  <si>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</si>
  <si>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Flryer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</si>
  <si>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</si>
  <si>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</si>
  <si>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</si>
  <si>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</si>
  <si>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</si>
  <si>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</si>
  <si>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</si>
  <si>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</si>
  <si>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</si>
  <si>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</si>
  <si>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</si>
  <si>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</si>
  <si>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</si>
  <si>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</si>
  <si>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</si>
  <si>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</si>
  <si>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</si>
  <si>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</si>
  <si>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</si>
  <si>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</si>
  <si>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</si>
  <si>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</si>
  <si>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</si>
  <si>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</si>
  <si>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</si>
  <si>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</si>
  <si>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</si>
  <si>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</si>
  <si>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</si>
  <si>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</si>
  <si>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</si>
  <si>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</si>
  <si>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</si>
  <si>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</si>
  <si>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</si>
  <si>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</si>
  <si>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</si>
  <si>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</si>
  <si>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</si>
  <si>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</si>
  <si>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PURWODADI</t>
  </si>
  <si>
    <t>ONE PUTRI DISTALIA,A.Md.Keb.</t>
  </si>
  <si>
    <t>081334449898</t>
  </si>
  <si>
    <t>POLOWIJEN</t>
  </si>
  <si>
    <t>NANNI KHOIRUL H.A Md Keb.</t>
  </si>
  <si>
    <t>081233305089</t>
  </si>
  <si>
    <t>BALEARJOSARI</t>
  </si>
  <si>
    <t>WILLIS WAHYUNINGTIYAS,A.Md.Keb.</t>
  </si>
  <si>
    <t>081945308283</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</si>
  <si>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</si>
  <si>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</si>
  <si>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</si>
  <si>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</si>
  <si>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</si>
  <si>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</si>
  <si>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</si>
  <si>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</si>
  <si>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</si>
  <si>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</si>
  <si>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</si>
  <si>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</si>
  <si>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</si>
  <si>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</si>
  <si>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</si>
  <si>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</si>
  <si>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</si>
  <si>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</si>
  <si>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</si>
  <si>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</si>
  <si>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</si>
  <si>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</si>
  <si>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BLN</t>
  </si>
  <si>
    <t xml:space="preserve"> Bulan</t>
  </si>
  <si>
    <t>POS. B</t>
  </si>
  <si>
    <t xml:space="preserve"> Posyandu Balita yang lapor</t>
  </si>
  <si>
    <t>POSB</t>
  </si>
  <si>
    <t>Jumlah posyandu balita yang buka di bulan berjalan dan melaporkan kegiatannya</t>
  </si>
  <si>
    <t>KDRA</t>
  </si>
  <si>
    <t xml:space="preserve"> Kader Posyandu Balita Aktif</t>
  </si>
  <si>
    <t>Jumlah kader posyandu balita yang aktif di bulan berjalan</t>
  </si>
  <si>
    <t>3a</t>
  </si>
  <si>
    <t>POSY Balita</t>
  </si>
  <si>
    <t>Jumlah Posyandu Balita yang buka Mandiri</t>
  </si>
  <si>
    <t>P-M</t>
  </si>
  <si>
    <t>Jumlah posyandu dengan strata Mandiri, purnama, Madya dan Pratama yang buka pada bulan berjalan</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</si>
  <si>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</si>
  <si>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</si>
  <si>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</si>
  <si>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</si>
  <si>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</si>
  <si>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</si>
  <si>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</si>
  <si>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</si>
  <si>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</si>
  <si>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</si>
  <si>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</si>
  <si>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</si>
  <si>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</si>
  <si>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</si>
  <si>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</si>
  <si>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</si>
  <si>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</si>
  <si>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</si>
  <si>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</si>
  <si>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</si>
  <si>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</si>
  <si>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</si>
  <si>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</si>
  <si>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</si>
  <si>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</si>
  <si>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</si>
  <si>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</si>
  <si>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</si>
  <si>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</si>
  <si>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</si>
  <si>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</si>
  <si>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</si>
  <si>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</si>
  <si>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</si>
  <si>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</si>
  <si>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</si>
  <si>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</si>
  <si>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</si>
  <si>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</si>
  <si>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</si>
  <si>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</si>
  <si>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</si>
  <si>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</si>
  <si>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</si>
  <si>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</si>
  <si>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</si>
  <si>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</si>
  <si>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</si>
  <si>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</si>
  <si>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</si>
  <si>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</si>
  <si>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</si>
  <si>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</si>
  <si>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</si>
  <si>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</si>
  <si>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</si>
  <si>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</si>
  <si>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</si>
  <si>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</si>
  <si>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</si>
  <si>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</si>
  <si>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</si>
  <si>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</si>
  <si>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</si>
  <si>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</si>
  <si>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</si>
  <si>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</si>
  <si>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</si>
  <si>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</si>
  <si>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</si>
  <si>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</si>
  <si>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</si>
  <si>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</si>
  <si>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</si>
  <si>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</si>
  <si>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</si>
  <si>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</si>
  <si>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</si>
  <si>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</si>
  <si>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</si>
  <si>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</si>
  <si>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</si>
  <si>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</si>
  <si>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</si>
  <si>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</si>
  <si>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</si>
  <si>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</si>
  <si>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</si>
  <si>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</si>
  <si>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</si>
  <si>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</si>
  <si>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</si>
  <si>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</si>
  <si>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</si>
  <si>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</si>
  <si>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</si>
  <si>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</si>
  <si>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</si>
  <si>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</si>
  <si>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</si>
  <si>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</si>
  <si>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</si>
  <si>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</si>
  <si>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</si>
  <si>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</si>
  <si>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</si>
  <si>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</si>
  <si>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</si>
  <si>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</si>
  <si>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</si>
  <si>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</si>
  <si>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</si>
  <si>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</si>
  <si>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</si>
  <si>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</si>
  <si>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</si>
  <si>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</si>
  <si>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</si>
  <si>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</si>
  <si>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</si>
  <si>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</si>
  <si>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</si>
  <si>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</si>
  <si>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</si>
  <si>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</si>
  <si>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</si>
  <si>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</si>
  <si>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</si>
  <si>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</si>
  <si>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</si>
  <si>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</si>
  <si>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</si>
  <si>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</si>
  <si>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</si>
  <si>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</si>
  <si>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</si>
  <si>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</si>
  <si>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</si>
  <si>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</si>
  <si>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</si>
  <si>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</si>
  <si>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</si>
  <si>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</si>
  <si>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</si>
  <si>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</si>
  <si>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</si>
  <si>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</si>
  <si>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</si>
  <si>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</si>
  <si>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</si>
  <si>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</si>
  <si>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</si>
  <si>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</si>
  <si>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</si>
  <si>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</si>
  <si>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</si>
  <si>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</si>
  <si>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</si>
  <si>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</si>
  <si>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</si>
  <si>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</si>
  <si>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</si>
  <si>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</si>
  <si>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</si>
  <si>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</si>
  <si>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</si>
  <si>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</si>
  <si>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</si>
  <si>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</si>
  <si>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</si>
  <si>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</si>
  <si>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</si>
  <si>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</si>
  <si>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</si>
  <si>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</si>
  <si>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</si>
  <si>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</si>
  <si>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</si>
  <si>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</si>
  <si>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</si>
  <si>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</si>
  <si>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</si>
  <si>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</si>
  <si>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</si>
  <si>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</si>
  <si>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</si>
  <si>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</si>
  <si>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</si>
  <si>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</si>
  <si>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</si>
  <si>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</si>
  <si>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</si>
  <si>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</si>
  <si>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</si>
  <si>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</si>
  <si>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</si>
  <si>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</si>
  <si>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</si>
  <si>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</si>
  <si>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</si>
  <si>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</si>
  <si>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</si>
  <si>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</si>
  <si>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</si>
  <si>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</si>
  <si>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</si>
  <si>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</si>
  <si>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</si>
  <si>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</si>
  <si>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</si>
  <si>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</si>
  <si>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</si>
  <si>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</si>
  <si>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</si>
  <si>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</si>
  <si>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</si>
  <si>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</si>
  <si>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</si>
  <si>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</si>
  <si>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</si>
  <si>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</si>
  <si>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</si>
  <si>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</si>
  <si>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</si>
  <si>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</si>
  <si>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</si>
  <si>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</si>
  <si>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</si>
  <si>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</si>
  <si>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</si>
  <si>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</si>
  <si>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</si>
  <si>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</si>
  <si>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</si>
  <si>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</si>
  <si>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</si>
  <si>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</si>
  <si>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</si>
  <si>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</si>
  <si>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</si>
  <si>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</si>
  <si>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</si>
  <si>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</si>
  <si>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</si>
  <si>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</si>
  <si>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</si>
  <si>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</si>
  <si>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</si>
  <si>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</si>
  <si>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</si>
  <si>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</si>
  <si>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</si>
  <si>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</si>
  <si>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</si>
  <si>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</si>
  <si>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</si>
  <si>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</si>
  <si>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</si>
  <si>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</si>
  <si>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</si>
  <si>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</si>
  <si>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</si>
  <si>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</si>
  <si>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</si>
  <si>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</si>
  <si>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</si>
  <si>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</si>
  <si>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</si>
  <si>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</si>
  <si>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</si>
  <si>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</si>
  <si>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</si>
  <si>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</si>
  <si>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</si>
  <si>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</si>
  <si>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</si>
  <si>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</si>
  <si>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</si>
  <si>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</si>
  <si>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</si>
  <si>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</si>
  <si>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</si>
  <si>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</si>
  <si>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</si>
  <si>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</si>
  <si>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</si>
  <si>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</si>
  <si>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</si>
  <si>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</si>
  <si>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</si>
  <si>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</si>
  <si>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</si>
  <si>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</si>
  <si>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</si>
  <si>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</si>
  <si>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</si>
  <si>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</si>
  <si>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</si>
  <si>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</si>
  <si>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</si>
  <si>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</si>
  <si>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</si>
  <si>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</si>
  <si>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</si>
  <si>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</si>
  <si>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</si>
  <si>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</si>
  <si>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</si>
  <si>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</si>
  <si>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</si>
  <si>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</si>
  <si>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</si>
  <si>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</si>
  <si>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</si>
  <si>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</si>
  <si>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</si>
  <si>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</si>
  <si>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</si>
  <si>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</si>
  <si>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</si>
  <si>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</si>
  <si>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</si>
  <si>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</si>
  <si>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</si>
  <si>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</si>
  <si>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</si>
  <si>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</si>
  <si>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</si>
  <si>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</si>
  <si>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</si>
  <si>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</si>
  <si>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</si>
  <si>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</si>
  <si>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</si>
  <si>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</si>
  <si>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</si>
  <si>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</si>
  <si>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</si>
  <si>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</si>
  <si>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</si>
  <si>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</si>
  <si>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</si>
  <si>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</si>
  <si>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</si>
  <si>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</si>
  <si>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</si>
  <si>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</si>
  <si>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</si>
  <si>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</si>
  <si>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</si>
  <si>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</si>
  <si>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</si>
  <si>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</si>
  <si>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</si>
  <si>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</si>
  <si>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</si>
  <si>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</si>
  <si>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</si>
  <si>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</si>
  <si>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</si>
  <si>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</si>
  <si>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</si>
  <si>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</si>
  <si>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</si>
  <si>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</si>
  <si>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</si>
  <si>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</si>
  <si>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</si>
  <si>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</si>
  <si>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</si>
  <si>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</si>
  <si>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</si>
  <si>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</si>
  <si>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</si>
  <si>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</si>
  <si>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</si>
  <si>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</si>
  <si>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</si>
  <si>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</si>
  <si>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</si>
  <si>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</si>
  <si>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</si>
  <si>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</si>
  <si>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</si>
  <si>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</si>
  <si>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</si>
  <si>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</si>
  <si>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</si>
  <si>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</si>
  <si>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</si>
  <si>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</si>
  <si>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</si>
  <si>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</si>
  <si>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</si>
  <si>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</si>
  <si>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</si>
  <si>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</si>
  <si>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</si>
  <si>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</si>
  <si>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</si>
  <si>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</si>
  <si>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</si>
  <si>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</si>
  <si>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</si>
  <si>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</si>
  <si>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</si>
  <si>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</si>
  <si>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</si>
  <si>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</si>
  <si>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</si>
  <si>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</si>
  <si>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</si>
  <si>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</si>
  <si>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</si>
  <si>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</si>
  <si>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</si>
  <si>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</si>
  <si>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</si>
  <si>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</si>
  <si>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</si>
  <si>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</si>
  <si>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</si>
  <si>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</si>
  <si>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</si>
  <si>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</si>
  <si>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</si>
  <si>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</si>
  <si>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</si>
  <si>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</si>
  <si>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</si>
  <si>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</si>
  <si>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</si>
  <si>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</si>
  <si>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</si>
  <si>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</si>
  <si>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</si>
  <si>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</si>
  <si>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</si>
  <si>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</si>
  <si>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</si>
  <si>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</si>
  <si>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</si>
  <si>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</si>
  <si>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</si>
  <si>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</si>
  <si>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</si>
  <si>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</si>
  <si>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</si>
  <si>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</si>
  <si>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</si>
  <si>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</si>
  <si>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</si>
  <si>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</si>
  <si>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</si>
  <si>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</si>
  <si>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</si>
  <si>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</si>
  <si>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</si>
  <si>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</si>
  <si>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</si>
  <si>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</si>
  <si>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</si>
  <si>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</si>
  <si>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</si>
  <si>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</si>
  <si>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</si>
  <si>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</si>
  <si>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</si>
  <si>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</si>
  <si>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</si>
  <si>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</si>
  <si>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</si>
  <si>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</si>
  <si>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</si>
  <si>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</si>
  <si>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</si>
  <si>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</si>
  <si>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</si>
  <si>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</si>
  <si>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</si>
  <si>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</si>
  <si>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</si>
  <si>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</si>
  <si>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</si>
  <si>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</si>
  <si>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</si>
  <si>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</si>
  <si>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</si>
  <si>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</si>
  <si>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</si>
  <si>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</si>
  <si>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</si>
  <si>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</si>
  <si>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</si>
  <si>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</si>
  <si>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</si>
  <si>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</si>
  <si>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</si>
  <si>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</si>
  <si>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</si>
  <si>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</si>
  <si>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</si>
  <si>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</si>
  <si>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</si>
  <si>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</si>
  <si>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</si>
  <si>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</si>
  <si>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</si>
  <si>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</si>
  <si>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</si>
  <si>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</si>
  <si>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</si>
  <si>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</si>
  <si>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</si>
  <si>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</si>
  <si>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</si>
  <si>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</si>
  <si>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</si>
  <si>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</si>
  <si>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</si>
  <si>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</si>
  <si>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</si>
  <si>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</si>
  <si>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</si>
  <si>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</si>
  <si>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</si>
  <si>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</si>
  <si>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</si>
  <si>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</si>
  <si>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</si>
  <si>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</si>
  <si>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</si>
  <si>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</si>
  <si>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</si>
  <si>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</si>
  <si>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</si>
  <si>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</si>
  <si>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</si>
  <si>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</si>
  <si>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</si>
  <si>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</si>
  <si>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</si>
  <si>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</si>
  <si>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</si>
  <si>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</si>
  <si>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</si>
  <si>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</si>
  <si>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</si>
  <si>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</si>
  <si>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</si>
  <si>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</si>
  <si>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</si>
  <si>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</si>
  <si>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</si>
  <si>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</si>
  <si>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</si>
  <si>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</si>
  <si>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</si>
  <si>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</si>
  <si>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</si>
  <si>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</si>
  <si>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</si>
  <si>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</si>
  <si>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</si>
  <si>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</si>
  <si>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</si>
  <si>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</si>
  <si>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</si>
  <si>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</si>
  <si>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</si>
  <si>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</si>
  <si>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</si>
  <si>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</si>
  <si>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</si>
  <si>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</si>
  <si>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</si>
  <si>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</si>
  <si>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</si>
  <si>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</si>
  <si>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</si>
  <si>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</si>
  <si>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</si>
  <si>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</si>
  <si>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</si>
  <si>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</si>
  <si>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</si>
  <si>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</si>
  <si>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</si>
  <si>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</si>
  <si>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</si>
  <si>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</si>
  <si>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</si>
  <si>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</si>
  <si>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</si>
  <si>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</si>
  <si>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</si>
  <si>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</si>
  <si>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</si>
  <si>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</si>
  <si>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</si>
  <si>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</si>
  <si>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</si>
  <si>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</si>
  <si>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</si>
  <si>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</si>
  <si>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</si>
  <si>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</si>
  <si>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</si>
  <si>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</si>
  <si>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</si>
  <si>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</si>
  <si>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</si>
  <si>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</si>
  <si>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</si>
  <si>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</si>
  <si>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</si>
  <si>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</si>
  <si>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</si>
  <si>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</si>
  <si>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</si>
  <si>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</si>
  <si>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</si>
  <si>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</si>
  <si>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</si>
  <si>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</si>
  <si>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</si>
  <si>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</si>
  <si>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</si>
  <si>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</si>
  <si>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</si>
  <si>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</si>
  <si>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</si>
  <si>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</si>
  <si>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</si>
  <si>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</si>
  <si>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</si>
  <si>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</si>
  <si>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 xml:space="preserve">        </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</si>
  <si>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</si>
  <si>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</si>
  <si>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</si>
  <si>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</si>
  <si>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MARET</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</si>
  <si>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</si>
  <si>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</si>
  <si>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</si>
  <si>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</si>
  <si>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</si>
  <si>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</si>
  <si>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</si>
  <si>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</si>
  <si>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</si>
  <si>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</si>
  <si>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</si>
  <si>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APRIL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</si>
  <si>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</si>
  <si>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</si>
  <si>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</si>
  <si>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</si>
  <si>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</si>
  <si>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</si>
  <si>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</si>
  <si>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</si>
  <si>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</si>
  <si>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</si>
  <si>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</si>
  <si>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MEI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</si>
  <si>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</si>
  <si>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</si>
  <si>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</si>
  <si>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</si>
  <si>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</si>
  <si>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</si>
  <si>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</si>
  <si>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</si>
  <si>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</si>
  <si>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</si>
  <si>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</si>
  <si>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JUNI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</si>
  <si>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</si>
  <si>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</si>
  <si>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</si>
  <si>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</si>
  <si>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</si>
  <si>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</si>
  <si>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</si>
  <si>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</si>
  <si>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</si>
  <si>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</si>
  <si>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</si>
  <si>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JULI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</si>
  <si>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</si>
  <si>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</si>
  <si>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</si>
  <si>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</si>
  <si>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</si>
  <si>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</si>
  <si>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</si>
  <si>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</si>
  <si>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</si>
  <si>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</si>
  <si>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</si>
  <si>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AGUSTUS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</si>
  <si>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</si>
  <si>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</si>
  <si>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</si>
  <si>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</si>
  <si>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</si>
  <si>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</si>
  <si>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</si>
  <si>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</si>
  <si>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</si>
  <si>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</si>
  <si>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</si>
  <si>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SEPTEMBER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</si>
  <si>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</si>
  <si>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</si>
  <si>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</si>
  <si>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</si>
  <si>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</si>
  <si>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</si>
  <si>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</si>
  <si>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</si>
  <si>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</si>
  <si>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</si>
  <si>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</si>
  <si>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OKTOBER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</si>
  <si>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</si>
  <si>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</si>
  <si>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</si>
  <si>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</si>
  <si>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</si>
  <si>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</si>
  <si>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</si>
  <si>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</si>
  <si>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</si>
  <si>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</si>
  <si>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</si>
  <si>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NOVEMBER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</si>
  <si>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</si>
  <si>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</si>
  <si>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</si>
  <si>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</si>
  <si>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</si>
  <si>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</si>
  <si>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</si>
  <si>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</si>
  <si>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</si>
  <si>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</si>
  <si>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</si>
  <si>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DESEMBER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</si>
  <si>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</si>
  <si>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</si>
  <si>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</si>
  <si>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</si>
  <si>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</si>
  <si>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</si>
  <si>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</si>
  <si>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</si>
  <si>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</si>
  <si>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</si>
  <si>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</si>
  <si>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</si>
  <si>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</si>
  <si>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</si>
  <si>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</si>
  <si>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</si>
  <si>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</si>
  <si>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</si>
  <si>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</si>
  <si>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</si>
  <si>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</si>
  <si>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</si>
  <si>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</si>
  <si>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</si>
  <si>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</si>
  <si>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</si>
  <si>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</si>
  <si>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</si>
  <si>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</si>
  <si>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</si>
  <si>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</si>
  <si>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</si>
  <si>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</si>
  <si>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</si>
  <si>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</si>
  <si>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</si>
  <si>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</si>
  <si>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</si>
  <si>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</si>
  <si>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</si>
  <si>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</si>
  <si>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</si>
  <si>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</si>
  <si>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</si>
  <si>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</si>
  <si>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</si>
  <si>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</si>
  <si>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</si>
  <si>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</si>
  <si>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</si>
  <si>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</si>
  <si>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</si>
  <si>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</si>
  <si>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</si>
  <si>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</si>
  <si>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</si>
  <si>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</si>
  <si>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</si>
  <si>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</si>
  <si>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</si>
  <si>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</si>
  <si>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</si>
  <si>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</si>
  <si>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</si>
  <si>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</si>
  <si>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</si>
  <si>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</si>
  <si>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</si>
  <si>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</si>
  <si>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</si>
  <si>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</si>
  <si>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</si>
  <si>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</si>
  <si>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</si>
  <si>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</si>
  <si>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</si>
  <si>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</si>
  <si>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</si>
  <si>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</si>
  <si>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</si>
  <si>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</si>
  <si>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</si>
  <si>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</si>
  <si>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</si>
  <si>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</si>
  <si>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</si>
  <si>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</si>
  <si>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</si>
  <si>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</si>
  <si>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</si>
  <si>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</si>
  <si>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</si>
  <si>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</si>
  <si>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</si>
  <si>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</si>
  <si>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</si>
  <si>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</si>
  <si>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</si>
  <si>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</si>
  <si>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</si>
  <si>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</si>
  <si>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</si>
  <si>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</si>
  <si>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</si>
  <si>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</si>
  <si>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</si>
  <si>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</si>
  <si>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</si>
  <si>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</si>
  <si>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</si>
  <si>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</si>
  <si>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</si>
  <si>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</si>
  <si>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</si>
  <si>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</si>
  <si>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</si>
  <si>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</si>
  <si>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</si>
  <si>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</si>
  <si>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</si>
  <si>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</si>
  <si>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</si>
  <si>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</si>
  <si>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</si>
  <si>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</si>
  <si>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</si>
  <si>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</si>
  <si>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</si>
  <si>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</si>
  <si>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</si>
  <si>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POSYANDU</t>
  </si>
  <si>
    <t>JUMLAH KADER</t>
  </si>
  <si>
    <t>PUSKESMAS</t>
  </si>
  <si>
    <t>A</t>
  </si>
  <si>
    <t>KECAMATAN</t>
  </si>
  <si>
    <t>KELURAHAN</t>
  </si>
  <si>
    <t>C</t>
  </si>
  <si>
    <t>E</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</si>
  <si>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</si>
  <si>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</si>
  <si>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</si>
  <si>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</si>
  <si>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</si>
  <si>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</si>
  <si>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</si>
  <si>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</si>
  <si>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</si>
  <si>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</si>
  <si>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</si>
  <si>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</si>
  <si>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Kel. A</t>
  </si>
  <si>
    <t>Pengorganisasian</t>
  </si>
  <si>
    <t>Jml.Posyandu Strata</t>
  </si>
  <si>
    <t>I</t>
  </si>
  <si>
    <t>SK Organisasi Posyandu</t>
  </si>
  <si>
    <t>II</t>
  </si>
  <si>
    <r>
      <rPr>
        <sz val="10"/>
        <color rgb="FF000000"/>
        <rFont val="Arial"/>
        <family val="2"/>
      </rPr>
      <t xml:space="preserve">SK pendirian/kelembagaan posyandu </t>
    </r>
    <r>
      <rPr>
        <sz val="10"/>
        <color rgb="FFFF0000"/>
        <rFont val="Arial"/>
        <family val="2"/>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</si>
  <si>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</si>
  <si>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</si>
  <si>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</si>
  <si>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</si>
  <si>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</si>
  <si>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</si>
  <si>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</si>
  <si>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</si>
  <si>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</si>
  <si>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</si>
  <si>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B</t>
  </si>
  <si>
    <t>a. Rencana kerja rutin</t>
  </si>
  <si>
    <t>b. Jadwal kegiatan</t>
  </si>
  <si>
    <t>c. Pembagian tugas kader</t>
  </si>
  <si>
    <t>d. Rencana menu PMT</t>
  </si>
  <si>
    <t>Kel. C</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</si>
  <si>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</si>
  <si>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</si>
  <si>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</si>
  <si>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</si>
  <si>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</si>
  <si>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</si>
  <si>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</si>
  <si>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</si>
  <si>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</si>
  <si>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</si>
  <si>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Kel. D</t>
  </si>
  <si>
    <t>- alat pemantauan perkembangan (Buku KIA)</t>
  </si>
  <si>
    <t>b. PPG (Paket Pertolongan Gizi)</t>
  </si>
  <si>
    <t>≥2 macam</t>
  </si>
  <si>
    <t>- vit A</t>
  </si>
  <si>
    <t>1 macam</t>
  </si>
  <si>
    <t>- tablet fe</t>
  </si>
  <si>
    <t>- oralit</t>
  </si>
  <si>
    <t>- zink</t>
  </si>
  <si>
    <t>c. Sarana / Kelengkapan administrasi</t>
  </si>
  <si>
    <t>- Buku KIA</t>
  </si>
  <si>
    <t>Kel. E</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</si>
  <si>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</si>
  <si>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</si>
  <si>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</si>
  <si>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</si>
  <si>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</si>
  <si>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</si>
  <si>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</si>
  <si>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</si>
  <si>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</si>
  <si>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</si>
  <si>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</si>
  <si>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</si>
  <si>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</si>
  <si>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</si>
  <si>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</si>
  <si>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</si>
  <si>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</si>
  <si>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</si>
  <si>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</si>
  <si>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</si>
  <si>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</si>
  <si>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</si>
  <si>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</si>
  <si>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</si>
  <si>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</si>
  <si>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</si>
  <si>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</si>
  <si>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</si>
  <si>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</si>
  <si>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</si>
  <si>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</si>
  <si>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</si>
  <si>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</si>
  <si>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</si>
  <si>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</si>
  <si>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</si>
  <si>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</si>
  <si>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</si>
  <si>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</si>
  <si>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</si>
  <si>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</si>
  <si>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</si>
  <si>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</si>
  <si>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</si>
  <si>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</si>
  <si>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</si>
  <si>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</si>
  <si>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</si>
  <si>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</si>
  <si>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</si>
  <si>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</si>
  <si>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</si>
  <si>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</si>
  <si>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</si>
  <si>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</si>
  <si>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</si>
  <si>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</si>
  <si>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</si>
  <si>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</si>
  <si>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</si>
  <si>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</si>
  <si>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</si>
  <si>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</si>
  <si>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</si>
  <si>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</si>
  <si>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</si>
  <si>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</si>
  <si>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</si>
  <si>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</si>
  <si>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</si>
  <si>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</si>
  <si>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</si>
  <si>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</si>
  <si>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</si>
  <si>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</si>
  <si>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</si>
  <si>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</si>
  <si>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</si>
  <si>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</si>
  <si>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</si>
  <si>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</si>
  <si>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</si>
  <si>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</si>
  <si>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</si>
  <si>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</si>
  <si>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</si>
  <si>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bila ada, maka: Semua dirujuk</t>
  </si>
  <si>
    <t xml:space="preserve">                         Tidak semua 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</si>
  <si>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</si>
  <si>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</si>
  <si>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</si>
  <si>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</si>
  <si>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</si>
  <si>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</si>
  <si>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</si>
  <si>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</si>
  <si>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</si>
  <si>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</si>
  <si>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</si>
  <si>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</si>
  <si>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</si>
  <si>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</si>
  <si>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</si>
  <si>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</si>
  <si>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</si>
  <si>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</si>
  <si>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</si>
  <si>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</si>
  <si>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</si>
  <si>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</si>
  <si>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</si>
  <si>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</si>
  <si>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</si>
  <si>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</si>
  <si>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</si>
  <si>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</si>
  <si>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</si>
  <si>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</si>
  <si>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</si>
  <si>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</si>
  <si>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</si>
  <si>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</si>
  <si>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</si>
  <si>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</si>
  <si>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</si>
  <si>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</si>
  <si>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</si>
  <si>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PUSKESMAS                    :</t>
  </si>
  <si>
    <t>KECAMATAN                   :</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</si>
  <si>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</si>
  <si>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</si>
  <si>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</si>
  <si>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</si>
  <si>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</si>
  <si>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</si>
  <si>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</si>
  <si>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</si>
  <si>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</si>
  <si>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</si>
  <si>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</si>
  <si>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</si>
  <si>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</si>
  <si>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</si>
  <si>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</si>
  <si>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sz val="11"/>
        <color theme="1"/>
        <rFont val="Arial"/>
        <family val="2"/>
      </rP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rPr>
      <t>BUKTI : STRUKTUR ORGANISASI, RENCANA KEGIATAN, NOTULEN, DLL</t>
    </r>
  </si>
  <si>
    <t>V</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</si>
  <si>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</si>
  <si>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</si>
  <si>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</si>
  <si>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</si>
  <si>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</si>
  <si>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</si>
  <si>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</si>
  <si>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</si>
  <si>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sz val="11"/>
        <color rgb="FF000000"/>
        <rFont val="Arial"/>
        <family val="2"/>
      </rPr>
      <t xml:space="preserve">- Ada Pertemuan Forum yang membahas permasalahan kesehatan desa </t>
    </r>
    <r>
      <rPr>
        <u/>
        <sz val="11"/>
        <color rgb="FF000000"/>
        <rFont val="Arial"/>
        <family val="2"/>
      </rPr>
      <t>&lt;</t>
    </r>
    <r>
      <rPr>
        <sz val="11"/>
        <color rgb="FF000000"/>
        <rFont val="Arial"/>
        <family val="2"/>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</si>
  <si>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</si>
  <si>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</si>
  <si>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</si>
  <si>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</si>
  <si>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</si>
  <si>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</si>
  <si>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</si>
  <si>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</si>
  <si>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</si>
  <si>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</si>
  <si>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</si>
  <si>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</si>
  <si>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</si>
  <si>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</si>
  <si>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</si>
  <si>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</si>
  <si>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</si>
  <si>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</si>
  <si>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</si>
  <si>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</si>
  <si>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</si>
  <si>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</si>
  <si>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</si>
  <si>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</si>
  <si>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</si>
  <si>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t>
    </r>
    <r>
      <rPr>
        <u/>
        <sz val="11"/>
        <color rgb="FF000000"/>
        <rFont val="Arial"/>
        <family val="2"/>
      </rPr>
      <t xml:space="preserve"> (  contoh  :  Jml Posy balita 4 : Pratm 1, Mdy  2, Purn 1  )</t>
    </r>
  </si>
  <si>
    <r>
      <rPr>
        <sz val="11"/>
        <color rgb="FF000000"/>
        <rFont val="Arial"/>
        <family val="2"/>
      </rPr>
      <t>- Ada  2 Kegiatan pemberdayaan Masyarakat , sebutkan :  ………</t>
    </r>
    <r>
      <rPr>
        <u/>
        <sz val="11"/>
        <color rgb="FF000000"/>
        <rFont val="Arial"/>
        <family val="2"/>
      </rPr>
      <t xml:space="preserve">( Mis : Surveilans  , Kesiapsiagaan kedaruratan terkait diare ) </t>
    </r>
  </si>
  <si>
    <t>Posyandu aktif  &amp;  2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</si>
  <si>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</si>
  <si>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- 2  UKBM lainnya aktif, berstrata Madya , sebutkan :  ……………</t>
  </si>
  <si>
    <t>- Ada  3 Kegiatan pemberdayaan Masyarakat , sebutkan :  …….</t>
  </si>
  <si>
    <t>Posyandu aktif  &amp;  3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</si>
  <si>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</si>
  <si>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- 3 UKBM lainnya aktif, berstrata Madya , sebutkan : …………….</t>
  </si>
  <si>
    <t>- Ada  4  Kegiatan pemberdayaan Masyarakat , sebutkan : …….</t>
  </si>
  <si>
    <t>Posyandu aktif  &amp;  4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</si>
  <si>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</si>
  <si>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- 4  UKBM lainnya aktif, berstrata Madya, sebutkan  : …………..</t>
  </si>
  <si>
    <r>
      <rPr>
        <sz val="11"/>
        <color rgb="FF000000"/>
        <rFont val="Arial"/>
        <family val="2"/>
      </rPr>
      <t xml:space="preserve">- Ada  </t>
    </r>
    <r>
      <rPr>
        <u/>
        <sz val="11"/>
        <color rgb="FF000000"/>
        <rFont val="Arial"/>
        <family val="2"/>
      </rPr>
      <t>&gt;</t>
    </r>
    <r>
      <rPr>
        <sz val="11"/>
        <color rgb="FF000000"/>
        <rFont val="Arial"/>
        <family val="2"/>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</si>
  <si>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</si>
  <si>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</si>
  <si>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</si>
  <si>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</si>
  <si>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</si>
  <si>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</si>
  <si>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</si>
  <si>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</si>
  <si>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</si>
  <si>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</si>
  <si>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</si>
  <si>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</si>
  <si>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</si>
  <si>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</si>
  <si>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</si>
  <si>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</si>
  <si>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</si>
  <si>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</si>
  <si>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</si>
  <si>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</si>
  <si>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</si>
  <si>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</si>
  <si>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</si>
  <si>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</si>
  <si>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</si>
  <si>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</si>
  <si>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</si>
  <si>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</si>
  <si>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</si>
  <si>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</si>
  <si>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</si>
  <si>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</si>
  <si>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</si>
  <si>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</si>
  <si>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</si>
  <si>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</si>
  <si>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</si>
  <si>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</si>
  <si>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</si>
  <si>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</si>
  <si>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</si>
  <si>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</si>
  <si>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sz val="11"/>
        <color rgb="FF000000"/>
        <rFont val="Arial"/>
        <family val="2"/>
      </rPr>
      <t xml:space="preserve">- Ada keg. pendataan &amp; penyulhn  PHBS tatanan rumah tangga </t>
    </r>
    <r>
      <rPr>
        <u/>
        <sz val="11"/>
        <color rgb="FF000000"/>
        <rFont val="Arial"/>
        <family val="2"/>
      </rPr>
      <t>&gt;</t>
    </r>
    <r>
      <rPr>
        <sz val="11"/>
        <color rgb="FF000000"/>
        <rFont val="Arial"/>
        <family val="2"/>
      </rPr>
      <t xml:space="preserve"> 70 % rumah tangga yg ada </t>
    </r>
  </si>
  <si>
    <t xml:space="preserve">KONDISI DESA/KEL  SIAGA </t>
  </si>
  <si>
    <t>AKTIF MADYA</t>
  </si>
  <si>
    <t>AKTIF PRATAMA</t>
  </si>
  <si>
    <t>Pembina Desa / Kelurahan Siaga</t>
  </si>
  <si>
    <t>(…………………………………………….)</t>
  </si>
  <si>
    <t>:</t>
  </si>
  <si>
    <r>
      <rPr>
        <sz val="10"/>
        <color theme="1"/>
        <rFont val="Arial"/>
        <family val="2"/>
      </rPr>
      <t xml:space="preserve">Isikan tanda ( V ) pada kolom sesuai kondisi Desa/Kelurahan Siaga, jika jawaban </t>
    </r>
    <r>
      <rPr>
        <sz val="10"/>
        <color rgb="FF000000"/>
        <rFont val="Arial"/>
        <family val="2"/>
      </rPr>
      <t>"A" maka diberi tanda (V) pada kolom jawaban "A", dst</t>
    </r>
  </si>
  <si>
    <r>
      <rPr>
        <sz val="10"/>
        <color theme="1"/>
        <rFont val="Arial"/>
        <family val="2"/>
      </rPr>
      <t xml:space="preserve">Jika masih ada tanda ( V ) pada kolom (3 )  maka kondisi Desa/Kel  adalah </t>
    </r>
    <r>
      <rPr>
        <sz val="10"/>
        <color rgb="FF000000"/>
        <rFont val="Arial"/>
        <family val="2"/>
      </rPr>
      <t>BELUM AKTIF</t>
    </r>
  </si>
  <si>
    <r>
      <rPr>
        <sz val="10"/>
        <color theme="1"/>
        <rFont val="Arial"/>
        <family val="2"/>
      </rPr>
      <t xml:space="preserve">Jika masih ada tanda ( V ) pada kolom (4 )  maka kondisi Desa/Kel  adalah </t>
    </r>
    <r>
      <rPr>
        <sz val="10"/>
        <color rgb="FF000000"/>
        <rFont val="Arial"/>
        <family val="2"/>
      </rPr>
      <t xml:space="preserve"> AKTIF PRATAMA</t>
    </r>
  </si>
  <si>
    <t>meskipun indikator lainnya sudah di Madya  s/d  Mandiri</t>
  </si>
  <si>
    <r>
      <rPr>
        <sz val="10"/>
        <color theme="1"/>
        <rFont val="Arial"/>
        <family val="2"/>
      </rPr>
      <t xml:space="preserve">Jika masih ada tanda ( V ) pada kolom (5 )  maka kondisi Desa/Kel  adalah </t>
    </r>
    <r>
      <rPr>
        <sz val="10"/>
        <color rgb="FF000000"/>
        <rFont val="Arial"/>
        <family val="2"/>
      </rPr>
      <t xml:space="preserve"> AKTIF MADYA</t>
    </r>
  </si>
  <si>
    <t>meskipun indikator lainnya sudah di  Purnama  s/d  Mandiri</t>
  </si>
  <si>
    <r>
      <rPr>
        <sz val="10"/>
        <color theme="1"/>
        <rFont val="Arial"/>
        <family val="2"/>
      </rPr>
      <t xml:space="preserve">Jika masih ada tanda ( V ) pada kolom (6 )  maka kondisi Desa/Kel  adalah </t>
    </r>
    <r>
      <rPr>
        <sz val="10"/>
        <color rgb="FF000000"/>
        <rFont val="Arial"/>
        <family val="2"/>
      </rPr>
      <t xml:space="preserve"> AKTIF PURNAMA</t>
    </r>
  </si>
  <si>
    <t>meskipun indikator lainnya sudah di   Mandiri</t>
  </si>
  <si>
    <r>
      <rPr>
        <sz val="10"/>
        <color theme="1"/>
        <rFont val="Arial"/>
        <family val="2"/>
      </rPr>
      <t xml:space="preserve">Jika </t>
    </r>
    <r>
      <rPr>
        <sz val="10"/>
        <color rgb="FF000000"/>
        <rFont val="Arial"/>
        <family val="2"/>
      </rPr>
      <t>semua tanda ( V ) pada kolom (7 )  maka kondisi Desa/Kel  adalah  AKTIF MANDIRI</t>
    </r>
  </si>
  <si>
    <t>FORMAT PENGUKURAN</t>
  </si>
  <si>
    <t>TINGKAT PERKEMBANGAN POSKESKEL TAHUN 2023</t>
  </si>
  <si>
    <t xml:space="preserve">PUSKESMAS : </t>
  </si>
  <si>
    <t>POSKESDESKEL</t>
  </si>
  <si>
    <t xml:space="preserve">KECAMATAN : </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</si>
  <si>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</si>
  <si>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</si>
  <si>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</si>
  <si>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</si>
  <si>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</si>
  <si>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</si>
  <si>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</si>
  <si>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</si>
  <si>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</si>
  <si>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</si>
  <si>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</si>
  <si>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</si>
  <si>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</si>
  <si>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</si>
  <si>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</si>
  <si>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</si>
  <si>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</si>
  <si>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</si>
  <si>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</si>
  <si>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</si>
  <si>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</si>
  <si>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</si>
  <si>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</si>
  <si>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</si>
  <si>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</si>
  <si>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</si>
  <si>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</si>
  <si>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</si>
  <si>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</si>
  <si>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</si>
  <si>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</si>
  <si>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</si>
  <si>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</si>
  <si>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</si>
  <si>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</si>
  <si>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</si>
  <si>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</si>
  <si>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</si>
  <si>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</si>
  <si>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</si>
  <si>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</si>
  <si>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</si>
  <si>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</si>
  <si>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</si>
  <si>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</si>
  <si>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</si>
  <si>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</si>
  <si>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</si>
  <si>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</si>
  <si>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</si>
  <si>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</si>
  <si>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</si>
  <si>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</si>
  <si>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</si>
  <si>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</si>
  <si>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</si>
  <si>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</si>
  <si>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</si>
  <si>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</si>
  <si>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</si>
  <si>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</si>
  <si>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</si>
  <si>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</si>
  <si>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</si>
  <si>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</si>
  <si>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</si>
  <si>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</si>
  <si>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</si>
  <si>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</si>
  <si>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</si>
  <si>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</si>
  <si>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</si>
  <si>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</si>
  <si>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</si>
  <si>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</si>
  <si>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</si>
  <si>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</si>
  <si>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</si>
  <si>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</si>
  <si>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</si>
  <si>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sz val="10"/>
        <color theme="1"/>
        <rFont val="Arial"/>
        <family val="2"/>
      </rPr>
      <t xml:space="preserve">- Ada, </t>
    </r>
    <r>
      <rPr>
        <u/>
        <sz val="10"/>
        <color theme="1"/>
        <rFont val="Arial"/>
        <family val="2"/>
      </rPr>
      <t>&gt;</t>
    </r>
    <r>
      <rPr>
        <sz val="10"/>
        <color theme="1"/>
        <rFont val="Arial"/>
        <family val="2"/>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</si>
  <si>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</si>
  <si>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</si>
  <si>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</si>
  <si>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</si>
  <si>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</si>
  <si>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</si>
  <si>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</si>
  <si>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</si>
  <si>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</si>
  <si>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</si>
  <si>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</si>
  <si>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</si>
  <si>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</si>
  <si>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sz val="10"/>
        <color theme="1"/>
        <rFont val="Arial"/>
        <family val="2"/>
      </rPr>
      <t xml:space="preserve">- Ada, </t>
    </r>
    <r>
      <rPr>
        <u/>
        <sz val="10"/>
        <color theme="1"/>
        <rFont val="Arial"/>
        <family val="2"/>
      </rPr>
      <t>&gt;</t>
    </r>
    <r>
      <rPr>
        <sz val="10"/>
        <color theme="1"/>
        <rFont val="Arial"/>
        <family val="2"/>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</si>
  <si>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</si>
  <si>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</si>
  <si>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</si>
  <si>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</si>
  <si>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</si>
  <si>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</si>
  <si>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</si>
  <si>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</si>
  <si>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</si>
  <si>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</si>
  <si>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</si>
  <si>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</si>
  <si>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</si>
  <si>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</si>
  <si>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</si>
  <si>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</si>
  <si>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</si>
  <si>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</si>
  <si>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</si>
  <si>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</si>
  <si>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</si>
  <si>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</si>
  <si>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</si>
  <si>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</si>
  <si>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</si>
  <si>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</si>
  <si>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</si>
  <si>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</si>
  <si>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</si>
  <si>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</si>
  <si>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</si>
  <si>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</si>
  <si>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</si>
  <si>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</si>
  <si>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</si>
  <si>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</si>
  <si>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</si>
  <si>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</si>
  <si>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</si>
  <si>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</si>
  <si>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</si>
  <si>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</si>
  <si>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</si>
  <si>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</si>
  <si>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</si>
  <si>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</si>
  <si>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</si>
  <si>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</si>
  <si>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</si>
  <si>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</si>
  <si>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</si>
  <si>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</si>
  <si>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</si>
  <si>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</si>
  <si>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</si>
  <si>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</si>
  <si>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</si>
  <si>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</si>
  <si>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</si>
  <si>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</si>
  <si>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</si>
  <si>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</si>
  <si>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</si>
  <si>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</si>
  <si>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</si>
  <si>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</si>
  <si>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</si>
  <si>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</si>
  <si>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</si>
  <si>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</si>
  <si>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</si>
  <si>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</si>
  <si>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</si>
  <si>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</si>
  <si>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</si>
  <si>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</si>
  <si>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</si>
  <si>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</si>
  <si>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</si>
  <si>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</si>
  <si>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</si>
  <si>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</si>
  <si>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</si>
  <si>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</si>
  <si>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</si>
  <si>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</si>
  <si>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</si>
  <si>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</si>
  <si>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</si>
  <si>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</si>
  <si>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</si>
  <si>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</si>
  <si>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</si>
  <si>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</si>
  <si>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</si>
  <si>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</si>
  <si>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</si>
  <si>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</si>
  <si>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</si>
  <si>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</si>
  <si>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</si>
  <si>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</si>
  <si>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</si>
  <si>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</si>
  <si>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</si>
  <si>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</si>
  <si>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</si>
  <si>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</si>
  <si>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</si>
  <si>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</si>
  <si>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</si>
  <si>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</si>
  <si>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</si>
  <si>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</si>
  <si>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</si>
  <si>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</si>
  <si>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</si>
  <si>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</si>
  <si>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</si>
  <si>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</si>
  <si>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</si>
  <si>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</si>
  <si>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</si>
  <si>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sz val="11"/>
        <color theme="1"/>
        <rFont val="Arial"/>
        <family val="2"/>
      </rPr>
      <t xml:space="preserve"> -   </t>
    </r>
    <r>
      <rPr>
        <sz val="11"/>
        <color theme="1"/>
        <rFont val="Calibri"/>
        <family val="2"/>
      </rPr>
      <t>≥</t>
    </r>
    <r>
      <rPr>
        <sz val="11"/>
        <color theme="1"/>
        <rFont val="Arial"/>
        <family val="2"/>
      </rPr>
      <t>10  %  jumlah santri</t>
    </r>
  </si>
  <si>
    <r>
      <rPr>
        <sz val="11"/>
        <color theme="1"/>
        <rFont val="Arial"/>
        <family val="2"/>
      </rPr>
      <t xml:space="preserve"> -  &lt;</t>
    </r>
    <r>
      <rPr>
        <sz val="11"/>
        <color theme="1"/>
        <rFont val="Calibri"/>
        <family val="2"/>
      </rPr>
      <t xml:space="preserve"> 10% jumlah</t>
    </r>
    <r>
      <rPr>
        <sz val="11"/>
        <color theme="1"/>
        <rFont val="Arial"/>
        <family val="2"/>
      </rPr>
      <t xml:space="preserve"> santri</t>
    </r>
  </si>
  <si>
    <t xml:space="preserve">      b.    Jumlah Kader Terlatih</t>
  </si>
  <si>
    <r>
      <rPr>
        <sz val="11"/>
        <color theme="1"/>
        <rFont val="Arial"/>
        <family val="2"/>
      </rPr>
      <t xml:space="preserve">-   Ada </t>
    </r>
    <r>
      <rPr>
        <sz val="11"/>
        <color theme="1"/>
        <rFont val="Calibri"/>
        <family val="2"/>
      </rPr>
      <t>≥ 5 orang</t>
    </r>
  </si>
  <si>
    <r>
      <rPr>
        <sz val="11"/>
        <color theme="1"/>
        <rFont val="Arial"/>
        <family val="2"/>
      </rPr>
      <t xml:space="preserve">-   Ada </t>
    </r>
    <r>
      <rPr>
        <sz val="11"/>
        <color theme="1"/>
        <rFont val="Calibri"/>
        <family val="2"/>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</si>
  <si>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</si>
  <si>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</si>
  <si>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</si>
  <si>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</si>
  <si>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</si>
  <si>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</si>
  <si>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</si>
  <si>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</si>
  <si>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</si>
  <si>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sz val="11"/>
        <color theme="1"/>
        <rFont val="Arial"/>
        <family val="2"/>
      </rPr>
      <t xml:space="preserve">-   </t>
    </r>
    <r>
      <rPr>
        <sz val="11"/>
        <color theme="1"/>
        <rFont val="Calibri"/>
        <family val="2"/>
      </rPr>
      <t>≥ 2</t>
    </r>
    <r>
      <rPr>
        <sz val="11"/>
        <color theme="1"/>
        <rFont val="Arial"/>
        <family val="2"/>
      </rPr>
      <t xml:space="preserve"> jenis</t>
    </r>
  </si>
  <si>
    <t>-   1 jenis</t>
  </si>
  <si>
    <t>-   Tidak ada</t>
  </si>
  <si>
    <t xml:space="preserve">      b.    Media dan sarana Penyuluhan /Promosi kesehatan</t>
  </si>
  <si>
    <r>
      <rPr>
        <sz val="11"/>
        <color theme="1"/>
        <rFont val="Arial"/>
        <family val="2"/>
      </rPr>
      <t xml:space="preserve">-  </t>
    </r>
    <r>
      <rPr>
        <sz val="11"/>
        <color theme="1"/>
        <rFont val="Calibri"/>
        <family val="2"/>
      </rPr>
      <t>≥</t>
    </r>
    <r>
      <rPr>
        <sz val="11"/>
        <color theme="1"/>
        <rFont val="Arial"/>
        <family val="2"/>
      </rPr>
      <t xml:space="preserve"> 3 jenis </t>
    </r>
  </si>
  <si>
    <r>
      <rPr>
        <sz val="11"/>
        <color theme="1"/>
        <rFont val="Arial"/>
        <family val="2"/>
      </rPr>
      <t xml:space="preserve">- </t>
    </r>
    <r>
      <rPr>
        <sz val="11"/>
        <color theme="1"/>
        <rFont val="Calibri"/>
        <family val="2"/>
      </rPr>
      <t>˂</t>
    </r>
    <r>
      <rPr>
        <sz val="11"/>
        <color theme="1"/>
        <rFont val="Arial"/>
        <family val="2"/>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</si>
  <si>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</si>
  <si>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</si>
  <si>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</si>
  <si>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</si>
  <si>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</si>
  <si>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</si>
  <si>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</si>
  <si>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</si>
  <si>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</si>
  <si>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 </t>
  </si>
  <si>
    <r>
      <rPr>
        <sz val="11"/>
        <color theme="1"/>
        <rFont val="Arial"/>
        <family val="2"/>
      </rPr>
      <t xml:space="preserve">-   </t>
    </r>
    <r>
      <rPr>
        <sz val="11"/>
        <color theme="1"/>
        <rFont val="Calibri"/>
        <family val="2"/>
      </rPr>
      <t>˂</t>
    </r>
    <r>
      <rPr>
        <sz val="11"/>
        <color theme="1"/>
        <rFont val="Arial"/>
        <family val="2"/>
      </rPr>
      <t xml:space="preserve"> 3 jenis</t>
    </r>
  </si>
  <si>
    <t xml:space="preserve">      -  Air bersih</t>
  </si>
  <si>
    <t xml:space="preserve">      -  Saluran pembuangan air limbah</t>
  </si>
  <si>
    <t>5. Sarana Adaptasi kebiasaan baru</t>
  </si>
  <si>
    <t xml:space="preserve">         -  Thermogun</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</si>
  <si>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</si>
  <si>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</si>
  <si>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</si>
  <si>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</si>
  <si>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</si>
  <si>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</si>
  <si>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</si>
  <si>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</si>
  <si>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</si>
  <si>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sz val="11"/>
        <color theme="1"/>
        <rFont val="Arial"/>
        <family val="2"/>
      </rPr>
      <t xml:space="preserve">- </t>
    </r>
    <r>
      <rPr>
        <sz val="11"/>
        <color theme="1"/>
        <rFont val="Calibri"/>
        <family val="2"/>
      </rPr>
      <t>≥</t>
    </r>
    <r>
      <rPr>
        <sz val="11"/>
        <color theme="1"/>
        <rFont val="Arial"/>
        <family val="2"/>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</si>
  <si>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</si>
  <si>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</si>
  <si>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</si>
  <si>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</si>
  <si>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</si>
  <si>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</si>
  <si>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</si>
  <si>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</si>
  <si>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</si>
  <si>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</si>
  <si>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</si>
  <si>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</si>
  <si>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</si>
  <si>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</si>
  <si>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</si>
  <si>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</si>
  <si>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</si>
  <si>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sz val="11"/>
        <color theme="1"/>
        <rFont val="Arial"/>
        <family val="2"/>
      </rPr>
      <t>-     </t>
    </r>
    <r>
      <rPr>
        <u/>
        <sz val="11"/>
        <color theme="1"/>
        <rFont val="Arial"/>
        <family val="2"/>
      </rPr>
      <t>&gt;</t>
    </r>
    <r>
      <rPr>
        <sz val="11"/>
        <color theme="1"/>
        <rFont val="Arial"/>
        <family val="2"/>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</si>
  <si>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</si>
  <si>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</si>
  <si>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</si>
  <si>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</si>
  <si>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</si>
  <si>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</si>
  <si>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</si>
  <si>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</si>
  <si>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</si>
  <si>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</si>
  <si>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</si>
  <si>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</si>
  <si>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</si>
  <si>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</si>
  <si>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</si>
  <si>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</si>
  <si>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</si>
  <si>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</si>
  <si>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</si>
  <si>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sz val="11"/>
        <color theme="1"/>
        <rFont val="Arial"/>
        <family val="2"/>
      </rPr>
      <t xml:space="preserve">- </t>
    </r>
    <r>
      <rPr>
        <sz val="11"/>
        <color theme="1"/>
        <rFont val="Calibri"/>
        <family val="2"/>
      </rPr>
      <t xml:space="preserve">≥ </t>
    </r>
    <r>
      <rPr>
        <sz val="11"/>
        <color theme="1"/>
        <rFont val="Arial"/>
        <family val="2"/>
      </rPr>
      <t>6 kl / tahun</t>
    </r>
  </si>
  <si>
    <t>- 4 - 5 x / tahun</t>
  </si>
  <si>
    <r>
      <rPr>
        <sz val="11"/>
        <color theme="1"/>
        <rFont val="Arial"/>
        <family val="2"/>
      </rPr>
      <t xml:space="preserve">- </t>
    </r>
    <r>
      <rPr>
        <sz val="11"/>
        <color theme="1"/>
        <rFont val="Calibri"/>
        <family val="2"/>
      </rPr>
      <t xml:space="preserve">≤ </t>
    </r>
    <r>
      <rPr>
        <sz val="11"/>
        <color theme="1"/>
        <rFont val="Arial"/>
        <family val="2"/>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</si>
  <si>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</si>
  <si>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</si>
  <si>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</si>
  <si>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</si>
  <si>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</si>
  <si>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</si>
  <si>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</si>
  <si>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</si>
  <si>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</si>
  <si>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</si>
  <si>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</si>
  <si>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</si>
  <si>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sz val="11"/>
        <color theme="1"/>
        <rFont val="Arial"/>
        <family val="2"/>
      </rPr>
      <t xml:space="preserve">-  </t>
    </r>
    <r>
      <rPr>
        <sz val="11"/>
        <color theme="1"/>
        <rFont val="Calibri"/>
        <family val="2"/>
      </rPr>
      <t xml:space="preserve">≥ </t>
    </r>
    <r>
      <rPr>
        <sz val="11"/>
        <color theme="1"/>
        <rFont val="Arial"/>
        <family val="2"/>
      </rPr>
      <t>2 kali/ tahun</t>
    </r>
  </si>
  <si>
    <t xml:space="preserve">      Pesantren</t>
  </si>
  <si>
    <t>-  1 kali/tahun</t>
  </si>
  <si>
    <t>-  tidak ada</t>
  </si>
  <si>
    <t>6.    Pencatatan</t>
  </si>
  <si>
    <t xml:space="preserve">     a.    Inventaris</t>
  </si>
  <si>
    <r>
      <rPr>
        <sz val="11"/>
        <color theme="1"/>
        <rFont val="Arial"/>
        <family val="2"/>
      </rPr>
      <t xml:space="preserve">-  </t>
    </r>
    <r>
      <rPr>
        <sz val="11"/>
        <color theme="1"/>
        <rFont val="Calibri"/>
        <family val="2"/>
      </rPr>
      <t>≥</t>
    </r>
    <r>
      <rPr>
        <sz val="11"/>
        <color theme="1"/>
        <rFont val="Arial"/>
        <family val="2"/>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</si>
  <si>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</si>
  <si>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</si>
  <si>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</si>
  <si>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</si>
  <si>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</si>
  <si>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</si>
  <si>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</si>
  <si>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</si>
  <si>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</si>
  <si>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</si>
  <si>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</si>
  <si>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sz val="11"/>
        <color theme="1"/>
        <rFont val="Arial"/>
        <family val="2"/>
      </rPr>
      <t xml:space="preserve">-   </t>
    </r>
    <r>
      <rPr>
        <sz val="11"/>
        <color theme="1"/>
        <rFont val="Calibri"/>
        <family val="2"/>
      </rPr>
      <t>≥</t>
    </r>
    <r>
      <rPr>
        <sz val="11"/>
        <color theme="1"/>
        <rFont val="Arial"/>
        <family val="2"/>
      </rPr>
      <t xml:space="preserve"> 60%</t>
    </r>
  </si>
  <si>
    <t>-   40% - 50%</t>
  </si>
  <si>
    <t>-  &lt; 40%</t>
  </si>
  <si>
    <t>2.   Santri mempunyai jaminan kesehatan/ dana sehat</t>
  </si>
  <si>
    <r>
      <rPr>
        <sz val="11"/>
        <color theme="1"/>
        <rFont val="Arial"/>
        <family val="2"/>
      </rPr>
      <t xml:space="preserve"> -   </t>
    </r>
    <r>
      <rPr>
        <u/>
        <sz val="11"/>
        <color theme="1"/>
        <rFont val="Arial"/>
        <family val="2"/>
      </rPr>
      <t>&gt;</t>
    </r>
    <r>
      <rPr>
        <sz val="11"/>
        <color theme="1"/>
        <rFont val="Arial"/>
        <family val="2"/>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</si>
  <si>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</si>
  <si>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</si>
  <si>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</si>
  <si>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</si>
  <si>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</si>
  <si>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</si>
  <si>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</si>
  <si>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</si>
  <si>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</si>
  <si>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</si>
  <si>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</si>
  <si>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</si>
  <si>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</si>
  <si>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</si>
  <si>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sz val="11"/>
        <color theme="1"/>
        <rFont val="Arial"/>
        <family val="2"/>
      </rPr>
      <t xml:space="preserve">-  </t>
    </r>
    <r>
      <rPr>
        <sz val="11"/>
        <color theme="1"/>
        <rFont val="Calibri"/>
        <family val="2"/>
      </rPr>
      <t>≥</t>
    </r>
    <r>
      <rPr>
        <sz val="11"/>
        <color theme="1"/>
        <rFont val="Arial"/>
        <family val="2"/>
      </rPr>
      <t xml:space="preserve"> 80%</t>
    </r>
  </si>
  <si>
    <t>-  60% - 79%</t>
  </si>
  <si>
    <t>- &lt; 60%</t>
  </si>
  <si>
    <t xml:space="preserve">5. Presentase santri yg dilakukan screening kesehatan                         </t>
  </si>
  <si>
    <r>
      <rPr>
        <sz val="11"/>
        <color theme="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</si>
  <si>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</si>
  <si>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</si>
  <si>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</si>
  <si>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</si>
  <si>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</si>
  <si>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</si>
  <si>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</si>
  <si>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</si>
  <si>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</si>
  <si>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</si>
  <si>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</si>
  <si>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</si>
  <si>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</si>
  <si>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</si>
  <si>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</si>
  <si>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</si>
  <si>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</si>
  <si>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</si>
  <si>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</si>
  <si>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</si>
  <si>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sz val="11"/>
        <color theme="1"/>
        <rFont val="Arial"/>
        <family val="2"/>
      </rPr>
      <t xml:space="preserve">- </t>
    </r>
    <r>
      <rPr>
        <sz val="11"/>
        <color theme="1"/>
        <rFont val="Calibri"/>
        <family val="2"/>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</si>
  <si>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</si>
  <si>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</si>
  <si>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</si>
  <si>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</si>
  <si>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</si>
  <si>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</si>
  <si>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</si>
  <si>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</si>
  <si>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</si>
  <si>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</si>
  <si>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</si>
  <si>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</si>
  <si>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BANDUNGREJOSARI</t>
  </si>
  <si>
    <t>SUKUN</t>
  </si>
  <si>
    <t>TANJUNGREJO</t>
  </si>
  <si>
    <t>JANTI</t>
  </si>
  <si>
    <t>Kel. Bandungrejosari</t>
  </si>
  <si>
    <t>PENGELOLAAN POSYANDU LANSIA</t>
  </si>
  <si>
    <t>Rencana Pengembangan Posyandu Lansia menjadi agenda pertemuan Desa</t>
  </si>
  <si>
    <t>Kel. Sukun</t>
  </si>
  <si>
    <t>Tidak ada</t>
  </si>
  <si>
    <t>Rencana Kerja Tertulis</t>
  </si>
  <si>
    <t>a. Rencana kerja dan jadwal kegiatan</t>
  </si>
  <si>
    <t>b. Pembagian Tugas Kader</t>
  </si>
  <si>
    <t>c. Rencana Menu PMT</t>
  </si>
  <si>
    <t>Kel. Tanjungrejo</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</si>
  <si>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</si>
  <si>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</si>
  <si>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</si>
  <si>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</si>
  <si>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</si>
  <si>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</si>
  <si>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</si>
  <si>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</si>
  <si>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</si>
  <si>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</si>
  <si>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</si>
  <si>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</si>
  <si>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</si>
  <si>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</si>
  <si>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</si>
  <si>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</si>
  <si>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</si>
  <si>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</si>
  <si>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</si>
  <si>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</si>
  <si>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</si>
  <si>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</si>
  <si>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</si>
  <si>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</si>
  <si>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</si>
  <si>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</si>
  <si>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</si>
  <si>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</si>
  <si>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</si>
  <si>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</si>
  <si>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</si>
  <si>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</si>
  <si>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</si>
  <si>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</si>
  <si>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</si>
  <si>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</si>
  <si>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</si>
  <si>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</si>
  <si>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</si>
  <si>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</si>
  <si>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</si>
  <si>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</si>
  <si>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</si>
  <si>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</si>
  <si>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</si>
  <si>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</si>
  <si>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</si>
  <si>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</si>
  <si>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</si>
  <si>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</si>
  <si>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</si>
  <si>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</si>
  <si>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</si>
  <si>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</si>
  <si>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</si>
  <si>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</si>
  <si>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</si>
  <si>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</si>
  <si>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</si>
  <si>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</si>
  <si>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</si>
  <si>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</si>
  <si>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</si>
  <si>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</si>
  <si>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</si>
  <si>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</si>
  <si>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</si>
  <si>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</si>
  <si>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</si>
  <si>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</si>
  <si>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</si>
  <si>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</si>
  <si>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</si>
  <si>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</si>
  <si>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</si>
  <si>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</si>
  <si>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</si>
  <si>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</si>
  <si>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</si>
  <si>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</si>
  <si>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</si>
  <si>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</si>
  <si>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</si>
  <si>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</si>
  <si>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</si>
  <si>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</si>
  <si>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</si>
  <si>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</si>
  <si>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</si>
  <si>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</si>
  <si>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</si>
  <si>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</si>
  <si>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</si>
  <si>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</si>
  <si>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</si>
  <si>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</si>
  <si>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</si>
  <si>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</si>
  <si>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</si>
  <si>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</si>
  <si>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</si>
  <si>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</si>
  <si>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</si>
  <si>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</si>
  <si>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</si>
  <si>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</si>
  <si>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</si>
  <si>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</si>
  <si>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</si>
  <si>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</si>
  <si>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</si>
  <si>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</si>
  <si>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</si>
  <si>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</si>
  <si>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</si>
  <si>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</si>
  <si>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</si>
  <si>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</si>
  <si>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</si>
  <si>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</si>
  <si>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</si>
  <si>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</si>
  <si>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</si>
  <si>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</si>
  <si>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</si>
  <si>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</si>
  <si>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</si>
  <si>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</si>
  <si>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</si>
  <si>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</si>
  <si>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</si>
  <si>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</si>
  <si>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</si>
  <si>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</si>
  <si>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</si>
  <si>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</si>
  <si>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</si>
  <si>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</si>
  <si>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</si>
  <si>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</si>
  <si>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</si>
  <si>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</si>
  <si>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</si>
  <si>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</si>
  <si>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</si>
  <si>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</si>
  <si>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</si>
  <si>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</si>
  <si>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</si>
  <si>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</si>
  <si>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</si>
  <si>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</si>
  <si>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</si>
  <si>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</si>
  <si>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</si>
  <si>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</si>
  <si>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</si>
  <si>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</si>
  <si>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</si>
  <si>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</si>
  <si>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</si>
  <si>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</si>
  <si>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</si>
  <si>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</si>
  <si>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</si>
  <si>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</si>
  <si>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</si>
  <si>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</si>
  <si>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</si>
  <si>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</si>
  <si>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</si>
  <si>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</si>
  <si>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</si>
  <si>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</si>
  <si>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</si>
  <si>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</si>
  <si>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</si>
  <si>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</si>
  <si>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</si>
  <si>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</si>
  <si>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</si>
  <si>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</si>
  <si>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</si>
  <si>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</si>
  <si>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</si>
  <si>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</si>
  <si>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</si>
  <si>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</si>
  <si>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</si>
  <si>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</si>
  <si>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</si>
  <si>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</si>
  <si>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</si>
  <si>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</si>
  <si>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</si>
  <si>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</si>
  <si>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</si>
  <si>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</si>
  <si>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</si>
  <si>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</si>
  <si>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</si>
  <si>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</si>
  <si>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</si>
  <si>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</si>
  <si>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</si>
  <si>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</si>
  <si>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</si>
  <si>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</si>
  <si>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</si>
  <si>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</si>
  <si>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</si>
  <si>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</si>
  <si>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</si>
  <si>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</si>
  <si>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</si>
  <si>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</si>
  <si>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</si>
  <si>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</si>
  <si>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</si>
  <si>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</si>
  <si>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</si>
  <si>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</si>
  <si>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</si>
  <si>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</si>
  <si>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</si>
  <si>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</si>
  <si>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</si>
  <si>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</si>
  <si>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</si>
  <si>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</si>
  <si>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</si>
  <si>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</si>
  <si>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</si>
  <si>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</si>
  <si>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</si>
  <si>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</si>
  <si>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</si>
  <si>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</si>
  <si>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</si>
  <si>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</si>
  <si>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</si>
  <si>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</si>
  <si>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</si>
  <si>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</si>
  <si>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</si>
  <si>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</si>
  <si>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</si>
  <si>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</si>
  <si>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</si>
  <si>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</si>
  <si>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</si>
  <si>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</si>
  <si>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</si>
  <si>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</si>
  <si>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</si>
  <si>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</si>
  <si>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</si>
  <si>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</si>
  <si>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</si>
  <si>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</si>
  <si>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</si>
  <si>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</si>
  <si>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</si>
  <si>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</si>
  <si>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</si>
  <si>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</si>
  <si>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</si>
  <si>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</si>
  <si>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</si>
  <si>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</si>
  <si>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</si>
  <si>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</si>
  <si>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</si>
  <si>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</si>
  <si>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</si>
  <si>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</si>
  <si>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</si>
  <si>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</si>
  <si>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</si>
  <si>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</si>
  <si>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</si>
  <si>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</si>
  <si>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</si>
  <si>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</si>
  <si>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</si>
  <si>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</si>
  <si>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</si>
  <si>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</si>
  <si>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</si>
  <si>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</si>
  <si>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</si>
  <si>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</si>
  <si>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</si>
  <si>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</si>
  <si>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</si>
  <si>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</si>
  <si>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</si>
  <si>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</si>
  <si>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</si>
  <si>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</si>
  <si>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</si>
  <si>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</si>
  <si>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</si>
  <si>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</si>
  <si>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</si>
  <si>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</si>
  <si>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</si>
  <si>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</si>
  <si>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</si>
  <si>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</si>
  <si>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</si>
  <si>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</si>
  <si>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</si>
  <si>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</si>
  <si>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</si>
  <si>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</si>
  <si>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</si>
  <si>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</si>
  <si>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</si>
  <si>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</si>
  <si>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</si>
  <si>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</si>
  <si>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</si>
  <si>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</si>
  <si>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</si>
  <si>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</si>
  <si>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</si>
  <si>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</si>
  <si>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</si>
  <si>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</si>
  <si>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</si>
  <si>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</si>
  <si>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</si>
  <si>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</si>
  <si>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</si>
  <si>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</si>
  <si>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</si>
  <si>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</si>
  <si>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</si>
  <si>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</si>
  <si>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</si>
  <si>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</si>
  <si>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</si>
  <si>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</si>
  <si>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</si>
  <si>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</si>
  <si>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</si>
  <si>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</si>
  <si>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</si>
  <si>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</si>
  <si>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</si>
  <si>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</si>
  <si>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</si>
  <si>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</si>
  <si>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</si>
  <si>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</si>
  <si>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</si>
  <si>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</si>
  <si>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</si>
  <si>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</si>
  <si>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</si>
  <si>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</si>
  <si>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</si>
  <si>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</si>
  <si>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</si>
  <si>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</si>
  <si>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</si>
  <si>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</si>
  <si>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</si>
  <si>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</si>
  <si>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</si>
  <si>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</si>
  <si>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</si>
  <si>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</si>
  <si>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</si>
  <si>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</si>
  <si>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</si>
  <si>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</si>
  <si>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</si>
  <si>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</si>
  <si>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</si>
  <si>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</si>
  <si>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</si>
  <si>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</si>
  <si>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</si>
  <si>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</si>
  <si>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</si>
  <si>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</si>
  <si>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</si>
  <si>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</si>
  <si>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</si>
  <si>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</si>
  <si>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</si>
  <si>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</si>
  <si>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</si>
  <si>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</si>
  <si>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</si>
  <si>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</si>
  <si>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</si>
  <si>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</si>
  <si>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</si>
  <si>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</si>
  <si>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</si>
  <si>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</si>
  <si>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</si>
  <si>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</si>
  <si>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</si>
  <si>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</si>
  <si>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</si>
  <si>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</si>
  <si>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</si>
  <si>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</si>
  <si>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</si>
  <si>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</si>
  <si>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</si>
  <si>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</si>
  <si>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</si>
  <si>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</si>
  <si>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</si>
  <si>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</si>
  <si>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</si>
  <si>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</si>
  <si>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</si>
  <si>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</si>
  <si>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</si>
  <si>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</si>
  <si>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</si>
  <si>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</si>
  <si>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</si>
  <si>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</si>
  <si>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</si>
  <si>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</si>
  <si>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</si>
  <si>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</si>
  <si>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</si>
  <si>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</si>
  <si>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</si>
  <si>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</si>
  <si>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</si>
  <si>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</si>
  <si>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</si>
  <si>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</si>
  <si>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</si>
  <si>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</si>
  <si>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</si>
  <si>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</si>
  <si>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</si>
  <si>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</si>
  <si>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</si>
  <si>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</si>
  <si>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</si>
  <si>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</si>
  <si>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</si>
  <si>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</si>
  <si>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</si>
  <si>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</si>
  <si>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</si>
  <si>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</si>
  <si>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</si>
  <si>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</si>
  <si>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</si>
  <si>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</si>
  <si>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</si>
  <si>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</si>
  <si>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</si>
  <si>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</si>
  <si>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</si>
  <si>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</si>
  <si>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</si>
  <si>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</si>
  <si>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</si>
  <si>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</si>
  <si>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</si>
  <si>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</si>
  <si>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</si>
  <si>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</si>
  <si>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</si>
  <si>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</si>
  <si>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</si>
  <si>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</si>
  <si>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</si>
  <si>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</si>
  <si>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</si>
  <si>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</si>
  <si>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</si>
  <si>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</si>
  <si>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</si>
  <si>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</si>
  <si>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</si>
  <si>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</si>
  <si>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</si>
  <si>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</si>
  <si>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</si>
  <si>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</si>
  <si>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</si>
  <si>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</si>
  <si>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</si>
  <si>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</si>
  <si>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</si>
  <si>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</si>
  <si>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</si>
  <si>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</si>
  <si>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</si>
  <si>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</si>
  <si>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</si>
  <si>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</si>
  <si>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</si>
  <si>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</si>
  <si>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</si>
  <si>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</si>
  <si>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</si>
  <si>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</si>
  <si>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</si>
  <si>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</si>
  <si>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</si>
  <si>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</si>
  <si>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</si>
  <si>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</si>
  <si>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</si>
  <si>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</si>
  <si>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</si>
  <si>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</si>
  <si>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</si>
  <si>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</si>
  <si>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</si>
  <si>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</si>
  <si>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</si>
  <si>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</si>
  <si>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</si>
  <si>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</si>
  <si>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</si>
  <si>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</si>
  <si>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</si>
  <si>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</si>
  <si>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</si>
  <si>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</si>
  <si>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</si>
  <si>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</si>
  <si>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</si>
  <si>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</si>
  <si>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</si>
  <si>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</si>
  <si>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</si>
  <si>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</si>
  <si>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</si>
  <si>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</si>
  <si>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</si>
  <si>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</si>
  <si>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</si>
  <si>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</si>
  <si>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</si>
  <si>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</si>
  <si>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</si>
  <si>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</si>
  <si>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</si>
  <si>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</si>
  <si>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</si>
  <si>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</si>
  <si>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</si>
  <si>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</si>
  <si>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</si>
  <si>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</si>
  <si>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</si>
  <si>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</si>
  <si>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</si>
  <si>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</si>
  <si>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</si>
  <si>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</si>
  <si>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</si>
  <si>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</si>
  <si>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</si>
  <si>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</si>
  <si>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</si>
  <si>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</si>
  <si>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</si>
  <si>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</si>
  <si>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</si>
  <si>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</si>
  <si>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</si>
  <si>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</si>
  <si>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</si>
  <si>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</si>
  <si>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</si>
  <si>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</si>
  <si>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</si>
  <si>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</si>
  <si>
    <t>hiv</t>
  </si>
  <si>
    <t>jamu</t>
  </si>
  <si>
    <t>kesehatan jiwa</t>
  </si>
  <si>
    <t>JULI KESLING</t>
  </si>
  <si>
    <t>STBM, ISPA, TB</t>
  </si>
  <si>
    <t>sosialita bale</t>
  </si>
  <si>
    <t>sosialita polo</t>
  </si>
  <si>
    <t>sosialita purwo</t>
  </si>
  <si>
    <t>KELAS BUMIL POLO</t>
  </si>
  <si>
    <t>KELAS BUMIL BALE</t>
  </si>
  <si>
    <t>PENYULUHAN DI kua</t>
  </si>
  <si>
    <t>SMKN 12 MLG</t>
  </si>
  <si>
    <t>stunting</t>
  </si>
  <si>
    <t>reprodukso</t>
  </si>
  <si>
    <t>gizi, anemia, senam, hiv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</si>
</sst>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59" x14ac:knownFonts="1">
    <font>
      <sz val="10"/>
      <color rgb="FF000000"/>
      <name val="Arial"/>
      <scheme val="minor"/>
    </font>
    <font>
      <sz val="11"/>
      <color theme="1"/>
      <name val="Arial Narrow"/>
      <family val="2"/>
    </font>
    <font>
      <sz val="10"/>
      <name val="Arial"/>
      <family val="2"/>
    </font>
    <font>
      <sz val="11"/>
      <color rgb="FFFF0000"/>
      <name val="Arial Narrow"/>
      <family val="2"/>
    </font>
    <font>
      <sz val="10"/>
      <color theme="1"/>
      <name val="Arial"/>
      <family val="2"/>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b/>
      <sz val="12"/>
      <color theme="1"/>
      <name val="Arial"/>
      <family val="2"/>
    </font>
    <font>
      <sz val="8"/>
      <color theme="1"/>
      <name val="Arial"/>
      <family val="2"/>
    </font>
    <font>
      <sz val="10"/>
      <color rgb="FFFF0000"/>
      <name val="Arial"/>
      <family val="2"/>
    </font>
    <font>
      <sz val="8"/>
      <color rgb="FFFF0000"/>
      <name val="Arial"/>
      <family val="2"/>
    </font>
    <font>
      <sz val="10"/>
      <color rgb="FF000000"/>
      <name val="Arial"/>
      <family val="2"/>
    </font>
    <font>
      <sz val="10"/>
      <color theme="1"/>
      <name val="Arial"/>
      <family val="2"/>
      <scheme val="minor"/>
    </font>
    <font>
      <b/>
      <sz val="18"/>
      <color rgb="FF000000"/>
      <name val="Arial"/>
      <family val="2"/>
    </font>
    <font>
      <sz val="18"/>
      <color rgb="FF000000"/>
      <name val="Arial"/>
      <family val="2"/>
    </font>
    <font>
      <b/>
      <sz val="10"/>
      <color rgb="FF000000"/>
      <name val="Arial"/>
      <family val="2"/>
    </font>
    <font>
      <sz val="10"/>
      <color rgb="FF333333"/>
      <name val="Arial"/>
      <family val="2"/>
    </font>
    <font>
      <b/>
      <sz val="10"/>
      <color theme="0"/>
      <name val="Arial"/>
      <family val="2"/>
    </font>
    <font>
      <sz val="10"/>
      <color rgb="FF000000"/>
      <name val="Calibri"/>
      <family val="2"/>
    </font>
    <font>
      <sz val="10"/>
      <color rgb="FF000000"/>
      <name val="Times New Roman"/>
      <family val="1"/>
    </font>
    <font>
      <sz val="12"/>
      <color theme="1"/>
      <name val="Arial"/>
      <family val="2"/>
    </font>
    <font>
      <b/>
      <sz val="9"/>
      <color theme="1"/>
      <name val="Arial"/>
      <family val="2"/>
    </font>
    <font>
      <b/>
      <sz val="12"/>
      <color rgb="FF000000"/>
      <name val="Arial"/>
      <family val="2"/>
    </font>
    <font>
      <b/>
      <sz val="14"/>
      <color theme="1"/>
      <name val="Arial"/>
      <family val="2"/>
    </font>
    <font>
      <b/>
      <sz val="11"/>
      <color theme="1"/>
      <name val="Arial"/>
      <family val="2"/>
    </font>
    <font>
      <b/>
      <sz val="11"/>
      <color rgb="FF000000"/>
      <name val="Arial"/>
      <family val="2"/>
    </font>
    <font>
      <sz val="11"/>
      <color theme="1"/>
      <name val="Arial"/>
      <family val="2"/>
    </font>
    <font>
      <sz val="12"/>
      <color rgb="FF000000"/>
      <name val="Arial"/>
      <family val="2"/>
    </font>
    <font>
      <sz val="11"/>
      <color rgb="FF000000"/>
      <name val="Arial"/>
      <family val="2"/>
    </font>
    <font>
      <u/>
      <sz val="11"/>
      <color theme="1"/>
      <name val="Arial"/>
      <family val="2"/>
    </font>
    <font>
      <sz val="11"/>
      <color theme="0"/>
      <name val="Arial"/>
      <family val="2"/>
    </font>
    <font>
      <u/>
      <sz val="11"/>
      <color theme="1"/>
      <name val="Arial"/>
      <family val="2"/>
    </font>
    <font>
      <b/>
      <sz val="10"/>
      <color rgb="FFFF0000"/>
      <name val="Arial"/>
      <family val="2"/>
    </font>
    <font>
      <sz val="9"/>
      <color theme="1"/>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Times New Roman"/>
      <family val="1"/>
    </font>
    <font>
      <u/>
      <sz val="10"/>
      <color theme="1"/>
      <name val="Arial"/>
      <family val="2"/>
    </font>
    <font>
      <sz val="10"/>
      <color theme="1"/>
      <name val="Calibri"/>
      <family val="2"/>
    </font>
    <font>
      <b/>
      <sz val="11"/>
      <color rgb="FF000000"/>
      <name val="Arial Narrow"/>
      <family val="2"/>
    </font>
    <font>
      <sz val="11"/>
      <color rgb="FF000000"/>
      <name val="Arial Narrow"/>
      <family val="2"/>
    </font>
    <font>
      <u/>
      <sz val="11"/>
      <color rgb="FF000000"/>
      <name val="Arial"/>
      <family val="2"/>
    </font>
    <font>
      <sz val="11"/>
      <color theme="1"/>
      <name val="Calibri"/>
      <family val="2"/>
    </font>
    <font>
      <u/>
      <sz val="12"/>
      <color theme="1"/>
      <name val="Times New Roman"/>
      <family val="1"/>
    </font>
    <font>
      <u/>
      <sz val="11"/>
      <color theme="1"/>
      <name val="Times New Roman"/>
      <family val="1"/>
    </font>
    <font>
      <sz val="12"/>
      <color rgb="FF000000"/>
      <name val="Calibri"/>
      <family val="2"/>
    </font>
    <font>
      <u/>
      <sz val="10"/>
      <color rgb="FF000000"/>
      <name val="Arial"/>
      <family val="2"/>
    </font>
    <font>
      <sz val="10"/>
      <color rgb="FF000000"/>
      <name val="Arial"/>
      <family val="2"/>
      <scheme val="minor"/>
    </font>
  </fonts>
  <fills count="54">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3E2"/>
        <bgColor rgb="FF8DB3E2"/>
      </patternFill>
    </fill>
    <fill>
      <patternFill patternType="solid">
        <fgColor rgb="FF3F3F3F"/>
        <bgColor rgb="FF3F3F3F"/>
      </patternFill>
    </fill>
    <fill>
      <patternFill patternType="solid">
        <fgColor rgb="FFE5B8B7"/>
        <bgColor rgb="FFE5B8B7"/>
      </patternFill>
    </fill>
    <fill>
      <patternFill patternType="solid">
        <fgColor rgb="FFCCC0D9"/>
        <bgColor rgb="FFCCC0D9"/>
      </patternFill>
    </fill>
    <fill>
      <patternFill patternType="solid">
        <fgColor rgb="FF595959"/>
        <bgColor rgb="FF595959"/>
      </patternFill>
    </fill>
    <fill>
      <patternFill patternType="solid">
        <fgColor rgb="FFB6DDE8"/>
        <bgColor rgb="FFB6DDE8"/>
      </patternFill>
    </fill>
    <fill>
      <patternFill patternType="solid">
        <fgColor rgb="FF262626"/>
        <bgColor rgb="FF262626"/>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E6B8B7"/>
        <bgColor rgb="FFE6B8B7"/>
      </patternFill>
    </fill>
    <fill>
      <patternFill patternType="solid">
        <fgColor rgb="FFC4D79B"/>
        <bgColor rgb="FFC4D79B"/>
      </patternFill>
    </fill>
    <fill>
      <patternFill patternType="solid">
        <fgColor rgb="FFCC66FF"/>
        <bgColor rgb="FFCC66FF"/>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99CC00"/>
        <bgColor rgb="FF99CC00"/>
      </patternFill>
    </fill>
    <fill>
      <patternFill patternType="solid">
        <fgColor rgb="FFE36C09"/>
        <bgColor rgb="FFE36C09"/>
      </patternFill>
    </fill>
    <fill>
      <patternFill patternType="solid">
        <fgColor theme="1" tint="0.14999847407452621"/>
        <bgColor indexed="64"/>
      </patternFill>
    </fill>
    <fill>
      <patternFill patternType="solid">
        <fgColor theme="1" tint="0.14999847407452621"/>
        <bgColor rgb="FF95B3D7"/>
      </patternFill>
    </fill>
    <fill>
      <patternFill patternType="solid">
        <fgColor theme="1" tint="0.14999847407452621"/>
        <bgColor rgb="FFFFFF00"/>
      </patternFill>
    </fill>
    <fill>
      <patternFill patternType="solid">
        <fgColor theme="3" tint="0.249977111117893"/>
        <bgColor rgb="FF262626"/>
      </patternFill>
    </fill>
    <fill>
      <patternFill patternType="solid">
        <fgColor theme="3" tint="0.249977111117893"/>
        <bgColor indexed="64"/>
      </patternFill>
    </fill>
    <fill>
      <patternFill patternType="solid">
        <fgColor theme="3" tint="0.249977111117893"/>
        <bgColor rgb="FF95B3D7"/>
      </patternFill>
    </fill>
    <fill>
      <patternFill patternType="solid">
        <fgColor theme="1" tint="0.249977111117893"/>
        <bgColor indexed="64"/>
      </patternFill>
    </fill>
    <fill>
      <patternFill patternType="solid">
        <fgColor theme="1" tint="0.249977111117893"/>
        <bgColor rgb="FF95B3D7"/>
      </patternFill>
    </fill>
    <fill>
      <patternFill patternType="solid">
        <fgColor rgb="FFFFFF00"/>
        <bgColor indexed="64"/>
      </patternFill>
    </fill>
    <fill>
      <patternFill patternType="solid">
        <fgColor rgb="FFFFFF00"/>
        <bgColor rgb="FF3F3F3F"/>
      </patternFill>
    </fill>
    <fill>
      <patternFill patternType="solid">
        <fgColor theme="1" tint="0.14999847407452621"/>
        <bgColor rgb="FF3F3F3F"/>
      </patternFill>
    </fill>
  </fills>
  <borders count="11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1184">
    <xf numFmtId="0" fontId="0" fillId="0" borderId="0" xfId="0"/>
    <xf numFmtId="0" fontId="1" fillId="0" borderId="0" xfId="0" applyFont="1" applyAlignment="1">
      <alignment horizontal="center"/>
    </xf>
    <xf numFmtId="0" fontId="1" fillId="0" borderId="0" xfId="0" applyFont="1"/>
    <xf numFmtId="0" fontId="1" fillId="0" borderId="7" xfId="0" applyFont="1" applyBorder="1" applyAlignment="1">
      <alignment horizontal="center" vertical="center"/>
    </xf>
    <xf numFmtId="0" fontId="1" fillId="0" borderId="7" xfId="0" applyFont="1" applyBorder="1" applyAlignment="1">
      <alignment horizontal="center"/>
    </xf>
    <xf numFmtId="0" fontId="1" fillId="0" borderId="7" xfId="0" applyFont="1" applyBorder="1"/>
    <xf numFmtId="0" fontId="3" fillId="2" borderId="7" xfId="0" applyFont="1" applyFill="1" applyBorder="1"/>
    <xf numFmtId="0" fontId="1" fillId="2" borderId="7" xfId="0" applyFont="1" applyFill="1" applyBorder="1"/>
    <xf numFmtId="0" fontId="4" fillId="0" borderId="7" xfId="0" applyFont="1" applyBorder="1"/>
    <xf numFmtId="0" fontId="1" fillId="3" borderId="7" xfId="0" applyFont="1" applyFill="1" applyBorder="1"/>
    <xf numFmtId="0" fontId="4" fillId="2" borderId="7" xfId="0" applyFont="1" applyFill="1" applyBorder="1"/>
    <xf numFmtId="0" fontId="4" fillId="0" borderId="0" xfId="0" applyFont="1" applyAlignment="1">
      <alignment horizontal="center"/>
    </xf>
    <xf numFmtId="0" fontId="4" fillId="0" borderId="0" xfId="0" applyFont="1" applyAlignment="1">
      <alignment horizontal="right"/>
    </xf>
    <xf numFmtId="0" fontId="4" fillId="0" borderId="0" xfId="0" applyFont="1"/>
    <xf numFmtId="1" fontId="5" fillId="0" borderId="8" xfId="0" applyNumberFormat="1" applyFont="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7" fillId="0" borderId="1" xfId="0" applyFont="1" applyBorder="1" applyAlignment="1">
      <alignment horizontal="center"/>
    </xf>
    <xf numFmtId="1" fontId="5" fillId="0" borderId="11" xfId="0" applyNumberFormat="1" applyFont="1" applyBorder="1" applyAlignment="1">
      <alignment horizontal="center" vertical="center"/>
    </xf>
    <xf numFmtId="0" fontId="5" fillId="0" borderId="5"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5" xfId="0" applyFont="1" applyBorder="1" applyAlignment="1">
      <alignment horizontal="center"/>
    </xf>
    <xf numFmtId="1" fontId="5" fillId="0" borderId="5" xfId="0" applyNumberFormat="1" applyFont="1" applyBorder="1" applyAlignment="1">
      <alignment horizontal="center" vertical="center"/>
    </xf>
    <xf numFmtId="0" fontId="6"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1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center" vertical="center"/>
    </xf>
    <xf numFmtId="0" fontId="5" fillId="4"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0" borderId="6" xfId="0" applyFont="1" applyBorder="1"/>
    <xf numFmtId="0" fontId="4" fillId="0" borderId="7" xfId="0" applyFont="1" applyBorder="1" applyAlignment="1">
      <alignment horizontal="center"/>
    </xf>
    <xf numFmtId="0" fontId="8" fillId="0" borderId="7" xfId="0" applyFont="1" applyBorder="1"/>
    <xf numFmtId="164" fontId="9" fillId="0" borderId="7" xfId="0" applyNumberFormat="1" applyFont="1" applyBorder="1" applyAlignment="1">
      <alignment vertical="center"/>
    </xf>
    <xf numFmtId="3" fontId="10" fillId="0" borderId="7" xfId="0" applyNumberFormat="1" applyFont="1" applyBorder="1"/>
    <xf numFmtId="3" fontId="11" fillId="4" borderId="7" xfId="0" applyNumberFormat="1" applyFont="1" applyFill="1" applyBorder="1"/>
    <xf numFmtId="3" fontId="4" fillId="5" borderId="7" xfId="0" applyNumberFormat="1" applyFont="1" applyFill="1" applyBorder="1"/>
    <xf numFmtId="3" fontId="4" fillId="0" borderId="7" xfId="0" applyNumberFormat="1" applyFont="1" applyBorder="1"/>
    <xf numFmtId="3" fontId="4" fillId="4" borderId="7" xfId="0" applyNumberFormat="1" applyFont="1" applyFill="1" applyBorder="1"/>
    <xf numFmtId="3" fontId="4" fillId="3" borderId="7" xfId="0" applyNumberFormat="1" applyFont="1" applyFill="1" applyBorder="1"/>
    <xf numFmtId="0" fontId="4" fillId="4" borderId="7" xfId="0" applyFont="1" applyFill="1" applyBorder="1"/>
    <xf numFmtId="0" fontId="4" fillId="0" borderId="7" xfId="0" quotePrefix="1" applyFont="1" applyBorder="1"/>
    <xf numFmtId="0" fontId="4" fillId="3" borderId="7" xfId="0" applyFont="1" applyFill="1" applyBorder="1"/>
    <xf numFmtId="0" fontId="4" fillId="0" borderId="4" xfId="0" applyFont="1" applyBorder="1" applyAlignment="1">
      <alignment horizontal="center"/>
    </xf>
    <xf numFmtId="3" fontId="4" fillId="0" borderId="0" xfId="0" applyNumberFormat="1" applyFont="1"/>
    <xf numFmtId="0" fontId="7" fillId="0" borderId="0" xfId="0" applyFont="1"/>
    <xf numFmtId="0" fontId="12" fillId="0" borderId="0" xfId="0" applyFont="1" applyAlignment="1">
      <alignment horizontal="left"/>
    </xf>
    <xf numFmtId="0" fontId="13" fillId="0" borderId="0" xfId="0" applyFont="1"/>
    <xf numFmtId="0" fontId="14" fillId="0" borderId="18" xfId="0" applyFont="1" applyBorder="1" applyAlignment="1">
      <alignment horizontal="center"/>
    </xf>
    <xf numFmtId="1" fontId="4" fillId="0" borderId="0" xfId="0" applyNumberFormat="1" applyFont="1"/>
    <xf numFmtId="0" fontId="4" fillId="0" borderId="0" xfId="0" applyFont="1" applyAlignment="1">
      <alignment horizontal="center" vertical="center" wrapText="1"/>
    </xf>
    <xf numFmtId="1" fontId="16" fillId="0" borderId="1" xfId="0" applyNumberFormat="1" applyFont="1" applyBorder="1" applyAlignment="1">
      <alignment horizontal="center" vertical="center"/>
    </xf>
    <xf numFmtId="0" fontId="4" fillId="0" borderId="1" xfId="0" applyFont="1" applyBorder="1"/>
    <xf numFmtId="1" fontId="16" fillId="0" borderId="5" xfId="0" applyNumberFormat="1"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xf>
    <xf numFmtId="1" fontId="16" fillId="0" borderId="6" xfId="0" applyNumberFormat="1" applyFont="1" applyBorder="1" applyAlignment="1">
      <alignment horizontal="center" vertical="center"/>
    </xf>
    <xf numFmtId="1" fontId="4" fillId="0" borderId="6" xfId="0" applyNumberFormat="1" applyFont="1" applyBorder="1" applyAlignment="1">
      <alignment horizontal="center" vertical="center" wrapText="1"/>
    </xf>
    <xf numFmtId="1" fontId="17" fillId="0" borderId="7" xfId="0" applyNumberFormat="1" applyFont="1" applyBorder="1" applyAlignment="1">
      <alignment horizontal="center"/>
    </xf>
    <xf numFmtId="0" fontId="17" fillId="0" borderId="7" xfId="0" applyFont="1" applyBorder="1" applyAlignment="1">
      <alignment horizontal="center"/>
    </xf>
    <xf numFmtId="0" fontId="17" fillId="0" borderId="2" xfId="0" applyFont="1" applyBorder="1" applyAlignment="1">
      <alignment horizontal="center"/>
    </xf>
    <xf numFmtId="1" fontId="17" fillId="0" borderId="7" xfId="0" applyNumberFormat="1" applyFont="1" applyBorder="1"/>
    <xf numFmtId="1" fontId="17" fillId="6" borderId="7" xfId="0" applyNumberFormat="1" applyFont="1" applyFill="1" applyBorder="1"/>
    <xf numFmtId="0" fontId="4" fillId="6" borderId="7" xfId="0" applyFont="1" applyFill="1" applyBorder="1"/>
    <xf numFmtId="0" fontId="4" fillId="6" borderId="17" xfId="0" applyFont="1" applyFill="1" applyBorder="1"/>
    <xf numFmtId="0" fontId="17" fillId="0" borderId="1" xfId="0" applyFont="1" applyBorder="1" applyAlignment="1">
      <alignment horizontal="center"/>
    </xf>
    <xf numFmtId="0" fontId="4" fillId="0" borderId="1" xfId="0" applyFont="1" applyBorder="1" applyAlignment="1">
      <alignment horizontal="center"/>
    </xf>
    <xf numFmtId="0" fontId="4" fillId="0" borderId="11" xfId="0" applyFont="1" applyBorder="1" applyAlignment="1">
      <alignment horizontal="center"/>
    </xf>
    <xf numFmtId="0" fontId="17" fillId="7" borderId="19" xfId="0" applyFont="1" applyFill="1" applyBorder="1" applyAlignment="1">
      <alignment horizontal="center"/>
    </xf>
    <xf numFmtId="0" fontId="4" fillId="8" borderId="19" xfId="0" applyFont="1" applyFill="1" applyBorder="1" applyAlignment="1">
      <alignment horizontal="center"/>
    </xf>
    <xf numFmtId="0" fontId="4" fillId="9" borderId="19" xfId="0" applyFont="1" applyFill="1" applyBorder="1" applyAlignment="1">
      <alignment horizontal="center"/>
    </xf>
    <xf numFmtId="0" fontId="4" fillId="10" borderId="19" xfId="0" applyFont="1" applyFill="1" applyBorder="1" applyAlignment="1">
      <alignment horizontal="center"/>
    </xf>
    <xf numFmtId="0" fontId="4" fillId="11" borderId="19" xfId="0" applyFont="1" applyFill="1" applyBorder="1" applyAlignment="1">
      <alignment horizontal="center"/>
    </xf>
    <xf numFmtId="0" fontId="4" fillId="12" borderId="19" xfId="0" applyFont="1" applyFill="1" applyBorder="1" applyAlignment="1">
      <alignment horizontal="center"/>
    </xf>
    <xf numFmtId="0" fontId="4" fillId="4" borderId="19" xfId="0" applyFont="1" applyFill="1" applyBorder="1" applyAlignment="1">
      <alignment horizontal="center"/>
    </xf>
    <xf numFmtId="0" fontId="4" fillId="13" borderId="7" xfId="0" applyFont="1" applyFill="1" applyBorder="1" applyAlignment="1">
      <alignment horizontal="center"/>
    </xf>
    <xf numFmtId="1" fontId="17" fillId="0" borderId="12" xfId="0" applyNumberFormat="1" applyFont="1" applyBorder="1" applyAlignment="1">
      <alignment horizontal="center"/>
    </xf>
    <xf numFmtId="1" fontId="17" fillId="0" borderId="4" xfId="0" applyNumberFormat="1" applyFont="1" applyBorder="1" applyAlignment="1">
      <alignment horizontal="left"/>
    </xf>
    <xf numFmtId="1" fontId="17" fillId="0" borderId="1" xfId="0" applyNumberFormat="1" applyFont="1" applyBorder="1" applyAlignment="1">
      <alignment horizontal="center"/>
    </xf>
    <xf numFmtId="1" fontId="17" fillId="0" borderId="2" xfId="0" applyNumberFormat="1" applyFont="1" applyBorder="1" applyAlignment="1">
      <alignment horizontal="center"/>
    </xf>
    <xf numFmtId="165" fontId="5" fillId="0" borderId="2" xfId="0" applyNumberFormat="1" applyFont="1" applyBorder="1" applyAlignment="1">
      <alignment horizontal="center"/>
    </xf>
    <xf numFmtId="1" fontId="5" fillId="7" borderId="20" xfId="0" applyNumberFormat="1" applyFont="1" applyFill="1" applyBorder="1" applyAlignment="1">
      <alignment horizontal="left"/>
    </xf>
    <xf numFmtId="1" fontId="5" fillId="7" borderId="19" xfId="0" applyNumberFormat="1" applyFont="1" applyFill="1" applyBorder="1" applyAlignment="1">
      <alignment horizontal="center"/>
    </xf>
    <xf numFmtId="0" fontId="7" fillId="7" borderId="19" xfId="0" applyFont="1" applyFill="1" applyBorder="1" applyAlignment="1">
      <alignment horizontal="center"/>
    </xf>
    <xf numFmtId="0" fontId="7" fillId="12" borderId="7" xfId="0" applyFont="1" applyFill="1" applyBorder="1" applyAlignment="1">
      <alignment horizontal="center"/>
    </xf>
    <xf numFmtId="1" fontId="17" fillId="0" borderId="8" xfId="0" applyNumberFormat="1" applyFont="1" applyBorder="1" applyAlignment="1">
      <alignment horizontal="center"/>
    </xf>
    <xf numFmtId="1" fontId="17" fillId="3" borderId="20" xfId="0" applyNumberFormat="1" applyFont="1" applyFill="1" applyBorder="1" applyAlignment="1">
      <alignment horizontal="left"/>
    </xf>
    <xf numFmtId="0" fontId="4" fillId="14" borderId="19" xfId="0" applyFont="1" applyFill="1" applyBorder="1" applyAlignment="1">
      <alignment horizontal="center"/>
    </xf>
    <xf numFmtId="165" fontId="5" fillId="0" borderId="8" xfId="0" applyNumberFormat="1" applyFont="1" applyBorder="1" applyAlignment="1">
      <alignment horizontal="center"/>
    </xf>
    <xf numFmtId="0" fontId="7" fillId="13" borderId="19" xfId="0" applyFont="1" applyFill="1" applyBorder="1" applyAlignment="1">
      <alignment horizontal="center"/>
    </xf>
    <xf numFmtId="1" fontId="17" fillId="7" borderId="7" xfId="0" applyNumberFormat="1" applyFont="1" applyFill="1" applyBorder="1" applyAlignment="1">
      <alignment horizontal="center" vertical="center" wrapText="1"/>
    </xf>
    <xf numFmtId="1" fontId="17" fillId="15" borderId="20" xfId="0" applyNumberFormat="1" applyFont="1" applyFill="1" applyBorder="1" applyAlignment="1">
      <alignment horizontal="left"/>
    </xf>
    <xf numFmtId="0" fontId="4" fillId="15" borderId="19" xfId="0" applyFont="1" applyFill="1" applyBorder="1" applyAlignment="1">
      <alignment horizontal="center"/>
    </xf>
    <xf numFmtId="0" fontId="7" fillId="0" borderId="0" xfId="0" applyFont="1" applyAlignment="1">
      <alignment horizontal="center" vertical="center" wrapText="1"/>
    </xf>
    <xf numFmtId="0" fontId="4" fillId="3" borderId="21" xfId="0" applyFont="1" applyFill="1" applyBorder="1"/>
    <xf numFmtId="165" fontId="17" fillId="0" borderId="8" xfId="0" applyNumberFormat="1" applyFont="1" applyBorder="1" applyAlignment="1">
      <alignment horizontal="center"/>
    </xf>
    <xf numFmtId="0" fontId="17" fillId="0" borderId="7" xfId="0" applyFont="1" applyBorder="1"/>
    <xf numFmtId="0" fontId="4" fillId="16" borderId="7" xfId="0" applyFont="1" applyFill="1" applyBorder="1" applyAlignment="1">
      <alignment horizontal="center"/>
    </xf>
    <xf numFmtId="0" fontId="4" fillId="16" borderId="7" xfId="0" applyFont="1" applyFill="1" applyBorder="1"/>
    <xf numFmtId="0" fontId="4" fillId="17" borderId="7" xfId="0" applyFont="1" applyFill="1" applyBorder="1" applyAlignment="1">
      <alignment horizontal="center"/>
    </xf>
    <xf numFmtId="0" fontId="4" fillId="17" borderId="7" xfId="0" applyFont="1" applyFill="1" applyBorder="1"/>
    <xf numFmtId="0" fontId="4" fillId="17" borderId="7" xfId="0" applyFont="1" applyFill="1" applyBorder="1" applyAlignment="1">
      <alignment horizontal="center" vertical="center"/>
    </xf>
    <xf numFmtId="165" fontId="17" fillId="0" borderId="7" xfId="0" applyNumberFormat="1" applyFont="1" applyBorder="1" applyAlignment="1">
      <alignment horizontal="center"/>
    </xf>
    <xf numFmtId="1" fontId="17" fillId="13" borderId="20" xfId="0" applyNumberFormat="1" applyFont="1" applyFill="1" applyBorder="1" applyAlignment="1">
      <alignment horizontal="left"/>
    </xf>
    <xf numFmtId="1" fontId="17" fillId="13" borderId="19" xfId="0" applyNumberFormat="1" applyFont="1" applyFill="1" applyBorder="1" applyAlignment="1">
      <alignment horizontal="center"/>
    </xf>
    <xf numFmtId="0" fontId="4" fillId="13" borderId="19" xfId="0" applyFont="1" applyFill="1" applyBorder="1" applyAlignment="1">
      <alignment horizontal="center"/>
    </xf>
    <xf numFmtId="0" fontId="4" fillId="12" borderId="7" xfId="0" applyFont="1" applyFill="1" applyBorder="1" applyAlignment="1">
      <alignment horizontal="center"/>
    </xf>
    <xf numFmtId="0" fontId="4" fillId="16" borderId="19" xfId="0" applyFont="1" applyFill="1" applyBorder="1" applyAlignment="1">
      <alignment horizontal="center"/>
    </xf>
    <xf numFmtId="1" fontId="17" fillId="18" borderId="20" xfId="0" applyNumberFormat="1" applyFont="1" applyFill="1" applyBorder="1" applyAlignment="1">
      <alignment horizontal="left"/>
    </xf>
    <xf numFmtId="1" fontId="17" fillId="18" borderId="19" xfId="0" applyNumberFormat="1" applyFont="1" applyFill="1" applyBorder="1" applyAlignment="1">
      <alignment horizontal="center"/>
    </xf>
    <xf numFmtId="0" fontId="4" fillId="18" borderId="19" xfId="0" applyFont="1" applyFill="1" applyBorder="1" applyAlignment="1">
      <alignment horizontal="center"/>
    </xf>
    <xf numFmtId="1" fontId="17" fillId="18" borderId="7" xfId="0" applyNumberFormat="1" applyFont="1" applyFill="1" applyBorder="1"/>
    <xf numFmtId="0" fontId="17" fillId="18" borderId="7" xfId="0" applyFont="1" applyFill="1" applyBorder="1"/>
    <xf numFmtId="0" fontId="4" fillId="18" borderId="7" xfId="0" applyFont="1" applyFill="1" applyBorder="1" applyAlignment="1">
      <alignment horizontal="center"/>
    </xf>
    <xf numFmtId="0" fontId="4" fillId="18" borderId="7" xfId="0" applyFont="1" applyFill="1" applyBorder="1"/>
    <xf numFmtId="1" fontId="17" fillId="7" borderId="20" xfId="0" applyNumberFormat="1" applyFont="1" applyFill="1" applyBorder="1" applyAlignment="1">
      <alignment horizontal="left"/>
    </xf>
    <xf numFmtId="1" fontId="17" fillId="7" borderId="19" xfId="0" applyNumberFormat="1" applyFont="1" applyFill="1" applyBorder="1" applyAlignment="1">
      <alignment horizontal="center"/>
    </xf>
    <xf numFmtId="0" fontId="4" fillId="7" borderId="19" xfId="0" applyFont="1" applyFill="1" applyBorder="1" applyAlignment="1">
      <alignment horizontal="center"/>
    </xf>
    <xf numFmtId="1" fontId="4" fillId="7" borderId="19" xfId="0" applyNumberFormat="1" applyFont="1" applyFill="1" applyBorder="1" applyAlignment="1">
      <alignment horizontal="center"/>
    </xf>
    <xf numFmtId="1" fontId="4" fillId="12" borderId="7" xfId="0" applyNumberFormat="1" applyFont="1" applyFill="1" applyBorder="1" applyAlignment="1">
      <alignment horizontal="center"/>
    </xf>
    <xf numFmtId="1" fontId="17" fillId="4" borderId="20" xfId="0" applyNumberFormat="1" applyFont="1" applyFill="1" applyBorder="1" applyAlignment="1">
      <alignment horizontal="left"/>
    </xf>
    <xf numFmtId="1" fontId="17" fillId="4" borderId="19" xfId="0" applyNumberFormat="1" applyFont="1" applyFill="1" applyBorder="1" applyAlignment="1">
      <alignment horizontal="center"/>
    </xf>
    <xf numFmtId="1" fontId="17" fillId="3" borderId="7" xfId="0" applyNumberFormat="1" applyFont="1" applyFill="1" applyBorder="1" applyAlignment="1">
      <alignment horizontal="left"/>
    </xf>
    <xf numFmtId="1" fontId="17" fillId="13" borderId="7" xfId="0" applyNumberFormat="1" applyFont="1" applyFill="1" applyBorder="1" applyAlignment="1">
      <alignment horizontal="left"/>
    </xf>
    <xf numFmtId="1" fontId="17" fillId="13" borderId="20" xfId="0" applyNumberFormat="1" applyFont="1" applyFill="1" applyBorder="1"/>
    <xf numFmtId="1" fontId="17" fillId="15" borderId="7" xfId="0" applyNumberFormat="1" applyFont="1" applyFill="1" applyBorder="1"/>
    <xf numFmtId="1" fontId="17" fillId="15" borderId="19" xfId="0" applyNumberFormat="1" applyFont="1" applyFill="1" applyBorder="1" applyAlignment="1">
      <alignment horizontal="center"/>
    </xf>
    <xf numFmtId="1" fontId="17" fillId="15" borderId="20" xfId="0" applyNumberFormat="1" applyFont="1" applyFill="1" applyBorder="1"/>
    <xf numFmtId="1" fontId="17" fillId="0" borderId="4" xfId="0" applyNumberFormat="1" applyFont="1" applyBorder="1"/>
    <xf numFmtId="0" fontId="18" fillId="15" borderId="19" xfId="0" applyFont="1" applyFill="1" applyBorder="1" applyAlignment="1">
      <alignment horizontal="center"/>
    </xf>
    <xf numFmtId="0" fontId="18" fillId="0" borderId="0" xfId="0" applyFont="1"/>
    <xf numFmtId="0" fontId="18" fillId="13" borderId="7" xfId="0" applyFont="1" applyFill="1" applyBorder="1" applyAlignment="1">
      <alignment horizontal="center"/>
    </xf>
    <xf numFmtId="1" fontId="17" fillId="15" borderId="7" xfId="0" applyNumberFormat="1" applyFont="1" applyFill="1" applyBorder="1" applyAlignment="1">
      <alignment horizontal="center"/>
    </xf>
    <xf numFmtId="0" fontId="4" fillId="15" borderId="7" xfId="0" applyFont="1" applyFill="1" applyBorder="1" applyAlignment="1">
      <alignment horizontal="center"/>
    </xf>
    <xf numFmtId="0" fontId="17" fillId="0" borderId="0" xfId="0" applyFont="1"/>
    <xf numFmtId="1" fontId="17" fillId="0" borderId="7" xfId="0" applyNumberFormat="1" applyFont="1" applyBorder="1" applyAlignment="1">
      <alignment horizontal="center" vertical="center"/>
    </xf>
    <xf numFmtId="0" fontId="4" fillId="9" borderId="7" xfId="0" applyFont="1" applyFill="1" applyBorder="1" applyAlignment="1">
      <alignment horizontal="center" vertical="center"/>
    </xf>
    <xf numFmtId="0" fontId="17" fillId="9" borderId="7" xfId="0" applyFont="1" applyFill="1" applyBorder="1"/>
    <xf numFmtId="0" fontId="4" fillId="9" borderId="7" xfId="0" applyFont="1" applyFill="1" applyBorder="1"/>
    <xf numFmtId="0" fontId="4" fillId="8" borderId="7" xfId="0" applyFont="1" applyFill="1" applyBorder="1" applyAlignment="1">
      <alignment horizontal="center" vertical="center"/>
    </xf>
    <xf numFmtId="0" fontId="4" fillId="8" borderId="7" xfId="0" applyFont="1" applyFill="1" applyBorder="1"/>
    <xf numFmtId="1" fontId="5" fillId="0" borderId="7" xfId="0" applyNumberFormat="1" applyFont="1" applyBorder="1" applyAlignment="1">
      <alignment horizontal="center" vertical="center"/>
    </xf>
    <xf numFmtId="1" fontId="5" fillId="7" borderId="16" xfId="0" applyNumberFormat="1" applyFont="1" applyFill="1" applyBorder="1" applyAlignment="1">
      <alignment vertical="center"/>
    </xf>
    <xf numFmtId="1" fontId="5" fillId="7" borderId="7" xfId="0" applyNumberFormat="1" applyFont="1" applyFill="1" applyBorder="1"/>
    <xf numFmtId="0" fontId="7" fillId="7" borderId="7" xfId="0" applyFont="1" applyFill="1" applyBorder="1" applyAlignment="1">
      <alignment horizontal="center"/>
    </xf>
    <xf numFmtId="1" fontId="19" fillId="0" borderId="7" xfId="0" applyNumberFormat="1" applyFont="1" applyBorder="1" applyAlignment="1">
      <alignment horizontal="center"/>
    </xf>
    <xf numFmtId="0" fontId="17" fillId="15" borderId="7" xfId="0" applyFont="1" applyFill="1" applyBorder="1" applyAlignment="1">
      <alignment horizontal="center"/>
    </xf>
    <xf numFmtId="0" fontId="4" fillId="15" borderId="7" xfId="0" applyFont="1" applyFill="1" applyBorder="1" applyAlignment="1">
      <alignment horizontal="center" vertical="center"/>
    </xf>
    <xf numFmtId="0" fontId="4" fillId="15" borderId="7" xfId="0" applyFont="1" applyFill="1" applyBorder="1"/>
    <xf numFmtId="1" fontId="5" fillId="0" borderId="7" xfId="0" applyNumberFormat="1" applyFont="1" applyBorder="1" applyAlignment="1">
      <alignment horizontal="center"/>
    </xf>
    <xf numFmtId="0" fontId="5" fillId="7" borderId="7" xfId="0" applyFont="1" applyFill="1" applyBorder="1" applyAlignment="1">
      <alignment horizontal="center"/>
    </xf>
    <xf numFmtId="1" fontId="17" fillId="0" borderId="0" xfId="0" applyNumberFormat="1" applyFont="1"/>
    <xf numFmtId="0" fontId="20" fillId="0" borderId="0" xfId="0" applyFont="1" applyAlignment="1">
      <alignment horizontal="center" vertical="center" wrapText="1"/>
    </xf>
    <xf numFmtId="1" fontId="4" fillId="0" borderId="5" xfId="0" applyNumberFormat="1" applyFont="1" applyBorder="1" applyAlignment="1">
      <alignment horizontal="center" vertical="center" wrapText="1"/>
    </xf>
    <xf numFmtId="165" fontId="17" fillId="0" borderId="2" xfId="0" applyNumberFormat="1" applyFont="1" applyBorder="1" applyAlignment="1">
      <alignment horizontal="center"/>
    </xf>
    <xf numFmtId="0" fontId="17" fillId="15" borderId="7" xfId="0" applyFont="1" applyFill="1" applyBorder="1"/>
    <xf numFmtId="0" fontId="21" fillId="0" borderId="0" xfId="0" applyFont="1"/>
    <xf numFmtId="1" fontId="17" fillId="13" borderId="7" xfId="0" applyNumberFormat="1" applyFont="1" applyFill="1" applyBorder="1" applyAlignment="1">
      <alignment horizontal="center"/>
    </xf>
    <xf numFmtId="0" fontId="4" fillId="9" borderId="7" xfId="0" applyFont="1" applyFill="1" applyBorder="1" applyAlignment="1">
      <alignment horizontal="center"/>
    </xf>
    <xf numFmtId="0" fontId="4" fillId="8" borderId="7" xfId="0" applyFont="1" applyFill="1" applyBorder="1" applyAlignment="1">
      <alignment horizontal="center"/>
    </xf>
    <xf numFmtId="1" fontId="17" fillId="7" borderId="16" xfId="0" applyNumberFormat="1" applyFont="1" applyFill="1" applyBorder="1" applyAlignment="1">
      <alignment vertical="center"/>
    </xf>
    <xf numFmtId="1" fontId="17" fillId="7" borderId="7" xfId="0" applyNumberFormat="1" applyFont="1" applyFill="1" applyBorder="1"/>
    <xf numFmtId="0" fontId="4" fillId="7" borderId="7" xfId="0" applyFont="1" applyFill="1" applyBorder="1" applyAlignment="1">
      <alignment horizontal="center"/>
    </xf>
    <xf numFmtId="0" fontId="17" fillId="7" borderId="7" xfId="0" applyFont="1" applyFill="1" applyBorder="1" applyAlignment="1">
      <alignment horizontal="center"/>
    </xf>
    <xf numFmtId="1" fontId="4" fillId="0" borderId="6" xfId="0" applyNumberFormat="1" applyFont="1" applyBorder="1" applyAlignment="1">
      <alignment horizontal="center" vertical="center"/>
    </xf>
    <xf numFmtId="0" fontId="4" fillId="17" borderId="19" xfId="0" applyFont="1" applyFill="1" applyBorder="1" applyAlignment="1">
      <alignment horizontal="center"/>
    </xf>
    <xf numFmtId="0" fontId="4" fillId="19" borderId="7" xfId="0" applyFont="1" applyFill="1" applyBorder="1" applyAlignment="1">
      <alignment horizontal="center"/>
    </xf>
    <xf numFmtId="0" fontId="4" fillId="19" borderId="7" xfId="0" applyFont="1" applyFill="1" applyBorder="1"/>
    <xf numFmtId="1" fontId="17" fillId="20" borderId="20" xfId="0" applyNumberFormat="1" applyFont="1" applyFill="1" applyBorder="1"/>
    <xf numFmtId="1" fontId="17" fillId="20" borderId="19" xfId="0" applyNumberFormat="1" applyFont="1" applyFill="1" applyBorder="1" applyAlignment="1">
      <alignment horizontal="center"/>
    </xf>
    <xf numFmtId="0" fontId="4" fillId="20" borderId="19" xfId="0" applyFont="1" applyFill="1" applyBorder="1" applyAlignment="1">
      <alignment horizontal="center"/>
    </xf>
    <xf numFmtId="0" fontId="18" fillId="20" borderId="19" xfId="0" applyFont="1" applyFill="1" applyBorder="1" applyAlignment="1">
      <alignment horizontal="center"/>
    </xf>
    <xf numFmtId="1" fontId="15" fillId="0" borderId="0" xfId="0" applyNumberFormat="1" applyFont="1"/>
    <xf numFmtId="1" fontId="5" fillId="0" borderId="6" xfId="0" applyNumberFormat="1" applyFont="1" applyBorder="1" applyAlignment="1">
      <alignment horizontal="center"/>
    </xf>
    <xf numFmtId="0" fontId="4" fillId="0" borderId="7" xfId="0" applyFont="1" applyBorder="1" applyAlignment="1">
      <alignment horizontal="left"/>
    </xf>
    <xf numFmtId="1" fontId="4" fillId="0" borderId="7" xfId="0" applyNumberFormat="1" applyFont="1" applyBorder="1"/>
    <xf numFmtId="0" fontId="17" fillId="16" borderId="7" xfId="0" applyFont="1" applyFill="1" applyBorder="1" applyAlignment="1">
      <alignment horizontal="center" vertical="center" wrapText="1"/>
    </xf>
    <xf numFmtId="0" fontId="17" fillId="20" borderId="7" xfId="0" applyFont="1" applyFill="1" applyBorder="1" applyAlignment="1">
      <alignment horizontal="center" vertical="center" wrapText="1"/>
    </xf>
    <xf numFmtId="1" fontId="5" fillId="26" borderId="16" xfId="0" applyNumberFormat="1" applyFont="1" applyFill="1" applyBorder="1" applyAlignment="1">
      <alignment horizontal="center"/>
    </xf>
    <xf numFmtId="1" fontId="5" fillId="16" borderId="16" xfId="0" applyNumberFormat="1" applyFont="1" applyFill="1" applyBorder="1" applyAlignment="1">
      <alignment horizontal="center"/>
    </xf>
    <xf numFmtId="1" fontId="5" fillId="5" borderId="16" xfId="0" applyNumberFormat="1" applyFont="1" applyFill="1" applyBorder="1" applyAlignment="1">
      <alignment horizontal="center"/>
    </xf>
    <xf numFmtId="1" fontId="5" fillId="10" borderId="16" xfId="0" applyNumberFormat="1" applyFont="1" applyFill="1" applyBorder="1" applyAlignment="1">
      <alignment horizontal="center"/>
    </xf>
    <xf numFmtId="1" fontId="5" fillId="20" borderId="16" xfId="0" applyNumberFormat="1" applyFont="1" applyFill="1" applyBorder="1" applyAlignment="1">
      <alignment horizontal="center"/>
    </xf>
    <xf numFmtId="0" fontId="4" fillId="26" borderId="7" xfId="0" applyFont="1" applyFill="1" applyBorder="1"/>
    <xf numFmtId="1" fontId="4" fillId="16" borderId="7" xfId="0" applyNumberFormat="1" applyFont="1" applyFill="1" applyBorder="1"/>
    <xf numFmtId="0" fontId="4" fillId="5" borderId="7" xfId="0" applyFont="1" applyFill="1" applyBorder="1"/>
    <xf numFmtId="0" fontId="4" fillId="10" borderId="7" xfId="0" applyFont="1" applyFill="1" applyBorder="1"/>
    <xf numFmtId="0" fontId="4" fillId="20" borderId="7" xfId="0" applyFont="1" applyFill="1" applyBorder="1"/>
    <xf numFmtId="1" fontId="4" fillId="26" borderId="7" xfId="0" applyNumberFormat="1" applyFont="1" applyFill="1" applyBorder="1"/>
    <xf numFmtId="1" fontId="4" fillId="5" borderId="7" xfId="0" applyNumberFormat="1" applyFont="1" applyFill="1" applyBorder="1"/>
    <xf numFmtId="1" fontId="4" fillId="10" borderId="7" xfId="0" applyNumberFormat="1" applyFont="1" applyFill="1" applyBorder="1"/>
    <xf numFmtId="1" fontId="4" fillId="20" borderId="7" xfId="0" applyNumberFormat="1" applyFont="1" applyFill="1" applyBorder="1"/>
    <xf numFmtId="0" fontId="22" fillId="0" borderId="0" xfId="0" applyFont="1" applyAlignment="1">
      <alignment vertical="center"/>
    </xf>
    <xf numFmtId="0" fontId="22"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wrapText="1"/>
    </xf>
    <xf numFmtId="0" fontId="20" fillId="0" borderId="0" xfId="0" applyFont="1" applyAlignment="1">
      <alignment vertical="center"/>
    </xf>
    <xf numFmtId="0" fontId="20" fillId="0" borderId="0" xfId="0" applyFont="1" applyAlignment="1">
      <alignment horizontal="center" vertical="center"/>
    </xf>
    <xf numFmtId="0" fontId="24" fillId="0" borderId="0" xfId="0" applyFont="1" applyAlignment="1">
      <alignment vertical="center"/>
    </xf>
    <xf numFmtId="0" fontId="24" fillId="0" borderId="1" xfId="0" applyFont="1" applyBorder="1" applyAlignment="1">
      <alignment horizontal="center" vertical="center"/>
    </xf>
    <xf numFmtId="0" fontId="20" fillId="0" borderId="35" xfId="0" applyFont="1" applyBorder="1" applyAlignment="1">
      <alignment vertical="center"/>
    </xf>
    <xf numFmtId="0" fontId="20" fillId="0" borderId="7" xfId="0" applyFont="1" applyBorder="1" applyAlignment="1">
      <alignment vertical="center"/>
    </xf>
    <xf numFmtId="0" fontId="20" fillId="0" borderId="7" xfId="0" applyFont="1" applyBorder="1" applyAlignment="1">
      <alignment horizontal="center" vertical="center"/>
    </xf>
    <xf numFmtId="0" fontId="20" fillId="0" borderId="7" xfId="0" applyFont="1" applyBorder="1" applyAlignment="1">
      <alignment horizontal="right" vertical="center"/>
    </xf>
    <xf numFmtId="0" fontId="20" fillId="30" borderId="7" xfId="0" applyFont="1" applyFill="1" applyBorder="1" applyAlignment="1">
      <alignment horizontal="right" vertical="center"/>
    </xf>
    <xf numFmtId="0" fontId="20" fillId="0" borderId="0" xfId="0" applyFont="1" applyAlignment="1">
      <alignment horizontal="right" wrapText="1"/>
    </xf>
    <xf numFmtId="0" fontId="25" fillId="31" borderId="7" xfId="0" applyFont="1" applyFill="1" applyBorder="1" applyAlignment="1">
      <alignment horizontal="right" vertical="center"/>
    </xf>
    <xf numFmtId="0" fontId="20" fillId="31" borderId="7" xfId="0" applyFont="1" applyFill="1" applyBorder="1" applyAlignment="1">
      <alignment horizontal="right" vertical="center"/>
    </xf>
    <xf numFmtId="0" fontId="20" fillId="31" borderId="21" xfId="0" applyFont="1" applyFill="1" applyBorder="1"/>
    <xf numFmtId="0" fontId="24" fillId="31" borderId="7" xfId="0" applyFont="1" applyFill="1" applyBorder="1" applyAlignment="1">
      <alignment vertical="center"/>
    </xf>
    <xf numFmtId="0" fontId="24" fillId="31" borderId="7" xfId="0" applyFont="1" applyFill="1" applyBorder="1" applyAlignment="1">
      <alignment horizontal="center" vertical="center"/>
    </xf>
    <xf numFmtId="0" fontId="20" fillId="31" borderId="7" xfId="0" applyFont="1" applyFill="1" applyBorder="1" applyAlignment="1">
      <alignment horizontal="center" vertical="center"/>
    </xf>
    <xf numFmtId="0" fontId="20" fillId="31" borderId="21" xfId="0" applyFont="1" applyFill="1" applyBorder="1" applyAlignment="1">
      <alignment horizontal="center"/>
    </xf>
    <xf numFmtId="0" fontId="20" fillId="4" borderId="21" xfId="0" applyFont="1" applyFill="1" applyBorder="1" applyAlignment="1">
      <alignment wrapText="1"/>
    </xf>
    <xf numFmtId="0" fontId="20" fillId="4" borderId="21" xfId="0" applyFont="1" applyFill="1" applyBorder="1"/>
    <xf numFmtId="0" fontId="26" fillId="32" borderId="7" xfId="0" applyFont="1" applyFill="1" applyBorder="1" applyAlignment="1">
      <alignment horizontal="right" vertical="center"/>
    </xf>
    <xf numFmtId="0" fontId="26" fillId="32" borderId="7" xfId="0" applyFont="1" applyFill="1" applyBorder="1" applyAlignment="1">
      <alignment horizontal="center" vertical="center"/>
    </xf>
    <xf numFmtId="0" fontId="26" fillId="32" borderId="7" xfId="0" applyFont="1" applyFill="1" applyBorder="1" applyAlignment="1">
      <alignment vertical="center"/>
    </xf>
    <xf numFmtId="0" fontId="20" fillId="32" borderId="7" xfId="0" applyFont="1" applyFill="1" applyBorder="1" applyAlignment="1">
      <alignment vertical="center"/>
    </xf>
    <xf numFmtId="0" fontId="4" fillId="32" borderId="7" xfId="0" applyFont="1" applyFill="1" applyBorder="1" applyAlignment="1">
      <alignment vertical="center" wrapText="1"/>
    </xf>
    <xf numFmtId="0" fontId="20" fillId="31" borderId="7" xfId="0" applyFont="1" applyFill="1" applyBorder="1" applyAlignment="1">
      <alignment vertical="center"/>
    </xf>
    <xf numFmtId="0" fontId="24" fillId="4" borderId="21" xfId="0" applyFont="1" applyFill="1" applyBorder="1" applyAlignment="1">
      <alignment horizontal="center" wrapText="1"/>
    </xf>
    <xf numFmtId="0" fontId="20" fillId="4" borderId="21" xfId="0" applyFont="1" applyFill="1" applyBorder="1" applyAlignment="1">
      <alignment horizontal="right"/>
    </xf>
    <xf numFmtId="0" fontId="20" fillId="31" borderId="49" xfId="0" applyFont="1" applyFill="1" applyBorder="1" applyAlignment="1">
      <alignment horizontal="right" vertical="center"/>
    </xf>
    <xf numFmtId="0" fontId="20" fillId="31" borderId="50" xfId="0" applyFont="1" applyFill="1" applyBorder="1" applyAlignment="1">
      <alignment horizontal="center" vertical="center"/>
    </xf>
    <xf numFmtId="0" fontId="20" fillId="31" borderId="49" xfId="0" applyFont="1" applyFill="1" applyBorder="1" applyAlignment="1">
      <alignment vertical="center"/>
    </xf>
    <xf numFmtId="0" fontId="20" fillId="31" borderId="51" xfId="0" applyFont="1" applyFill="1" applyBorder="1" applyAlignment="1">
      <alignment vertical="center"/>
    </xf>
    <xf numFmtId="0" fontId="20" fillId="31" borderId="21" xfId="0" applyFont="1" applyFill="1" applyBorder="1" applyAlignment="1">
      <alignment vertical="center"/>
    </xf>
    <xf numFmtId="0" fontId="20" fillId="31" borderId="52" xfId="0" applyFont="1" applyFill="1" applyBorder="1" applyAlignment="1">
      <alignment horizontal="right" vertical="center"/>
    </xf>
    <xf numFmtId="0" fontId="20" fillId="31" borderId="53" xfId="0" applyFont="1" applyFill="1" applyBorder="1" applyAlignment="1">
      <alignment horizontal="center" vertical="center"/>
    </xf>
    <xf numFmtId="0" fontId="20" fillId="31" borderId="52" xfId="0" applyFont="1" applyFill="1" applyBorder="1" applyAlignment="1">
      <alignment vertical="center"/>
    </xf>
    <xf numFmtId="0" fontId="20" fillId="31" borderId="54" xfId="0" applyFont="1" applyFill="1" applyBorder="1" applyAlignment="1">
      <alignment vertical="center"/>
    </xf>
    <xf numFmtId="0" fontId="20" fillId="31" borderId="21" xfId="0" applyFont="1" applyFill="1" applyBorder="1" applyAlignment="1">
      <alignment horizontal="right" vertical="center"/>
    </xf>
    <xf numFmtId="0" fontId="20" fillId="31" borderId="21" xfId="0" applyFont="1" applyFill="1" applyBorder="1" applyAlignment="1">
      <alignment horizontal="center" vertical="center"/>
    </xf>
    <xf numFmtId="0" fontId="24" fillId="4" borderId="21" xfId="0" applyFont="1" applyFill="1" applyBorder="1" applyAlignment="1">
      <alignment horizontal="right"/>
    </xf>
    <xf numFmtId="0" fontId="24" fillId="31" borderId="21" xfId="0" applyFont="1" applyFill="1" applyBorder="1" applyAlignment="1">
      <alignment vertical="center"/>
    </xf>
    <xf numFmtId="0" fontId="24" fillId="31" borderId="21" xfId="0" applyFont="1" applyFill="1" applyBorder="1" applyAlignment="1">
      <alignment horizontal="center" vertical="center"/>
    </xf>
    <xf numFmtId="0" fontId="20" fillId="32" borderId="21" xfId="0" applyFont="1" applyFill="1" applyBorder="1" applyAlignment="1">
      <alignment horizontal="right" vertical="center"/>
    </xf>
    <xf numFmtId="0" fontId="20" fillId="32" borderId="21" xfId="0" applyFont="1" applyFill="1" applyBorder="1" applyAlignment="1">
      <alignment horizontal="center" vertical="center"/>
    </xf>
    <xf numFmtId="0" fontId="26" fillId="32" borderId="21" xfId="0" applyFont="1" applyFill="1" applyBorder="1" applyAlignment="1">
      <alignment vertical="center"/>
    </xf>
    <xf numFmtId="0" fontId="20" fillId="32" borderId="21" xfId="0" applyFont="1" applyFill="1" applyBorder="1" applyAlignment="1">
      <alignment vertical="center"/>
    </xf>
    <xf numFmtId="0" fontId="24" fillId="32" borderId="21" xfId="0" applyFont="1" applyFill="1" applyBorder="1" applyAlignment="1">
      <alignment horizontal="center" vertical="center"/>
    </xf>
    <xf numFmtId="0" fontId="20" fillId="0" borderId="8" xfId="0" applyFont="1" applyBorder="1" applyAlignment="1">
      <alignment vertical="center"/>
    </xf>
    <xf numFmtId="0" fontId="20" fillId="0" borderId="10" xfId="0" applyFont="1" applyBorder="1" applyAlignment="1">
      <alignment vertical="center"/>
    </xf>
    <xf numFmtId="0" fontId="20" fillId="16" borderId="21" xfId="0" applyFont="1" applyFill="1" applyBorder="1" applyAlignment="1">
      <alignment wrapText="1"/>
    </xf>
    <xf numFmtId="0" fontId="20" fillId="16" borderId="21" xfId="0" applyFont="1" applyFill="1" applyBorder="1"/>
    <xf numFmtId="0" fontId="20" fillId="31" borderId="49" xfId="0" applyFont="1" applyFill="1" applyBorder="1" applyAlignment="1">
      <alignment horizontal="left" vertical="center"/>
    </xf>
    <xf numFmtId="0" fontId="20" fillId="31" borderId="20" xfId="0" applyFont="1" applyFill="1" applyBorder="1" applyAlignment="1">
      <alignment vertical="center"/>
    </xf>
    <xf numFmtId="0" fontId="24" fillId="16" borderId="21" xfId="0" applyFont="1" applyFill="1" applyBorder="1" applyAlignment="1">
      <alignment horizontal="center" wrapText="1"/>
    </xf>
    <xf numFmtId="0" fontId="20" fillId="16" borderId="21" xfId="0" applyFont="1" applyFill="1" applyBorder="1" applyAlignment="1">
      <alignment horizontal="right"/>
    </xf>
    <xf numFmtId="0" fontId="20" fillId="31" borderId="52" xfId="0" applyFont="1" applyFill="1" applyBorder="1" applyAlignment="1">
      <alignment horizontal="left" vertical="center"/>
    </xf>
    <xf numFmtId="0" fontId="20" fillId="31" borderId="56" xfId="0" applyFont="1" applyFill="1" applyBorder="1" applyAlignment="1">
      <alignment horizontal="left" vertical="center"/>
    </xf>
    <xf numFmtId="0" fontId="20" fillId="31" borderId="57" xfId="0" applyFont="1" applyFill="1" applyBorder="1" applyAlignment="1">
      <alignment vertical="center"/>
    </xf>
    <xf numFmtId="0" fontId="24" fillId="16" borderId="21" xfId="0" applyFont="1" applyFill="1" applyBorder="1" applyAlignment="1">
      <alignment horizontal="right"/>
    </xf>
    <xf numFmtId="0" fontId="20" fillId="0" borderId="0" xfId="0" applyFont="1" applyAlignment="1">
      <alignment horizontal="center" wrapText="1"/>
    </xf>
    <xf numFmtId="0" fontId="24" fillId="0" borderId="0" xfId="0" applyFont="1" applyAlignment="1">
      <alignment horizontal="center" wrapText="1"/>
    </xf>
    <xf numFmtId="0" fontId="20" fillId="10" borderId="21" xfId="0" applyFont="1" applyFill="1" applyBorder="1" applyAlignment="1">
      <alignment wrapText="1"/>
    </xf>
    <xf numFmtId="0" fontId="20" fillId="10" borderId="21" xfId="0" applyFont="1" applyFill="1" applyBorder="1" applyAlignment="1">
      <alignment horizontal="center" wrapText="1"/>
    </xf>
    <xf numFmtId="0" fontId="24" fillId="10" borderId="21" xfId="0" applyFont="1" applyFill="1" applyBorder="1" applyAlignment="1">
      <alignment horizontal="center" wrapText="1"/>
    </xf>
    <xf numFmtId="0" fontId="20" fillId="10" borderId="21" xfId="0" applyFont="1" applyFill="1" applyBorder="1"/>
    <xf numFmtId="0" fontId="20" fillId="0" borderId="2" xfId="0" applyFont="1" applyBorder="1" applyAlignment="1">
      <alignment vertical="center"/>
    </xf>
    <xf numFmtId="0" fontId="20" fillId="0" borderId="4" xfId="0" applyFont="1" applyBorder="1" applyAlignment="1">
      <alignment vertical="center"/>
    </xf>
    <xf numFmtId="0" fontId="20" fillId="10" borderId="21" xfId="0" applyFont="1" applyFill="1" applyBorder="1" applyAlignment="1">
      <alignment horizontal="right"/>
    </xf>
    <xf numFmtId="0" fontId="20" fillId="31" borderId="56" xfId="0" applyFont="1" applyFill="1" applyBorder="1" applyAlignment="1">
      <alignment vertical="center"/>
    </xf>
    <xf numFmtId="0" fontId="24" fillId="10" borderId="21" xfId="0" applyFont="1" applyFill="1" applyBorder="1" applyAlignment="1">
      <alignment horizontal="right"/>
    </xf>
    <xf numFmtId="0" fontId="24" fillId="0" borderId="0" xfId="0" applyFont="1"/>
    <xf numFmtId="0" fontId="20" fillId="13" borderId="21" xfId="0" applyFont="1" applyFill="1" applyBorder="1" applyAlignment="1">
      <alignment wrapText="1"/>
    </xf>
    <xf numFmtId="0" fontId="20" fillId="13" borderId="21" xfId="0" applyFont="1" applyFill="1" applyBorder="1" applyAlignment="1">
      <alignment horizontal="center" wrapText="1"/>
    </xf>
    <xf numFmtId="0" fontId="24" fillId="13" borderId="21" xfId="0" applyFont="1" applyFill="1" applyBorder="1" applyAlignment="1">
      <alignment horizontal="center" wrapText="1"/>
    </xf>
    <xf numFmtId="0" fontId="20" fillId="13" borderId="21" xfId="0" applyFont="1" applyFill="1" applyBorder="1"/>
    <xf numFmtId="0" fontId="20" fillId="13" borderId="21" xfId="0" applyFont="1" applyFill="1" applyBorder="1" applyAlignment="1">
      <alignment horizontal="right"/>
    </xf>
    <xf numFmtId="0" fontId="24" fillId="13" borderId="21" xfId="0" applyFont="1" applyFill="1" applyBorder="1" applyAlignment="1">
      <alignment horizontal="right"/>
    </xf>
    <xf numFmtId="0" fontId="20" fillId="29" borderId="21" xfId="0" applyFont="1" applyFill="1" applyBorder="1" applyAlignment="1">
      <alignment wrapText="1"/>
    </xf>
    <xf numFmtId="0" fontId="20" fillId="29" borderId="21" xfId="0" applyFont="1" applyFill="1" applyBorder="1" applyAlignment="1">
      <alignment horizontal="center" wrapText="1"/>
    </xf>
    <xf numFmtId="0" fontId="24" fillId="29" borderId="21" xfId="0" applyFont="1" applyFill="1" applyBorder="1" applyAlignment="1">
      <alignment horizontal="center" wrapText="1"/>
    </xf>
    <xf numFmtId="0" fontId="20" fillId="29" borderId="21" xfId="0" applyFont="1" applyFill="1" applyBorder="1"/>
    <xf numFmtId="0" fontId="20" fillId="29" borderId="21" xfId="0" applyFont="1" applyFill="1" applyBorder="1" applyAlignment="1">
      <alignment horizontal="right"/>
    </xf>
    <xf numFmtId="0" fontId="24" fillId="29" borderId="21" xfId="0" applyFont="1" applyFill="1" applyBorder="1" applyAlignment="1">
      <alignment horizontal="right"/>
    </xf>
    <xf numFmtId="0" fontId="20" fillId="0" borderId="11" xfId="0" applyFont="1" applyBorder="1" applyAlignment="1">
      <alignment horizontal="left" vertical="center"/>
    </xf>
    <xf numFmtId="0" fontId="24" fillId="0" borderId="0" xfId="0" applyFont="1" applyAlignment="1">
      <alignment horizontal="center" vertical="center"/>
    </xf>
    <xf numFmtId="0" fontId="20" fillId="0" borderId="12" xfId="0" applyFont="1" applyBorder="1" applyAlignment="1">
      <alignment horizontal="left" vertical="center"/>
    </xf>
    <xf numFmtId="0" fontId="20" fillId="0" borderId="14" xfId="0" applyFont="1" applyBorder="1" applyAlignment="1">
      <alignment vertical="center"/>
    </xf>
    <xf numFmtId="0" fontId="20" fillId="31" borderId="20" xfId="0" applyFont="1" applyFill="1" applyBorder="1" applyAlignment="1">
      <alignment vertical="center" wrapText="1"/>
    </xf>
    <xf numFmtId="0" fontId="24" fillId="32" borderId="21" xfId="0" applyFont="1" applyFill="1" applyBorder="1" applyAlignment="1">
      <alignment horizontal="right" vertical="center"/>
    </xf>
    <xf numFmtId="0" fontId="26" fillId="32" borderId="21" xfId="0" applyFont="1" applyFill="1" applyBorder="1" applyAlignment="1">
      <alignment horizontal="center"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35" xfId="0" applyFont="1" applyBorder="1" applyAlignment="1">
      <alignment horizontal="left" vertical="center"/>
    </xf>
    <xf numFmtId="0" fontId="26" fillId="33" borderId="21" xfId="0" applyFont="1" applyFill="1" applyBorder="1" applyAlignment="1">
      <alignment horizontal="right" vertical="center"/>
    </xf>
    <xf numFmtId="0" fontId="26" fillId="33" borderId="21" xfId="0" applyFont="1" applyFill="1" applyBorder="1" applyAlignment="1">
      <alignment horizontal="center" vertical="center"/>
    </xf>
    <xf numFmtId="0" fontId="26" fillId="33" borderId="21" xfId="0" applyFont="1" applyFill="1" applyBorder="1" applyAlignment="1">
      <alignment vertical="center"/>
    </xf>
    <xf numFmtId="0" fontId="20" fillId="31" borderId="19" xfId="0" applyFont="1" applyFill="1" applyBorder="1" applyAlignment="1">
      <alignment vertical="center"/>
    </xf>
    <xf numFmtId="0" fontId="24" fillId="31" borderId="19" xfId="0" applyFont="1" applyFill="1" applyBorder="1" applyAlignment="1">
      <alignment horizontal="center" vertical="center"/>
    </xf>
    <xf numFmtId="0" fontId="24" fillId="34" borderId="17" xfId="0" applyFont="1" applyFill="1" applyBorder="1" applyAlignment="1">
      <alignment vertical="center"/>
    </xf>
    <xf numFmtId="0" fontId="20" fillId="34" borderId="58" xfId="0" applyFont="1" applyFill="1" applyBorder="1" applyAlignment="1">
      <alignment vertical="center"/>
    </xf>
    <xf numFmtId="0" fontId="24" fillId="34" borderId="58" xfId="0" applyFont="1" applyFill="1" applyBorder="1" applyAlignment="1">
      <alignment horizontal="center" vertical="center"/>
    </xf>
    <xf numFmtId="0" fontId="20" fillId="30" borderId="58" xfId="0" applyFont="1" applyFill="1" applyBorder="1" applyAlignment="1">
      <alignment horizontal="center" vertical="center"/>
    </xf>
    <xf numFmtId="0" fontId="20" fillId="30" borderId="20" xfId="0" applyFont="1" applyFill="1" applyBorder="1" applyAlignment="1">
      <alignment horizontal="center" vertical="center"/>
    </xf>
    <xf numFmtId="0" fontId="27" fillId="0" borderId="6" xfId="0" applyFont="1" applyBorder="1" applyAlignment="1">
      <alignment vertical="center"/>
    </xf>
    <xf numFmtId="0" fontId="24" fillId="31" borderId="16" xfId="0" applyFont="1" applyFill="1" applyBorder="1" applyAlignment="1">
      <alignment horizontal="center" vertical="center"/>
    </xf>
    <xf numFmtId="0" fontId="27" fillId="0" borderId="7" xfId="0" applyFont="1" applyBorder="1" applyAlignment="1">
      <alignment vertical="center"/>
    </xf>
    <xf numFmtId="0" fontId="20" fillId="34" borderId="17" xfId="0" applyFont="1" applyFill="1" applyBorder="1" applyAlignment="1">
      <alignment vertical="center"/>
    </xf>
    <xf numFmtId="0" fontId="20" fillId="35" borderId="56" xfId="0" applyFont="1" applyFill="1" applyBorder="1" applyAlignment="1">
      <alignment vertical="center"/>
    </xf>
    <xf numFmtId="0" fontId="20" fillId="35" borderId="57" xfId="0" applyFont="1" applyFill="1" applyBorder="1" applyAlignment="1">
      <alignment vertical="center"/>
    </xf>
    <xf numFmtId="0" fontId="20" fillId="31" borderId="16" xfId="0" applyFont="1" applyFill="1" applyBorder="1" applyAlignment="1">
      <alignment vertical="center"/>
    </xf>
    <xf numFmtId="0" fontId="24" fillId="31" borderId="20" xfId="0" applyFont="1" applyFill="1" applyBorder="1" applyAlignment="1">
      <alignment horizontal="center" vertical="center"/>
    </xf>
    <xf numFmtId="0" fontId="20" fillId="0" borderId="0" xfId="0" applyFont="1" applyAlignment="1">
      <alignment horizontal="right" vertical="center"/>
    </xf>
    <xf numFmtId="0" fontId="24" fillId="31" borderId="21" xfId="0" applyFont="1" applyFill="1" applyBorder="1" applyAlignment="1">
      <alignment horizontal="center"/>
    </xf>
    <xf numFmtId="0" fontId="20" fillId="31" borderId="21" xfId="0" applyFont="1" applyFill="1" applyBorder="1" applyAlignment="1">
      <alignment horizontal="right"/>
    </xf>
    <xf numFmtId="0" fontId="24" fillId="0" borderId="0" xfId="0" applyFont="1" applyAlignment="1">
      <alignment horizontal="center"/>
    </xf>
    <xf numFmtId="0" fontId="20" fillId="0" borderId="0" xfId="0" applyFont="1" applyAlignment="1">
      <alignment horizontal="right"/>
    </xf>
    <xf numFmtId="0" fontId="24" fillId="0" borderId="0" xfId="0" applyFont="1" applyAlignment="1">
      <alignment horizontal="right"/>
    </xf>
    <xf numFmtId="0" fontId="28" fillId="0" borderId="0" xfId="0" applyFont="1"/>
    <xf numFmtId="0" fontId="4" fillId="0" borderId="0" xfId="0" applyFont="1" applyAlignment="1">
      <alignment wrapText="1"/>
    </xf>
    <xf numFmtId="0" fontId="16" fillId="0" borderId="0" xfId="0" applyFont="1" applyAlignment="1">
      <alignment vertical="center"/>
    </xf>
    <xf numFmtId="0" fontId="16" fillId="0" borderId="0" xfId="0" applyFont="1"/>
    <xf numFmtId="0" fontId="7" fillId="26" borderId="7" xfId="0" applyFont="1" applyFill="1" applyBorder="1" applyAlignment="1">
      <alignment horizontal="center" vertical="center"/>
    </xf>
    <xf numFmtId="0" fontId="7" fillId="26" borderId="77" xfId="0" applyFont="1" applyFill="1" applyBorder="1" applyAlignment="1">
      <alignment horizontal="center" vertical="center"/>
    </xf>
    <xf numFmtId="0" fontId="7" fillId="36" borderId="7" xfId="0" applyFont="1" applyFill="1" applyBorder="1" applyAlignment="1">
      <alignment horizontal="center" vertical="center"/>
    </xf>
    <xf numFmtId="0" fontId="7" fillId="36" borderId="77" xfId="0" applyFont="1" applyFill="1" applyBorder="1" applyAlignment="1">
      <alignment horizontal="center" vertical="center"/>
    </xf>
    <xf numFmtId="0" fontId="7" fillId="37" borderId="7" xfId="0" applyFont="1" applyFill="1" applyBorder="1" applyAlignment="1">
      <alignment horizontal="center" vertical="center"/>
    </xf>
    <xf numFmtId="0" fontId="7" fillId="37" borderId="77" xfId="0" applyFont="1" applyFill="1" applyBorder="1" applyAlignment="1">
      <alignment horizontal="center" vertical="center"/>
    </xf>
    <xf numFmtId="0" fontId="7" fillId="38" borderId="7" xfId="0" applyFont="1" applyFill="1" applyBorder="1" applyAlignment="1">
      <alignment horizontal="center" vertical="center"/>
    </xf>
    <xf numFmtId="0" fontId="7" fillId="38" borderId="77" xfId="0" applyFont="1" applyFill="1" applyBorder="1" applyAlignment="1">
      <alignment horizontal="center" vertical="center"/>
    </xf>
    <xf numFmtId="0" fontId="7" fillId="24" borderId="7" xfId="0" applyFont="1" applyFill="1" applyBorder="1" applyAlignment="1">
      <alignment horizontal="center" vertical="center"/>
    </xf>
    <xf numFmtId="0" fontId="7" fillId="24" borderId="77" xfId="0" applyFont="1" applyFill="1" applyBorder="1" applyAlignment="1">
      <alignment horizontal="center" vertical="center"/>
    </xf>
    <xf numFmtId="0" fontId="31" fillId="0" borderId="79" xfId="0" applyFont="1" applyBorder="1" applyAlignment="1">
      <alignment horizontal="center" vertical="center"/>
    </xf>
    <xf numFmtId="0" fontId="7" fillId="26" borderId="82" xfId="0" applyFont="1" applyFill="1" applyBorder="1" applyAlignment="1">
      <alignment horizontal="center" vertical="center" wrapText="1"/>
    </xf>
    <xf numFmtId="0" fontId="31" fillId="26" borderId="83" xfId="0" applyFont="1" applyFill="1" applyBorder="1" applyAlignment="1">
      <alignment horizontal="center" vertical="center"/>
    </xf>
    <xf numFmtId="0" fontId="31" fillId="26" borderId="84" xfId="0" applyFont="1" applyFill="1" applyBorder="1" applyAlignment="1">
      <alignment horizontal="center" vertical="center"/>
    </xf>
    <xf numFmtId="0" fontId="7" fillId="36" borderId="82" xfId="0" applyFont="1" applyFill="1" applyBorder="1" applyAlignment="1">
      <alignment horizontal="center" vertical="center" wrapText="1"/>
    </xf>
    <xf numFmtId="0" fontId="31" fillId="36" borderId="83" xfId="0" applyFont="1" applyFill="1" applyBorder="1" applyAlignment="1">
      <alignment horizontal="center" vertical="center"/>
    </xf>
    <xf numFmtId="0" fontId="31" fillId="36" borderId="84" xfId="0" applyFont="1" applyFill="1" applyBorder="1" applyAlignment="1">
      <alignment horizontal="center" vertical="center"/>
    </xf>
    <xf numFmtId="0" fontId="7" fillId="37" borderId="82" xfId="0" applyFont="1" applyFill="1" applyBorder="1" applyAlignment="1">
      <alignment horizontal="center" vertical="center" wrapText="1"/>
    </xf>
    <xf numFmtId="0" fontId="31" fillId="37" borderId="83" xfId="0" applyFont="1" applyFill="1" applyBorder="1" applyAlignment="1">
      <alignment horizontal="center" vertical="center"/>
    </xf>
    <xf numFmtId="0" fontId="31" fillId="37" borderId="84" xfId="0" applyFont="1" applyFill="1" applyBorder="1" applyAlignment="1">
      <alignment horizontal="center" vertical="center"/>
    </xf>
    <xf numFmtId="0" fontId="7" fillId="38" borderId="82" xfId="0" applyFont="1" applyFill="1" applyBorder="1" applyAlignment="1">
      <alignment horizontal="center" vertical="center" wrapText="1"/>
    </xf>
    <xf numFmtId="0" fontId="31" fillId="38" borderId="83" xfId="0" applyFont="1" applyFill="1" applyBorder="1" applyAlignment="1">
      <alignment horizontal="center" vertical="center"/>
    </xf>
    <xf numFmtId="0" fontId="31" fillId="38" borderId="84" xfId="0" applyFont="1" applyFill="1" applyBorder="1" applyAlignment="1">
      <alignment horizontal="center" vertical="center"/>
    </xf>
    <xf numFmtId="0" fontId="7" fillId="24" borderId="82" xfId="0" applyFont="1" applyFill="1" applyBorder="1" applyAlignment="1">
      <alignment horizontal="center" vertical="center" wrapText="1"/>
    </xf>
    <xf numFmtId="0" fontId="31" fillId="24" borderId="83" xfId="0" applyFont="1" applyFill="1" applyBorder="1" applyAlignment="1">
      <alignment horizontal="center" vertical="center"/>
    </xf>
    <xf numFmtId="0" fontId="31" fillId="24" borderId="84" xfId="0" applyFont="1" applyFill="1" applyBorder="1" applyAlignment="1">
      <alignment horizontal="center" vertical="center"/>
    </xf>
    <xf numFmtId="0" fontId="33" fillId="13" borderId="88" xfId="0" applyFont="1" applyFill="1" applyBorder="1" applyAlignment="1">
      <alignment vertical="top"/>
    </xf>
    <xf numFmtId="0" fontId="31" fillId="26" borderId="91" xfId="0" applyFont="1" applyFill="1" applyBorder="1" applyAlignment="1">
      <alignment horizontal="left" vertical="center" wrapText="1" readingOrder="1"/>
    </xf>
    <xf numFmtId="0" fontId="16" fillId="26" borderId="91" xfId="0" applyFont="1" applyFill="1" applyBorder="1" applyAlignment="1">
      <alignment horizontal="center" vertical="center"/>
    </xf>
    <xf numFmtId="0" fontId="16" fillId="26" borderId="91" xfId="0" applyFont="1" applyFill="1" applyBorder="1" applyAlignment="1">
      <alignment horizontal="center"/>
    </xf>
    <xf numFmtId="0" fontId="16" fillId="26" borderId="92" xfId="0" applyFont="1" applyFill="1" applyBorder="1" applyAlignment="1">
      <alignment horizontal="center"/>
    </xf>
    <xf numFmtId="0" fontId="31" fillId="36" borderId="91" xfId="0" applyFont="1" applyFill="1" applyBorder="1" applyAlignment="1">
      <alignment horizontal="left" vertical="center" wrapText="1" readingOrder="1"/>
    </xf>
    <xf numFmtId="0" fontId="16" fillId="36" borderId="91" xfId="0" applyFont="1" applyFill="1" applyBorder="1" applyAlignment="1">
      <alignment horizontal="center" vertical="center"/>
    </xf>
    <xf numFmtId="0" fontId="16" fillId="36" borderId="91" xfId="0" applyFont="1" applyFill="1" applyBorder="1" applyAlignment="1">
      <alignment horizontal="center"/>
    </xf>
    <xf numFmtId="0" fontId="16" fillId="36" borderId="92" xfId="0" applyFont="1" applyFill="1" applyBorder="1" applyAlignment="1">
      <alignment horizontal="center"/>
    </xf>
    <xf numFmtId="0" fontId="31" fillId="37" borderId="91" xfId="0" applyFont="1" applyFill="1" applyBorder="1" applyAlignment="1">
      <alignment horizontal="left" vertical="center" wrapText="1" readingOrder="1"/>
    </xf>
    <xf numFmtId="0" fontId="16" fillId="37" borderId="91" xfId="0" applyFont="1" applyFill="1" applyBorder="1" applyAlignment="1">
      <alignment horizontal="center" vertical="center"/>
    </xf>
    <xf numFmtId="0" fontId="16" fillId="37" borderId="91" xfId="0" applyFont="1" applyFill="1" applyBorder="1" applyAlignment="1">
      <alignment horizontal="center"/>
    </xf>
    <xf numFmtId="0" fontId="16" fillId="37" borderId="92" xfId="0" applyFont="1" applyFill="1" applyBorder="1" applyAlignment="1">
      <alignment horizontal="center"/>
    </xf>
    <xf numFmtId="0" fontId="31" fillId="38" borderId="91" xfId="0" applyFont="1" applyFill="1" applyBorder="1" applyAlignment="1">
      <alignment horizontal="left" vertical="center" wrapText="1" readingOrder="1"/>
    </xf>
    <xf numFmtId="0" fontId="16" fillId="38" borderId="91" xfId="0" applyFont="1" applyFill="1" applyBorder="1" applyAlignment="1">
      <alignment horizontal="center" vertical="center"/>
    </xf>
    <xf numFmtId="0" fontId="16" fillId="38" borderId="91" xfId="0" applyFont="1" applyFill="1" applyBorder="1" applyAlignment="1">
      <alignment horizontal="center"/>
    </xf>
    <xf numFmtId="0" fontId="16" fillId="38" borderId="92" xfId="0" applyFont="1" applyFill="1" applyBorder="1" applyAlignment="1">
      <alignment horizontal="center"/>
    </xf>
    <xf numFmtId="0" fontId="31" fillId="24" borderId="91" xfId="0" applyFont="1" applyFill="1" applyBorder="1" applyAlignment="1">
      <alignment horizontal="left" vertical="center" wrapText="1" readingOrder="1"/>
    </xf>
    <xf numFmtId="0" fontId="16" fillId="24" borderId="91" xfId="0" applyFont="1" applyFill="1" applyBorder="1" applyAlignment="1">
      <alignment horizontal="center" vertical="center"/>
    </xf>
    <xf numFmtId="0" fontId="16" fillId="24" borderId="91" xfId="0" applyFont="1" applyFill="1" applyBorder="1" applyAlignment="1">
      <alignment horizontal="center"/>
    </xf>
    <xf numFmtId="0" fontId="16" fillId="24" borderId="92" xfId="0" applyFont="1" applyFill="1" applyBorder="1" applyAlignment="1">
      <alignment horizontal="center"/>
    </xf>
    <xf numFmtId="0" fontId="35" fillId="0" borderId="78" xfId="0" applyFont="1" applyBorder="1" applyAlignment="1">
      <alignment vertical="top"/>
    </xf>
    <xf numFmtId="0" fontId="33" fillId="0" borderId="93" xfId="0" applyFont="1" applyBorder="1" applyAlignment="1">
      <alignment vertical="top"/>
    </xf>
    <xf numFmtId="0" fontId="34" fillId="0" borderId="2" xfId="0" applyFont="1" applyBorder="1" applyAlignment="1">
      <alignment horizontal="left" vertical="top" wrapText="1"/>
    </xf>
    <xf numFmtId="0" fontId="34" fillId="0" borderId="3" xfId="0" applyFont="1" applyBorder="1" applyAlignment="1">
      <alignment vertical="top" wrapText="1"/>
    </xf>
    <xf numFmtId="0" fontId="33" fillId="0" borderId="2" xfId="0" applyFont="1" applyBorder="1" applyAlignment="1">
      <alignment vertical="top"/>
    </xf>
    <xf numFmtId="0" fontId="34" fillId="0" borderId="3" xfId="0" applyFont="1" applyBorder="1" applyAlignment="1">
      <alignment horizontal="left" vertical="top" wrapText="1"/>
    </xf>
    <xf numFmtId="0" fontId="35" fillId="0" borderId="93" xfId="0" applyFont="1" applyBorder="1" applyAlignment="1">
      <alignment vertical="top"/>
    </xf>
    <xf numFmtId="0" fontId="35" fillId="0" borderId="2" xfId="0" applyFont="1" applyBorder="1" applyAlignment="1">
      <alignment vertical="top"/>
    </xf>
    <xf numFmtId="0" fontId="37" fillId="0" borderId="3" xfId="0" applyFont="1" applyBorder="1" applyAlignment="1">
      <alignment horizontal="left" vertical="top" wrapText="1"/>
    </xf>
    <xf numFmtId="0" fontId="33" fillId="13" borderId="93" xfId="0" applyFont="1" applyFill="1" applyBorder="1" applyAlignment="1">
      <alignment vertical="top"/>
    </xf>
    <xf numFmtId="0" fontId="31" fillId="26" borderId="15" xfId="0" applyFont="1" applyFill="1" applyBorder="1" applyAlignment="1">
      <alignment horizontal="left" vertical="center" wrapText="1" readingOrder="1"/>
    </xf>
    <xf numFmtId="0" fontId="16" fillId="26" borderId="15" xfId="0" applyFont="1" applyFill="1" applyBorder="1" applyAlignment="1">
      <alignment horizontal="center" vertical="center"/>
    </xf>
    <xf numFmtId="0" fontId="16" fillId="26" borderId="15" xfId="0" applyFont="1" applyFill="1" applyBorder="1" applyAlignment="1">
      <alignment horizontal="center"/>
    </xf>
    <xf numFmtId="0" fontId="16" fillId="26" borderId="94" xfId="0" applyFont="1" applyFill="1" applyBorder="1" applyAlignment="1">
      <alignment horizontal="center"/>
    </xf>
    <xf numFmtId="0" fontId="31" fillId="36" borderId="15" xfId="0" applyFont="1" applyFill="1" applyBorder="1" applyAlignment="1">
      <alignment horizontal="left" vertical="center" wrapText="1" readingOrder="1"/>
    </xf>
    <xf numFmtId="0" fontId="16" fillId="36" borderId="15" xfId="0" applyFont="1" applyFill="1" applyBorder="1" applyAlignment="1">
      <alignment horizontal="center" vertical="center"/>
    </xf>
    <xf numFmtId="0" fontId="16" fillId="36" borderId="15" xfId="0" applyFont="1" applyFill="1" applyBorder="1" applyAlignment="1">
      <alignment horizontal="center"/>
    </xf>
    <xf numFmtId="0" fontId="16" fillId="36" borderId="94" xfId="0" applyFont="1" applyFill="1" applyBorder="1" applyAlignment="1">
      <alignment horizontal="center"/>
    </xf>
    <xf numFmtId="0" fontId="31" fillId="37" borderId="15" xfId="0" applyFont="1" applyFill="1" applyBorder="1" applyAlignment="1">
      <alignment horizontal="left" vertical="center" wrapText="1" readingOrder="1"/>
    </xf>
    <xf numFmtId="0" fontId="16" fillId="37" borderId="15" xfId="0" applyFont="1" applyFill="1" applyBorder="1" applyAlignment="1">
      <alignment horizontal="center" vertical="center"/>
    </xf>
    <xf numFmtId="0" fontId="16" fillId="37" borderId="15" xfId="0" applyFont="1" applyFill="1" applyBorder="1" applyAlignment="1">
      <alignment horizontal="center"/>
    </xf>
    <xf numFmtId="0" fontId="16" fillId="37" borderId="94" xfId="0" applyFont="1" applyFill="1" applyBorder="1" applyAlignment="1">
      <alignment horizontal="center"/>
    </xf>
    <xf numFmtId="0" fontId="31" fillId="38" borderId="15" xfId="0" applyFont="1" applyFill="1" applyBorder="1" applyAlignment="1">
      <alignment horizontal="left" vertical="center" wrapText="1" readingOrder="1"/>
    </xf>
    <xf numFmtId="0" fontId="16" fillId="38" borderId="15" xfId="0" applyFont="1" applyFill="1" applyBorder="1" applyAlignment="1">
      <alignment horizontal="center" vertical="center"/>
    </xf>
    <xf numFmtId="0" fontId="16" fillId="38" borderId="15" xfId="0" applyFont="1" applyFill="1" applyBorder="1" applyAlignment="1">
      <alignment horizontal="center"/>
    </xf>
    <xf numFmtId="0" fontId="16" fillId="38" borderId="94" xfId="0" applyFont="1" applyFill="1" applyBorder="1" applyAlignment="1">
      <alignment horizontal="center"/>
    </xf>
    <xf numFmtId="0" fontId="31" fillId="24" borderId="15" xfId="0" applyFont="1" applyFill="1" applyBorder="1" applyAlignment="1">
      <alignment horizontal="left" vertical="center" wrapText="1" readingOrder="1"/>
    </xf>
    <xf numFmtId="0" fontId="16" fillId="24" borderId="15" xfId="0" applyFont="1" applyFill="1" applyBorder="1" applyAlignment="1">
      <alignment horizontal="center" vertical="center"/>
    </xf>
    <xf numFmtId="0" fontId="16" fillId="24" borderId="15" xfId="0" applyFont="1" applyFill="1" applyBorder="1" applyAlignment="1">
      <alignment horizontal="center"/>
    </xf>
    <xf numFmtId="0" fontId="16" fillId="24" borderId="94" xfId="0" applyFont="1" applyFill="1" applyBorder="1" applyAlignment="1">
      <alignment horizontal="center"/>
    </xf>
    <xf numFmtId="0" fontId="35" fillId="0" borderId="93" xfId="0" applyFont="1" applyBorder="1" applyAlignment="1">
      <alignment vertical="center"/>
    </xf>
    <xf numFmtId="0" fontId="37" fillId="0" borderId="2" xfId="0" applyFont="1" applyBorder="1" applyAlignment="1">
      <alignment vertical="center" wrapText="1"/>
    </xf>
    <xf numFmtId="0" fontId="37" fillId="0" borderId="3" xfId="0" applyFont="1" applyBorder="1" applyAlignment="1">
      <alignment vertical="center" wrapText="1"/>
    </xf>
    <xf numFmtId="0" fontId="35" fillId="0" borderId="2" xfId="0" applyFont="1" applyBorder="1" applyAlignment="1">
      <alignment vertical="center"/>
    </xf>
    <xf numFmtId="0" fontId="37" fillId="0" borderId="3" xfId="0" applyFont="1" applyBorder="1" applyAlignment="1">
      <alignment horizontal="left" vertical="center" wrapText="1"/>
    </xf>
    <xf numFmtId="0" fontId="35" fillId="13" borderId="93" xfId="0" applyFont="1" applyFill="1" applyBorder="1" applyAlignment="1">
      <alignment vertical="top"/>
    </xf>
    <xf numFmtId="0" fontId="36" fillId="26" borderId="7" xfId="0" applyFont="1" applyFill="1" applyBorder="1" applyAlignment="1">
      <alignment horizontal="left" vertical="center" wrapText="1" readingOrder="1"/>
    </xf>
    <xf numFmtId="0" fontId="29" fillId="26" borderId="7" xfId="0" applyFont="1" applyFill="1" applyBorder="1" applyAlignment="1">
      <alignment vertical="center"/>
    </xf>
    <xf numFmtId="0" fontId="29" fillId="26" borderId="7" xfId="0" applyFont="1" applyFill="1" applyBorder="1"/>
    <xf numFmtId="0" fontId="36" fillId="36" borderId="7" xfId="0" applyFont="1" applyFill="1" applyBorder="1" applyAlignment="1">
      <alignment horizontal="left" vertical="center" wrapText="1" readingOrder="1"/>
    </xf>
    <xf numFmtId="0" fontId="29" fillId="36" borderId="7" xfId="0" applyFont="1" applyFill="1" applyBorder="1" applyAlignment="1">
      <alignment vertical="center"/>
    </xf>
    <xf numFmtId="0" fontId="29" fillId="36" borderId="7" xfId="0" applyFont="1" applyFill="1" applyBorder="1"/>
    <xf numFmtId="0" fontId="36" fillId="37" borderId="7" xfId="0" applyFont="1" applyFill="1" applyBorder="1" applyAlignment="1">
      <alignment horizontal="left" vertical="center" wrapText="1" readingOrder="1"/>
    </xf>
    <xf numFmtId="0" fontId="29" fillId="37" borderId="7" xfId="0" applyFont="1" applyFill="1" applyBorder="1" applyAlignment="1">
      <alignment vertical="center"/>
    </xf>
    <xf numFmtId="0" fontId="29" fillId="37" borderId="7" xfId="0" applyFont="1" applyFill="1" applyBorder="1"/>
    <xf numFmtId="0" fontId="36" fillId="38" borderId="7" xfId="0" applyFont="1" applyFill="1" applyBorder="1" applyAlignment="1">
      <alignment horizontal="left" vertical="center" wrapText="1" readingOrder="1"/>
    </xf>
    <xf numFmtId="0" fontId="29" fillId="38" borderId="7" xfId="0" applyFont="1" applyFill="1" applyBorder="1" applyAlignment="1">
      <alignment vertical="center"/>
    </xf>
    <xf numFmtId="0" fontId="29" fillId="38" borderId="7" xfId="0" applyFont="1" applyFill="1" applyBorder="1"/>
    <xf numFmtId="0" fontId="36" fillId="24" borderId="7" xfId="0" applyFont="1" applyFill="1" applyBorder="1" applyAlignment="1">
      <alignment horizontal="left" vertical="center" wrapText="1" readingOrder="1"/>
    </xf>
    <xf numFmtId="0" fontId="29" fillId="24" borderId="7" xfId="0" applyFont="1" applyFill="1" applyBorder="1" applyAlignment="1">
      <alignment vertical="center"/>
    </xf>
    <xf numFmtId="0" fontId="29" fillId="24" borderId="7" xfId="0" applyFont="1" applyFill="1" applyBorder="1"/>
    <xf numFmtId="0" fontId="35" fillId="0" borderId="2" xfId="0" applyFont="1" applyBorder="1" applyAlignment="1">
      <alignment horizontal="left" vertical="top"/>
    </xf>
    <xf numFmtId="0" fontId="36" fillId="26" borderId="15" xfId="0" applyFont="1" applyFill="1" applyBorder="1" applyAlignment="1">
      <alignment horizontal="left" vertical="center" wrapText="1" readingOrder="1"/>
    </xf>
    <xf numFmtId="0" fontId="29" fillId="26" borderId="15" xfId="0" applyFont="1" applyFill="1" applyBorder="1" applyAlignment="1">
      <alignment horizontal="center" vertical="center"/>
    </xf>
    <xf numFmtId="0" fontId="29" fillId="26" borderId="15" xfId="0" applyFont="1" applyFill="1" applyBorder="1" applyAlignment="1">
      <alignment horizontal="center"/>
    </xf>
    <xf numFmtId="0" fontId="29" fillId="26" borderId="94" xfId="0" applyFont="1" applyFill="1" applyBorder="1" applyAlignment="1">
      <alignment horizontal="center"/>
    </xf>
    <xf numFmtId="0" fontId="36" fillId="36" borderId="15" xfId="0" applyFont="1" applyFill="1" applyBorder="1" applyAlignment="1">
      <alignment horizontal="left" vertical="center" wrapText="1" readingOrder="1"/>
    </xf>
    <xf numFmtId="0" fontId="29" fillId="36" borderId="15" xfId="0" applyFont="1" applyFill="1" applyBorder="1" applyAlignment="1">
      <alignment horizontal="center" vertical="center"/>
    </xf>
    <xf numFmtId="0" fontId="29" fillId="36" borderId="15" xfId="0" applyFont="1" applyFill="1" applyBorder="1" applyAlignment="1">
      <alignment horizontal="center"/>
    </xf>
    <xf numFmtId="0" fontId="29" fillId="36" borderId="94" xfId="0" applyFont="1" applyFill="1" applyBorder="1" applyAlignment="1">
      <alignment horizontal="center"/>
    </xf>
    <xf numFmtId="0" fontId="36" fillId="37" borderId="15" xfId="0" applyFont="1" applyFill="1" applyBorder="1" applyAlignment="1">
      <alignment horizontal="left" vertical="center" wrapText="1" readingOrder="1"/>
    </xf>
    <xf numFmtId="0" fontId="29" fillId="37" borderId="15" xfId="0" applyFont="1" applyFill="1" applyBorder="1" applyAlignment="1">
      <alignment horizontal="center" vertical="center"/>
    </xf>
    <xf numFmtId="0" fontId="29" fillId="37" borderId="15" xfId="0" applyFont="1" applyFill="1" applyBorder="1" applyAlignment="1">
      <alignment horizontal="center"/>
    </xf>
    <xf numFmtId="0" fontId="29" fillId="37" borderId="94" xfId="0" applyFont="1" applyFill="1" applyBorder="1" applyAlignment="1">
      <alignment horizontal="center"/>
    </xf>
    <xf numFmtId="0" fontId="36" fillId="38" borderId="15" xfId="0" applyFont="1" applyFill="1" applyBorder="1" applyAlignment="1">
      <alignment horizontal="left" vertical="center" wrapText="1" readingOrder="1"/>
    </xf>
    <xf numFmtId="0" fontId="29" fillId="38" borderId="15" xfId="0" applyFont="1" applyFill="1" applyBorder="1" applyAlignment="1">
      <alignment horizontal="center" vertical="center"/>
    </xf>
    <xf numFmtId="0" fontId="29" fillId="38" borderId="15" xfId="0" applyFont="1" applyFill="1" applyBorder="1" applyAlignment="1">
      <alignment horizontal="center"/>
    </xf>
    <xf numFmtId="0" fontId="29" fillId="38" borderId="94" xfId="0" applyFont="1" applyFill="1" applyBorder="1" applyAlignment="1">
      <alignment horizontal="center"/>
    </xf>
    <xf numFmtId="0" fontId="36" fillId="24" borderId="15" xfId="0" applyFont="1" applyFill="1" applyBorder="1" applyAlignment="1">
      <alignment horizontal="left" vertical="center" wrapText="1" readingOrder="1"/>
    </xf>
    <xf numFmtId="0" fontId="29" fillId="24" borderId="15" xfId="0" applyFont="1" applyFill="1" applyBorder="1" applyAlignment="1">
      <alignment horizontal="center" vertical="center"/>
    </xf>
    <xf numFmtId="0" fontId="29" fillId="24" borderId="15" xfId="0" applyFont="1" applyFill="1" applyBorder="1" applyAlignment="1">
      <alignment horizontal="center"/>
    </xf>
    <xf numFmtId="0" fontId="29" fillId="24" borderId="94" xfId="0" applyFont="1" applyFill="1" applyBorder="1" applyAlignment="1">
      <alignment horizontal="center"/>
    </xf>
    <xf numFmtId="0" fontId="35" fillId="0" borderId="3" xfId="0" applyFont="1" applyBorder="1" applyAlignment="1">
      <alignment vertical="top"/>
    </xf>
    <xf numFmtId="0" fontId="29" fillId="26" borderId="16" xfId="0" applyFont="1" applyFill="1" applyBorder="1" applyAlignment="1">
      <alignment horizontal="center"/>
    </xf>
    <xf numFmtId="0" fontId="29" fillId="26" borderId="95" xfId="0" applyFont="1" applyFill="1" applyBorder="1" applyAlignment="1">
      <alignment horizontal="center"/>
    </xf>
    <xf numFmtId="0" fontId="29" fillId="36" borderId="16" xfId="0" applyFont="1" applyFill="1" applyBorder="1" applyAlignment="1">
      <alignment horizontal="center"/>
    </xf>
    <xf numFmtId="0" fontId="29" fillId="36" borderId="95" xfId="0" applyFont="1" applyFill="1" applyBorder="1" applyAlignment="1">
      <alignment horizontal="center"/>
    </xf>
    <xf numFmtId="0" fontId="29" fillId="37" borderId="16" xfId="0" applyFont="1" applyFill="1" applyBorder="1" applyAlignment="1">
      <alignment horizontal="center"/>
    </xf>
    <xf numFmtId="0" fontId="29" fillId="37" borderId="95" xfId="0" applyFont="1" applyFill="1" applyBorder="1" applyAlignment="1">
      <alignment horizontal="center"/>
    </xf>
    <xf numFmtId="0" fontId="29" fillId="38" borderId="16" xfId="0" applyFont="1" applyFill="1" applyBorder="1" applyAlignment="1">
      <alignment horizontal="center"/>
    </xf>
    <xf numFmtId="0" fontId="29" fillId="38" borderId="95" xfId="0" applyFont="1" applyFill="1" applyBorder="1" applyAlignment="1">
      <alignment horizontal="center"/>
    </xf>
    <xf numFmtId="0" fontId="29" fillId="24" borderId="16" xfId="0" applyFont="1" applyFill="1" applyBorder="1" applyAlignment="1">
      <alignment horizontal="center"/>
    </xf>
    <xf numFmtId="0" fontId="29" fillId="24" borderId="95" xfId="0" applyFont="1" applyFill="1" applyBorder="1" applyAlignment="1">
      <alignment horizontal="center"/>
    </xf>
    <xf numFmtId="0" fontId="36" fillId="26" borderId="19" xfId="0" applyFont="1" applyFill="1" applyBorder="1" applyAlignment="1">
      <alignment horizontal="left" vertical="center" wrapText="1" readingOrder="1"/>
    </xf>
    <xf numFmtId="0" fontId="29" fillId="26" borderId="7" xfId="0" applyFont="1" applyFill="1" applyBorder="1" applyAlignment="1">
      <alignment horizontal="center" vertical="center"/>
    </xf>
    <xf numFmtId="0" fontId="29" fillId="26" borderId="7" xfId="0" applyFont="1" applyFill="1" applyBorder="1" applyAlignment="1">
      <alignment horizontal="center"/>
    </xf>
    <xf numFmtId="0" fontId="29" fillId="26" borderId="77" xfId="0" applyFont="1" applyFill="1" applyBorder="1" applyAlignment="1">
      <alignment horizontal="center"/>
    </xf>
    <xf numFmtId="0" fontId="36" fillId="36" borderId="19" xfId="0" applyFont="1" applyFill="1" applyBorder="1" applyAlignment="1">
      <alignment horizontal="left" vertical="center" wrapText="1" readingOrder="1"/>
    </xf>
    <xf numFmtId="0" fontId="29" fillId="36" borderId="7" xfId="0" applyFont="1" applyFill="1" applyBorder="1" applyAlignment="1">
      <alignment horizontal="center" vertical="center"/>
    </xf>
    <xf numFmtId="0" fontId="29" fillId="36" borderId="7" xfId="0" applyFont="1" applyFill="1" applyBorder="1" applyAlignment="1">
      <alignment horizontal="center"/>
    </xf>
    <xf numFmtId="0" fontId="29" fillId="36" borderId="77" xfId="0" applyFont="1" applyFill="1" applyBorder="1" applyAlignment="1">
      <alignment horizontal="center"/>
    </xf>
    <xf numFmtId="0" fontId="36" fillId="37" borderId="19" xfId="0" applyFont="1" applyFill="1" applyBorder="1" applyAlignment="1">
      <alignment horizontal="left" vertical="center" wrapText="1" readingOrder="1"/>
    </xf>
    <xf numFmtId="0" fontId="29" fillId="37" borderId="7" xfId="0" applyFont="1" applyFill="1" applyBorder="1" applyAlignment="1">
      <alignment horizontal="center" vertical="center"/>
    </xf>
    <xf numFmtId="0" fontId="29" fillId="37" borderId="7" xfId="0" applyFont="1" applyFill="1" applyBorder="1" applyAlignment="1">
      <alignment horizontal="center"/>
    </xf>
    <xf numFmtId="0" fontId="29" fillId="37" borderId="77" xfId="0" applyFont="1" applyFill="1" applyBorder="1" applyAlignment="1">
      <alignment horizontal="center"/>
    </xf>
    <xf numFmtId="0" fontId="36" fillId="38" borderId="19" xfId="0" applyFont="1" applyFill="1" applyBorder="1" applyAlignment="1">
      <alignment horizontal="left" vertical="center" wrapText="1" readingOrder="1"/>
    </xf>
    <xf numFmtId="0" fontId="29" fillId="38" borderId="7" xfId="0" applyFont="1" applyFill="1" applyBorder="1" applyAlignment="1">
      <alignment horizontal="center" vertical="center"/>
    </xf>
    <xf numFmtId="0" fontId="29" fillId="38" borderId="7" xfId="0" applyFont="1" applyFill="1" applyBorder="1" applyAlignment="1">
      <alignment horizontal="center"/>
    </xf>
    <xf numFmtId="0" fontId="29" fillId="38" borderId="77" xfId="0" applyFont="1" applyFill="1" applyBorder="1" applyAlignment="1">
      <alignment horizontal="center"/>
    </xf>
    <xf numFmtId="0" fontId="36" fillId="24" borderId="19" xfId="0" applyFont="1" applyFill="1" applyBorder="1" applyAlignment="1">
      <alignment horizontal="left" vertical="center" wrapText="1" readingOrder="1"/>
    </xf>
    <xf numFmtId="0" fontId="29" fillId="24" borderId="7" xfId="0" applyFont="1" applyFill="1" applyBorder="1" applyAlignment="1">
      <alignment horizontal="center" vertical="center"/>
    </xf>
    <xf numFmtId="0" fontId="29" fillId="24" borderId="7" xfId="0" applyFont="1" applyFill="1" applyBorder="1" applyAlignment="1">
      <alignment horizontal="center"/>
    </xf>
    <xf numFmtId="0" fontId="29" fillId="24" borderId="77" xfId="0" applyFont="1" applyFill="1" applyBorder="1" applyAlignment="1">
      <alignment horizontal="center"/>
    </xf>
    <xf numFmtId="0" fontId="37" fillId="0" borderId="3" xfId="0" applyFont="1" applyBorder="1" applyAlignment="1">
      <alignment horizontal="left" vertical="top"/>
    </xf>
    <xf numFmtId="0" fontId="37" fillId="0" borderId="3" xfId="0" quotePrefix="1" applyFont="1" applyBorder="1" applyAlignment="1">
      <alignment horizontal="left" vertical="top" wrapText="1"/>
    </xf>
    <xf numFmtId="0" fontId="37" fillId="0" borderId="3" xfId="0" quotePrefix="1" applyFont="1" applyBorder="1" applyAlignment="1">
      <alignment horizontal="left" vertical="top"/>
    </xf>
    <xf numFmtId="0" fontId="36" fillId="26" borderId="16" xfId="0" applyFont="1" applyFill="1" applyBorder="1" applyAlignment="1">
      <alignment horizontal="left" vertical="center" wrapText="1" readingOrder="1"/>
    </xf>
    <xf numFmtId="0" fontId="36" fillId="36" borderId="16" xfId="0" applyFont="1" applyFill="1" applyBorder="1" applyAlignment="1">
      <alignment horizontal="left" vertical="center" wrapText="1" readingOrder="1"/>
    </xf>
    <xf numFmtId="0" fontId="36" fillId="37" borderId="16" xfId="0" applyFont="1" applyFill="1" applyBorder="1" applyAlignment="1">
      <alignment horizontal="left" vertical="center" wrapText="1" readingOrder="1"/>
    </xf>
    <xf numFmtId="0" fontId="36" fillId="38" borderId="16" xfId="0" applyFont="1" applyFill="1" applyBorder="1" applyAlignment="1">
      <alignment horizontal="left" vertical="center" wrapText="1" readingOrder="1"/>
    </xf>
    <xf numFmtId="0" fontId="36" fillId="24" borderId="16" xfId="0" applyFont="1" applyFill="1" applyBorder="1" applyAlignment="1">
      <alignment horizontal="left" vertical="center" wrapText="1" readingOrder="1"/>
    </xf>
    <xf numFmtId="0" fontId="37" fillId="0" borderId="4" xfId="0" applyFont="1" applyBorder="1" applyAlignment="1">
      <alignment horizontal="left" vertical="top" wrapText="1"/>
    </xf>
    <xf numFmtId="0" fontId="35" fillId="0" borderId="101" xfId="0" applyFont="1" applyBorder="1" applyAlignment="1">
      <alignment vertical="top"/>
    </xf>
    <xf numFmtId="0" fontId="35" fillId="0" borderId="8" xfId="0" applyFont="1" applyBorder="1" applyAlignment="1">
      <alignment vertical="top"/>
    </xf>
    <xf numFmtId="0" fontId="29" fillId="0" borderId="102" xfId="0" applyFont="1" applyBorder="1" applyAlignment="1">
      <alignment vertical="center"/>
    </xf>
    <xf numFmtId="0" fontId="35" fillId="0" borderId="0" xfId="0" applyFont="1"/>
    <xf numFmtId="0" fontId="38" fillId="0" borderId="0" xfId="0" applyFont="1"/>
    <xf numFmtId="0" fontId="16"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center" vertical="center" wrapText="1"/>
    </xf>
    <xf numFmtId="0" fontId="7" fillId="39" borderId="19" xfId="0" applyFont="1" applyFill="1" applyBorder="1" applyAlignment="1">
      <alignment horizontal="center"/>
    </xf>
    <xf numFmtId="0" fontId="7" fillId="39" borderId="16" xfId="0" applyFont="1" applyFill="1" applyBorder="1" applyAlignment="1">
      <alignment horizontal="center"/>
    </xf>
    <xf numFmtId="0" fontId="4" fillId="39" borderId="7" xfId="0" applyFont="1" applyFill="1" applyBorder="1" applyAlignment="1">
      <alignment horizontal="center"/>
    </xf>
    <xf numFmtId="0" fontId="7" fillId="25" borderId="17" xfId="0" applyFont="1" applyFill="1" applyBorder="1" applyAlignment="1">
      <alignment horizontal="left" vertical="center"/>
    </xf>
    <xf numFmtId="0" fontId="7" fillId="25" borderId="58" xfId="0" applyFont="1" applyFill="1" applyBorder="1" applyAlignment="1">
      <alignment horizontal="left" vertical="center"/>
    </xf>
    <xf numFmtId="0" fontId="7" fillId="25" borderId="20" xfId="0" applyFont="1" applyFill="1" applyBorder="1" applyAlignment="1">
      <alignment horizontal="left" vertical="center"/>
    </xf>
    <xf numFmtId="0" fontId="20" fillId="0" borderId="0" xfId="0" applyFont="1" applyAlignment="1">
      <alignment horizontal="left" vertical="center"/>
    </xf>
    <xf numFmtId="0" fontId="7" fillId="0" borderId="2" xfId="0" applyFont="1" applyBorder="1"/>
    <xf numFmtId="0" fontId="7" fillId="0" borderId="3" xfId="0" applyFont="1" applyBorder="1"/>
    <xf numFmtId="0" fontId="7" fillId="0" borderId="4" xfId="0" applyFont="1" applyBorder="1"/>
    <xf numFmtId="0" fontId="4" fillId="0" borderId="2" xfId="0" applyFont="1" applyBorder="1"/>
    <xf numFmtId="0" fontId="4" fillId="0" borderId="3" xfId="0" applyFont="1" applyBorder="1"/>
    <xf numFmtId="0" fontId="4" fillId="0" borderId="4" xfId="0" applyFont="1" applyBorder="1"/>
    <xf numFmtId="0" fontId="4" fillId="0" borderId="6" xfId="0" applyFont="1" applyBorder="1" applyAlignment="1">
      <alignment horizontal="center"/>
    </xf>
    <xf numFmtId="0" fontId="4" fillId="0" borderId="5" xfId="0" applyFont="1" applyBorder="1"/>
    <xf numFmtId="0" fontId="4" fillId="0" borderId="10" xfId="0" applyFont="1" applyBorder="1"/>
    <xf numFmtId="0" fontId="7" fillId="25" borderId="52" xfId="0" applyFont="1" applyFill="1" applyBorder="1" applyAlignment="1">
      <alignment horizontal="left" vertical="center"/>
    </xf>
    <xf numFmtId="0" fontId="7" fillId="25" borderId="21" xfId="0" applyFont="1" applyFill="1" applyBorder="1" applyAlignment="1">
      <alignment horizontal="left" vertical="center"/>
    </xf>
    <xf numFmtId="0" fontId="7" fillId="25" borderId="53" xfId="0" applyFont="1" applyFill="1" applyBorder="1" applyAlignment="1">
      <alignment horizontal="left" vertical="center"/>
    </xf>
    <xf numFmtId="0" fontId="7" fillId="25" borderId="54" xfId="0" applyFont="1" applyFill="1" applyBorder="1" applyAlignment="1">
      <alignment horizontal="left" vertical="center"/>
    </xf>
    <xf numFmtId="0" fontId="4" fillId="0" borderId="8" xfId="0" applyFont="1" applyBorder="1"/>
    <xf numFmtId="0" fontId="4" fillId="0" borderId="1" xfId="0" applyFont="1" applyBorder="1" applyAlignment="1">
      <alignment vertical="top"/>
    </xf>
    <xf numFmtId="0" fontId="4" fillId="0" borderId="5" xfId="0" applyFont="1" applyBorder="1" applyAlignment="1">
      <alignment horizontal="left"/>
    </xf>
    <xf numFmtId="0" fontId="4" fillId="0" borderId="5" xfId="0" applyFont="1" applyBorder="1" applyAlignment="1">
      <alignment horizontal="left" vertical="top"/>
    </xf>
    <xf numFmtId="0" fontId="4" fillId="0" borderId="6" xfId="0" applyFont="1" applyBorder="1" applyAlignment="1">
      <alignment horizontal="left" vertical="top"/>
    </xf>
    <xf numFmtId="0" fontId="7" fillId="25" borderId="50" xfId="0" applyFont="1" applyFill="1" applyBorder="1" applyAlignment="1">
      <alignment horizontal="left" vertical="center"/>
    </xf>
    <xf numFmtId="0" fontId="20" fillId="0" borderId="7" xfId="0" applyFont="1" applyBorder="1"/>
    <xf numFmtId="0" fontId="4" fillId="0" borderId="14" xfId="0" applyFont="1" applyBorder="1"/>
    <xf numFmtId="0" fontId="7" fillId="0" borderId="7" xfId="0" applyFont="1" applyBorder="1" applyAlignment="1">
      <alignment horizontal="center"/>
    </xf>
    <xf numFmtId="0" fontId="4" fillId="0" borderId="7" xfId="0" applyFont="1" applyBorder="1" applyAlignment="1">
      <alignment horizontal="center" vertical="center"/>
    </xf>
    <xf numFmtId="0" fontId="16" fillId="0" borderId="0" xfId="0" applyFont="1" applyAlignment="1">
      <alignment horizontal="right"/>
    </xf>
    <xf numFmtId="0" fontId="29" fillId="0" borderId="0" xfId="0" applyFont="1"/>
    <xf numFmtId="0" fontId="35" fillId="0" borderId="0" xfId="0" applyFont="1" applyAlignment="1">
      <alignment vertical="center"/>
    </xf>
    <xf numFmtId="0" fontId="33" fillId="16" borderId="7" xfId="0" applyFont="1" applyFill="1" applyBorder="1" applyAlignment="1">
      <alignment horizontal="center" vertical="center" wrapText="1"/>
    </xf>
    <xf numFmtId="0" fontId="33" fillId="0" borderId="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1" xfId="0"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6" xfId="0" applyFont="1" applyBorder="1" applyAlignment="1">
      <alignment horizontal="left" vertical="center" wrapText="1"/>
    </xf>
    <xf numFmtId="0" fontId="35" fillId="0" borderId="6" xfId="0" applyFont="1" applyBorder="1" applyAlignment="1">
      <alignment horizontal="center" vertical="center" wrapText="1"/>
    </xf>
    <xf numFmtId="0" fontId="33" fillId="0" borderId="8"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5" fillId="0" borderId="8" xfId="0" applyFont="1" applyBorder="1" applyAlignment="1">
      <alignment vertical="center" wrapText="1"/>
    </xf>
    <xf numFmtId="0" fontId="35" fillId="0" borderId="9" xfId="0" applyFont="1" applyBorder="1" applyAlignment="1">
      <alignment vertical="center" wrapText="1"/>
    </xf>
    <xf numFmtId="0" fontId="35" fillId="0" borderId="10" xfId="0" applyFont="1" applyBorder="1" applyAlignment="1">
      <alignment vertical="center" wrapText="1"/>
    </xf>
    <xf numFmtId="0" fontId="35" fillId="0" borderId="5" xfId="0" applyFont="1" applyBorder="1" applyAlignment="1">
      <alignment horizontal="center" vertical="center" wrapText="1"/>
    </xf>
    <xf numFmtId="0" fontId="35" fillId="0" borderId="1" xfId="0" quotePrefix="1" applyFont="1" applyBorder="1" applyAlignment="1">
      <alignment horizontal="left" vertical="center" wrapText="1"/>
    </xf>
    <xf numFmtId="0" fontId="35" fillId="0" borderId="6" xfId="0" quotePrefix="1" applyFont="1" applyBorder="1" applyAlignment="1">
      <alignment horizontal="left" vertical="center" wrapText="1"/>
    </xf>
    <xf numFmtId="0" fontId="35" fillId="0" borderId="0" xfId="0" applyFont="1" applyAlignment="1">
      <alignment horizontal="center" vertical="center" wrapText="1"/>
    </xf>
    <xf numFmtId="0" fontId="35" fillId="0" borderId="5" xfId="0" quotePrefix="1" applyFont="1" applyBorder="1" applyAlignment="1">
      <alignment horizontal="left" vertical="center" wrapText="1"/>
    </xf>
    <xf numFmtId="0" fontId="35" fillId="0" borderId="1" xfId="0" applyFont="1" applyBorder="1" applyAlignment="1">
      <alignment vertical="center" wrapText="1"/>
    </xf>
    <xf numFmtId="0" fontId="35" fillId="0" borderId="12" xfId="0" applyFont="1" applyBorder="1" applyAlignment="1">
      <alignment horizontal="left" vertical="center" wrapText="1"/>
    </xf>
    <xf numFmtId="0" fontId="35" fillId="0" borderId="13" xfId="0" applyFont="1" applyBorder="1" applyAlignment="1">
      <alignment horizontal="center" vertical="center" wrapText="1"/>
    </xf>
    <xf numFmtId="0" fontId="35" fillId="0" borderId="5" xfId="0" quotePrefix="1" applyFont="1" applyBorder="1" applyAlignment="1">
      <alignment vertical="center"/>
    </xf>
    <xf numFmtId="0" fontId="35" fillId="0" borderId="5" xfId="0" applyFont="1" applyBorder="1" applyAlignment="1">
      <alignment horizontal="center" vertical="center"/>
    </xf>
    <xf numFmtId="0" fontId="35" fillId="0" borderId="5" xfId="0" applyFont="1" applyBorder="1" applyAlignment="1">
      <alignment horizontal="left" vertical="center"/>
    </xf>
    <xf numFmtId="0" fontId="35" fillId="0" borderId="5" xfId="0" applyFont="1" applyBorder="1" applyAlignment="1">
      <alignment vertical="center"/>
    </xf>
    <xf numFmtId="0" fontId="33" fillId="6" borderId="56" xfId="0" applyFont="1" applyFill="1" applyBorder="1" applyAlignment="1">
      <alignment horizontal="left" vertical="center"/>
    </xf>
    <xf numFmtId="0" fontId="33" fillId="6" borderId="21" xfId="0" applyFont="1" applyFill="1" applyBorder="1" applyAlignment="1">
      <alignment vertical="center" wrapText="1"/>
    </xf>
    <xf numFmtId="0" fontId="33" fillId="6" borderId="57" xfId="0" applyFont="1" applyFill="1" applyBorder="1" applyAlignment="1">
      <alignment vertical="center" wrapText="1"/>
    </xf>
    <xf numFmtId="0" fontId="35" fillId="0" borderId="11" xfId="0" applyFont="1" applyBorder="1" applyAlignment="1">
      <alignment vertical="center" wrapText="1"/>
    </xf>
    <xf numFmtId="0" fontId="35" fillId="0" borderId="0" xfId="0" applyFont="1" applyAlignment="1">
      <alignment vertical="center" wrapText="1"/>
    </xf>
    <xf numFmtId="0" fontId="35" fillId="0" borderId="35" xfId="0" applyFont="1" applyBorder="1" applyAlignment="1">
      <alignment vertical="center" wrapText="1"/>
    </xf>
    <xf numFmtId="0" fontId="35" fillId="3" borderId="17" xfId="0" applyFont="1" applyFill="1" applyBorder="1" applyAlignment="1">
      <alignment vertical="center" wrapText="1"/>
    </xf>
    <xf numFmtId="0" fontId="35" fillId="3" borderId="58" xfId="0" applyFont="1" applyFill="1" applyBorder="1" applyAlignment="1">
      <alignment vertical="center" wrapText="1"/>
    </xf>
    <xf numFmtId="0" fontId="35" fillId="3" borderId="20" xfId="0" applyFont="1" applyFill="1" applyBorder="1" applyAlignment="1">
      <alignment vertical="center" wrapText="1"/>
    </xf>
    <xf numFmtId="0" fontId="35" fillId="0" borderId="5" xfId="0" applyFont="1" applyBorder="1" applyAlignment="1">
      <alignment vertical="center" wrapText="1"/>
    </xf>
    <xf numFmtId="0" fontId="35" fillId="0" borderId="6" xfId="0" applyFont="1" applyBorder="1" applyAlignment="1">
      <alignment vertical="center" wrapText="1"/>
    </xf>
    <xf numFmtId="0" fontId="35" fillId="0" borderId="6" xfId="0" quotePrefix="1" applyFont="1" applyBorder="1" applyAlignment="1">
      <alignment vertical="center" wrapText="1"/>
    </xf>
    <xf numFmtId="0" fontId="35" fillId="6" borderId="56" xfId="0" applyFont="1" applyFill="1" applyBorder="1" applyAlignment="1">
      <alignment vertical="center" wrapText="1"/>
    </xf>
    <xf numFmtId="0" fontId="35" fillId="6" borderId="21" xfId="0" applyFont="1" applyFill="1" applyBorder="1" applyAlignment="1">
      <alignment vertical="center" wrapText="1"/>
    </xf>
    <xf numFmtId="0" fontId="35" fillId="6" borderId="57" xfId="0" applyFont="1" applyFill="1" applyBorder="1" applyAlignment="1">
      <alignment vertical="center" wrapText="1"/>
    </xf>
    <xf numFmtId="0" fontId="35" fillId="0" borderId="2" xfId="0" applyFont="1" applyBorder="1" applyAlignment="1">
      <alignment vertical="center" wrapText="1"/>
    </xf>
    <xf numFmtId="0" fontId="35" fillId="0" borderId="3" xfId="0" applyFont="1" applyBorder="1" applyAlignment="1">
      <alignment vertical="center" wrapText="1"/>
    </xf>
    <xf numFmtId="0" fontId="35" fillId="0" borderId="4" xfId="0" applyFont="1" applyBorder="1" applyAlignment="1">
      <alignment vertical="center" wrapText="1"/>
    </xf>
    <xf numFmtId="0" fontId="32" fillId="0" borderId="0" xfId="0" applyFont="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16" fillId="0" borderId="6" xfId="0" applyFont="1" applyBorder="1" applyAlignment="1">
      <alignment vertical="center"/>
    </xf>
    <xf numFmtId="0" fontId="16" fillId="0" borderId="12" xfId="0" applyFont="1" applyBorder="1" applyAlignment="1">
      <alignment vertical="center"/>
    </xf>
    <xf numFmtId="0" fontId="16" fillId="0" borderId="1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7" fillId="0" borderId="0" xfId="0" applyFont="1" applyAlignment="1">
      <alignment vertical="center"/>
    </xf>
    <xf numFmtId="0" fontId="4" fillId="31" borderId="19" xfId="0" applyFont="1" applyFill="1" applyBorder="1" applyAlignment="1">
      <alignment horizontal="center" vertical="center"/>
    </xf>
    <xf numFmtId="0" fontId="4" fillId="31" borderId="49" xfId="0" applyFont="1" applyFill="1" applyBorder="1" applyAlignment="1">
      <alignment horizontal="center" vertical="center" wrapText="1"/>
    </xf>
    <xf numFmtId="0" fontId="4" fillId="31" borderId="21" xfId="0" applyFont="1" applyFill="1" applyBorder="1" applyAlignment="1">
      <alignment vertical="center"/>
    </xf>
    <xf numFmtId="0" fontId="4" fillId="0" borderId="7" xfId="0" applyFont="1" applyBorder="1" applyAlignment="1">
      <alignment vertical="center"/>
    </xf>
    <xf numFmtId="0" fontId="4" fillId="0" borderId="7" xfId="0" applyFont="1" applyBorder="1" applyAlignment="1">
      <alignment vertical="center" wrapText="1"/>
    </xf>
    <xf numFmtId="0" fontId="4" fillId="40" borderId="7" xfId="0" applyFont="1" applyFill="1" applyBorder="1" applyAlignment="1">
      <alignment vertical="center" wrapText="1"/>
    </xf>
    <xf numFmtId="0" fontId="4" fillId="40" borderId="7" xfId="0" applyFont="1" applyFill="1" applyBorder="1" applyAlignment="1">
      <alignment vertical="center"/>
    </xf>
    <xf numFmtId="0" fontId="16" fillId="31" borderId="7" xfId="0" applyFont="1" applyFill="1" applyBorder="1" applyAlignment="1">
      <alignment horizontal="center" vertical="center" wrapText="1"/>
    </xf>
    <xf numFmtId="0" fontId="25" fillId="31" borderId="7" xfId="0" applyFont="1" applyFill="1" applyBorder="1" applyAlignment="1">
      <alignment vertical="center" wrapText="1"/>
    </xf>
    <xf numFmtId="0" fontId="4" fillId="31" borderId="7" xfId="0" applyFont="1" applyFill="1" applyBorder="1" applyAlignment="1">
      <alignment vertical="center" wrapText="1"/>
    </xf>
    <xf numFmtId="0" fontId="24" fillId="31" borderId="19" xfId="0" applyFont="1" applyFill="1" applyBorder="1" applyAlignment="1">
      <alignment horizontal="left" vertical="center"/>
    </xf>
    <xf numFmtId="0" fontId="24" fillId="31" borderId="19" xfId="0" applyFont="1" applyFill="1" applyBorder="1" applyAlignment="1">
      <alignment horizontal="center" vertical="center" wrapText="1"/>
    </xf>
    <xf numFmtId="0" fontId="24" fillId="31" borderId="17"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50" xfId="0" applyFont="1" applyFill="1" applyBorder="1" applyAlignment="1">
      <alignment horizontal="left" vertical="center"/>
    </xf>
    <xf numFmtId="0" fontId="24" fillId="4" borderId="50" xfId="0" applyFont="1" applyFill="1" applyBorder="1" applyAlignment="1">
      <alignment horizontal="center" vertical="center"/>
    </xf>
    <xf numFmtId="0" fontId="20" fillId="4" borderId="50" xfId="0" applyFont="1" applyFill="1" applyBorder="1" applyAlignment="1">
      <alignment horizontal="center" vertical="center"/>
    </xf>
    <xf numFmtId="0" fontId="20" fillId="4" borderId="50" xfId="0" applyFont="1" applyFill="1" applyBorder="1" applyAlignment="1">
      <alignment horizontal="center" vertical="center" wrapText="1"/>
    </xf>
    <xf numFmtId="0" fontId="20" fillId="4" borderId="51" xfId="0" applyFont="1" applyFill="1" applyBorder="1" applyAlignment="1">
      <alignment horizontal="center" vertical="center"/>
    </xf>
    <xf numFmtId="0" fontId="24" fillId="31" borderId="49" xfId="0" applyFont="1" applyFill="1" applyBorder="1" applyAlignment="1">
      <alignment vertical="center"/>
    </xf>
    <xf numFmtId="0" fontId="24" fillId="31" borderId="50" xfId="0" applyFont="1" applyFill="1" applyBorder="1" applyAlignment="1">
      <alignment vertical="center"/>
    </xf>
    <xf numFmtId="0" fontId="20" fillId="31" borderId="50" xfId="0" applyFont="1" applyFill="1" applyBorder="1" applyAlignment="1">
      <alignment vertical="center"/>
    </xf>
    <xf numFmtId="0" fontId="20" fillId="31" borderId="50" xfId="0" applyFont="1" applyFill="1" applyBorder="1" applyAlignment="1">
      <alignment vertical="center" wrapText="1"/>
    </xf>
    <xf numFmtId="0" fontId="20" fillId="31" borderId="51" xfId="0" applyFont="1" applyFill="1" applyBorder="1" applyAlignment="1">
      <alignment horizontal="center" vertical="center"/>
    </xf>
    <xf numFmtId="0" fontId="20" fillId="31" borderId="20" xfId="0" applyFont="1" applyFill="1" applyBorder="1" applyAlignment="1">
      <alignment horizontal="center" vertical="center"/>
    </xf>
    <xf numFmtId="0" fontId="20" fillId="31" borderId="58" xfId="0" applyFont="1" applyFill="1" applyBorder="1" applyAlignment="1">
      <alignment vertical="center" wrapText="1"/>
    </xf>
    <xf numFmtId="0" fontId="20" fillId="31" borderId="58" xfId="0" applyFont="1" applyFill="1" applyBorder="1" applyAlignment="1">
      <alignment horizontal="center" vertical="center"/>
    </xf>
    <xf numFmtId="0" fontId="20" fillId="31" borderId="58" xfId="0" applyFont="1" applyFill="1" applyBorder="1" applyAlignment="1">
      <alignment vertical="center"/>
    </xf>
    <xf numFmtId="0" fontId="24" fillId="0" borderId="0" xfId="0" applyFont="1" applyAlignment="1">
      <alignment horizontal="right" vertical="center"/>
    </xf>
    <xf numFmtId="0" fontId="24" fillId="31" borderId="50" xfId="0" applyFont="1" applyFill="1" applyBorder="1" applyAlignment="1">
      <alignment horizontal="center" vertical="center"/>
    </xf>
    <xf numFmtId="0" fontId="24" fillId="31" borderId="17" xfId="0" applyFont="1" applyFill="1" applyBorder="1" applyAlignment="1">
      <alignment vertical="center"/>
    </xf>
    <xf numFmtId="0" fontId="24" fillId="31" borderId="58" xfId="0" applyFont="1" applyFill="1" applyBorder="1" applyAlignment="1">
      <alignment horizontal="center" vertical="center"/>
    </xf>
    <xf numFmtId="0" fontId="20" fillId="31" borderId="16" xfId="0" applyFont="1" applyFill="1" applyBorder="1" applyAlignment="1">
      <alignment horizontal="left" vertical="center"/>
    </xf>
    <xf numFmtId="0" fontId="20" fillId="30" borderId="16" xfId="0" applyFont="1" applyFill="1" applyBorder="1" applyAlignment="1">
      <alignment horizontal="center" vertical="center"/>
    </xf>
    <xf numFmtId="0" fontId="20" fillId="31" borderId="19" xfId="0" applyFont="1" applyFill="1" applyBorder="1" applyAlignment="1">
      <alignment horizontal="left" vertical="center"/>
    </xf>
    <xf numFmtId="0" fontId="20" fillId="30" borderId="19" xfId="0" applyFont="1" applyFill="1" applyBorder="1" applyAlignment="1">
      <alignment horizontal="center" vertical="center"/>
    </xf>
    <xf numFmtId="0" fontId="24" fillId="0" borderId="2" xfId="0" applyFont="1" applyBorder="1" applyAlignment="1">
      <alignment vertical="center"/>
    </xf>
    <xf numFmtId="0" fontId="20" fillId="0" borderId="3" xfId="0" applyFont="1" applyBorder="1" applyAlignment="1">
      <alignment vertical="center"/>
    </xf>
    <xf numFmtId="0" fontId="24" fillId="0" borderId="3" xfId="0" applyFont="1" applyBorder="1" applyAlignment="1">
      <alignment horizontal="center" vertical="center"/>
    </xf>
    <xf numFmtId="0" fontId="20" fillId="0" borderId="3" xfId="0" applyFont="1" applyBorder="1" applyAlignment="1">
      <alignment horizontal="center" vertical="center"/>
    </xf>
    <xf numFmtId="0" fontId="20" fillId="31" borderId="57" xfId="0" applyFont="1" applyFill="1" applyBorder="1" applyAlignment="1">
      <alignment horizontal="left" vertical="center"/>
    </xf>
    <xf numFmtId="0" fontId="24" fillId="0" borderId="7" xfId="0" applyFont="1" applyBorder="1" applyAlignment="1">
      <alignment horizontal="center" vertical="center"/>
    </xf>
    <xf numFmtId="0" fontId="20" fillId="31" borderId="50" xfId="0" applyFont="1" applyFill="1" applyBorder="1" applyAlignment="1">
      <alignment horizontal="left" vertical="center"/>
    </xf>
    <xf numFmtId="0" fontId="20" fillId="31" borderId="17" xfId="0" applyFont="1" applyFill="1" applyBorder="1" applyAlignment="1">
      <alignment vertical="center"/>
    </xf>
    <xf numFmtId="0" fontId="24" fillId="31" borderId="52" xfId="0" applyFont="1" applyFill="1" applyBorder="1" applyAlignment="1">
      <alignment horizontal="left" vertical="center"/>
    </xf>
    <xf numFmtId="0" fontId="20" fillId="4" borderId="7" xfId="0" applyFont="1" applyFill="1" applyBorder="1" applyAlignment="1">
      <alignment vertical="center"/>
    </xf>
    <xf numFmtId="0" fontId="24" fillId="4" borderId="17" xfId="0" applyFont="1" applyFill="1" applyBorder="1" applyAlignment="1">
      <alignment vertical="center"/>
    </xf>
    <xf numFmtId="0" fontId="20" fillId="4" borderId="58" xfId="0" applyFont="1" applyFill="1" applyBorder="1" applyAlignment="1">
      <alignment vertical="center"/>
    </xf>
    <xf numFmtId="0" fontId="24" fillId="4" borderId="58" xfId="0" applyFont="1" applyFill="1" applyBorder="1" applyAlignment="1">
      <alignment horizontal="center" vertical="center"/>
    </xf>
    <xf numFmtId="0" fontId="20" fillId="4" borderId="58" xfId="0" applyFont="1" applyFill="1" applyBorder="1" applyAlignment="1">
      <alignment horizontal="center" vertical="center"/>
    </xf>
    <xf numFmtId="0" fontId="20" fillId="4" borderId="20" xfId="0" applyFont="1" applyFill="1" applyBorder="1" applyAlignment="1">
      <alignment vertical="center"/>
    </xf>
    <xf numFmtId="0" fontId="41" fillId="31" borderId="17" xfId="0" applyFont="1" applyFill="1" applyBorder="1" applyAlignment="1">
      <alignment horizontal="left" vertical="center"/>
    </xf>
    <xf numFmtId="0" fontId="20" fillId="31" borderId="58" xfId="0" applyFont="1" applyFill="1" applyBorder="1" applyAlignment="1">
      <alignment horizontal="left" vertical="center"/>
    </xf>
    <xf numFmtId="0" fontId="24" fillId="31" borderId="58" xfId="0" applyFont="1" applyFill="1" applyBorder="1" applyAlignment="1">
      <alignment horizontal="left" vertical="center"/>
    </xf>
    <xf numFmtId="0" fontId="20" fillId="30" borderId="7" xfId="0" applyFont="1" applyFill="1" applyBorder="1" applyAlignment="1">
      <alignment horizontal="center" vertical="center"/>
    </xf>
    <xf numFmtId="0" fontId="20" fillId="0" borderId="1" xfId="0" applyFont="1" applyBorder="1" applyAlignment="1">
      <alignment vertical="center"/>
    </xf>
    <xf numFmtId="0" fontId="20" fillId="31" borderId="7" xfId="0" applyFont="1" applyFill="1" applyBorder="1" applyAlignment="1">
      <alignment horizontal="left" vertical="center"/>
    </xf>
    <xf numFmtId="0" fontId="24" fillId="31" borderId="51" xfId="0" applyFont="1" applyFill="1" applyBorder="1" applyAlignment="1">
      <alignment vertical="center"/>
    </xf>
    <xf numFmtId="0" fontId="24" fillId="31" borderId="56" xfId="0" applyFont="1" applyFill="1" applyBorder="1" applyAlignment="1">
      <alignment vertical="center"/>
    </xf>
    <xf numFmtId="0" fontId="24" fillId="31" borderId="57" xfId="0" applyFont="1" applyFill="1" applyBorder="1" applyAlignment="1">
      <alignment vertical="center"/>
    </xf>
    <xf numFmtId="0" fontId="24" fillId="31" borderId="52" xfId="0" applyFont="1" applyFill="1" applyBorder="1" applyAlignment="1">
      <alignment vertical="center"/>
    </xf>
    <xf numFmtId="0" fontId="24" fillId="31" borderId="54" xfId="0" applyFont="1" applyFill="1" applyBorder="1" applyAlignment="1">
      <alignment vertical="center"/>
    </xf>
    <xf numFmtId="0" fontId="7" fillId="31" borderId="7" xfId="0" applyFont="1" applyFill="1" applyBorder="1" applyAlignment="1">
      <alignment horizontal="center"/>
    </xf>
    <xf numFmtId="0" fontId="29" fillId="0" borderId="0" xfId="0" applyFont="1" applyAlignment="1">
      <alignment vertical="center"/>
    </xf>
    <xf numFmtId="0" fontId="4" fillId="0" borderId="14" xfId="0" applyFont="1" applyBorder="1" applyAlignment="1">
      <alignment vertical="center"/>
    </xf>
    <xf numFmtId="0" fontId="4" fillId="0" borderId="6" xfId="0" applyFont="1" applyBorder="1" applyAlignment="1">
      <alignment vertical="center"/>
    </xf>
    <xf numFmtId="0" fontId="44" fillId="0" borderId="0" xfId="0" applyFont="1" applyAlignment="1">
      <alignment vertical="center"/>
    </xf>
    <xf numFmtId="0" fontId="44" fillId="0" borderId="4" xfId="0" applyFont="1" applyBorder="1" applyAlignment="1">
      <alignment vertical="center"/>
    </xf>
    <xf numFmtId="0" fontId="44" fillId="0" borderId="7" xfId="0" applyFont="1" applyBorder="1" applyAlignment="1">
      <alignment vertical="center"/>
    </xf>
    <xf numFmtId="0" fontId="4" fillId="40" borderId="54" xfId="0" applyFont="1" applyFill="1" applyBorder="1" applyAlignment="1">
      <alignment vertical="center" wrapText="1"/>
    </xf>
    <xf numFmtId="0" fontId="4" fillId="0" borderId="6" xfId="0" applyFont="1" applyBorder="1" applyAlignment="1">
      <alignment vertical="center" wrapText="1"/>
    </xf>
    <xf numFmtId="0" fontId="4" fillId="0" borderId="14" xfId="0" applyFont="1" applyBorder="1" applyAlignment="1">
      <alignment vertical="center" wrapText="1"/>
    </xf>
    <xf numFmtId="0" fontId="4" fillId="40" borderId="16" xfId="0" applyFont="1" applyFill="1" applyBorder="1" applyAlignment="1">
      <alignment vertical="center" wrapText="1"/>
    </xf>
    <xf numFmtId="0" fontId="4" fillId="31" borderId="51"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7" xfId="0" applyFont="1" applyFill="1" applyBorder="1" applyAlignment="1">
      <alignment horizontal="center" vertical="center"/>
    </xf>
    <xf numFmtId="0" fontId="45" fillId="42" borderId="17" xfId="0" applyFont="1" applyFill="1" applyBorder="1" applyAlignment="1">
      <alignment vertical="center"/>
    </xf>
    <xf numFmtId="0" fontId="45" fillId="42" borderId="58" xfId="0" applyFont="1" applyFill="1" applyBorder="1" applyAlignment="1">
      <alignment vertical="center"/>
    </xf>
    <xf numFmtId="0" fontId="44" fillId="42" borderId="50" xfId="0" applyFont="1" applyFill="1" applyBorder="1" applyAlignment="1">
      <alignment vertical="center"/>
    </xf>
    <xf numFmtId="0" fontId="44" fillId="42" borderId="51" xfId="0" applyFont="1" applyFill="1" applyBorder="1" applyAlignment="1">
      <alignment horizontal="center" vertical="center"/>
    </xf>
    <xf numFmtId="0" fontId="4" fillId="42" borderId="20" xfId="0" applyFont="1" applyFill="1" applyBorder="1" applyAlignment="1">
      <alignment horizontal="center" vertical="center"/>
    </xf>
    <xf numFmtId="0" fontId="4" fillId="42" borderId="7" xfId="0" applyFont="1" applyFill="1" applyBorder="1" applyAlignment="1">
      <alignment horizontal="center" vertical="center"/>
    </xf>
    <xf numFmtId="0" fontId="44" fillId="0" borderId="11" xfId="0" applyFont="1" applyBorder="1" applyAlignment="1">
      <alignment vertical="center"/>
    </xf>
    <xf numFmtId="0" fontId="45" fillId="0" borderId="0" xfId="0" applyFont="1" applyAlignment="1">
      <alignment vertical="center"/>
    </xf>
    <xf numFmtId="0" fontId="45" fillId="0" borderId="8" xfId="0" applyFont="1" applyBorder="1" applyAlignment="1">
      <alignment horizontal="left" vertical="center"/>
    </xf>
    <xf numFmtId="0" fontId="45" fillId="0" borderId="9" xfId="0" applyFont="1" applyBorder="1" applyAlignment="1">
      <alignment horizontal="left" vertical="center"/>
    </xf>
    <xf numFmtId="0" fontId="44" fillId="0" borderId="9" xfId="0" applyFont="1" applyBorder="1" applyAlignment="1">
      <alignment vertical="center"/>
    </xf>
    <xf numFmtId="0" fontId="44" fillId="0" borderId="10" xfId="0" applyFont="1" applyBorder="1" applyAlignment="1">
      <alignment horizontal="center" vertical="center"/>
    </xf>
    <xf numFmtId="0" fontId="4" fillId="31" borderId="54" xfId="0" applyFont="1" applyFill="1" applyBorder="1" applyAlignment="1">
      <alignment vertical="center"/>
    </xf>
    <xf numFmtId="0" fontId="4" fillId="31" borderId="20" xfId="0" applyFont="1" applyFill="1" applyBorder="1" applyAlignment="1">
      <alignment vertical="center"/>
    </xf>
    <xf numFmtId="0" fontId="4" fillId="31" borderId="7" xfId="0" applyFont="1" applyFill="1" applyBorder="1" applyAlignment="1">
      <alignment vertical="center"/>
    </xf>
    <xf numFmtId="0" fontId="42" fillId="0" borderId="3" xfId="0" applyFont="1" applyBorder="1" applyAlignment="1">
      <alignment horizontal="center" vertical="center" wrapText="1"/>
    </xf>
    <xf numFmtId="0" fontId="42" fillId="0" borderId="7" xfId="0" applyFont="1" applyBorder="1" applyAlignment="1">
      <alignment vertical="center" wrapText="1"/>
    </xf>
    <xf numFmtId="0" fontId="7" fillId="0" borderId="4" xfId="0" applyFont="1" applyBorder="1" applyAlignment="1">
      <alignment vertical="center"/>
    </xf>
    <xf numFmtId="0" fontId="7" fillId="0" borderId="7" xfId="0" applyFont="1" applyBorder="1" applyAlignment="1">
      <alignment vertical="center"/>
    </xf>
    <xf numFmtId="0" fontId="44" fillId="0" borderId="11" xfId="0" applyFont="1" applyBorder="1" applyAlignment="1">
      <alignment horizontal="left" vertical="center"/>
    </xf>
    <xf numFmtId="0" fontId="44" fillId="0" borderId="8" xfId="0" applyFont="1" applyBorder="1" applyAlignment="1">
      <alignment vertical="center"/>
    </xf>
    <xf numFmtId="0" fontId="44" fillId="0" borderId="1" xfId="0" applyFont="1" applyBorder="1" applyAlignment="1">
      <alignment horizontal="center" vertical="center"/>
    </xf>
    <xf numFmtId="0" fontId="44" fillId="0" borderId="12" xfId="0" applyFont="1" applyBorder="1" applyAlignment="1">
      <alignment horizontal="left" vertical="center"/>
    </xf>
    <xf numFmtId="0" fontId="44" fillId="0" borderId="13" xfId="0" applyFont="1" applyBorder="1" applyAlignment="1">
      <alignment horizontal="left" vertical="center"/>
    </xf>
    <xf numFmtId="0" fontId="44" fillId="0" borderId="12" xfId="0" applyFont="1" applyBorder="1" applyAlignment="1">
      <alignment vertical="center"/>
    </xf>
    <xf numFmtId="0" fontId="44" fillId="0" borderId="6" xfId="0" applyFont="1" applyBorder="1" applyAlignment="1">
      <alignment horizontal="center" vertical="center"/>
    </xf>
    <xf numFmtId="0" fontId="44" fillId="0" borderId="8" xfId="0" applyFont="1" applyBorder="1" applyAlignment="1">
      <alignment horizontal="left" vertical="center"/>
    </xf>
    <xf numFmtId="0" fontId="44" fillId="0" borderId="9" xfId="0" applyFont="1" applyBorder="1" applyAlignment="1">
      <alignment horizontal="left" vertical="center"/>
    </xf>
    <xf numFmtId="0" fontId="44" fillId="0" borderId="5" xfId="0" applyFont="1" applyBorder="1" applyAlignment="1">
      <alignment horizontal="center" vertical="center"/>
    </xf>
    <xf numFmtId="0" fontId="7" fillId="0" borderId="3" xfId="0" applyFont="1" applyBorder="1" applyAlignment="1">
      <alignment horizontal="center" vertical="center" wrapText="1"/>
    </xf>
    <xf numFmtId="0" fontId="7" fillId="0" borderId="7" xfId="0" applyFont="1" applyBorder="1" applyAlignment="1">
      <alignment vertical="center" wrapText="1"/>
    </xf>
    <xf numFmtId="0" fontId="44" fillId="0" borderId="0" xfId="0" applyFont="1" applyAlignment="1">
      <alignment horizontal="left" vertical="center"/>
    </xf>
    <xf numFmtId="0" fontId="44" fillId="0" borderId="3" xfId="0" applyFont="1" applyBorder="1" applyAlignment="1">
      <alignment vertical="center"/>
    </xf>
    <xf numFmtId="0" fontId="44" fillId="0" borderId="4" xfId="0" applyFont="1" applyBorder="1" applyAlignment="1">
      <alignment horizontal="center" vertical="center"/>
    </xf>
    <xf numFmtId="0" fontId="7" fillId="0" borderId="4" xfId="0" applyFont="1" applyBorder="1" applyAlignment="1">
      <alignment horizontal="center" vertical="center"/>
    </xf>
    <xf numFmtId="0" fontId="44" fillId="0" borderId="35" xfId="0" applyFont="1" applyBorder="1" applyAlignment="1">
      <alignment horizontal="center" vertical="center"/>
    </xf>
    <xf numFmtId="0" fontId="44" fillId="0" borderId="14" xfId="0" applyFont="1" applyBorder="1" applyAlignment="1">
      <alignment horizontal="center" vertical="center"/>
    </xf>
    <xf numFmtId="0" fontId="44" fillId="0" borderId="5" xfId="0" applyFont="1" applyBorder="1" applyAlignment="1">
      <alignment vertical="center"/>
    </xf>
    <xf numFmtId="0" fontId="44" fillId="0" borderId="35" xfId="0" applyFont="1" applyBorder="1" applyAlignment="1">
      <alignment horizontal="left" vertical="center"/>
    </xf>
    <xf numFmtId="0" fontId="44" fillId="0" borderId="6" xfId="0" applyFont="1" applyBorder="1" applyAlignment="1">
      <alignment vertical="center"/>
    </xf>
    <xf numFmtId="0" fontId="35" fillId="0" borderId="1" xfId="0" applyFont="1" applyBorder="1" applyAlignment="1">
      <alignment horizontal="center" vertical="center"/>
    </xf>
    <xf numFmtId="0" fontId="4" fillId="31" borderId="19" xfId="0" applyFont="1" applyFill="1" applyBorder="1" applyAlignment="1">
      <alignment vertical="center"/>
    </xf>
    <xf numFmtId="0" fontId="45" fillId="42" borderId="56" xfId="0" applyFont="1" applyFill="1" applyBorder="1" applyAlignment="1">
      <alignment vertical="center"/>
    </xf>
    <xf numFmtId="0" fontId="45" fillId="42" borderId="21" xfId="0" applyFont="1" applyFill="1" applyBorder="1" applyAlignment="1">
      <alignment vertical="center"/>
    </xf>
    <xf numFmtId="0" fontId="44" fillId="42" borderId="58" xfId="0" applyFont="1" applyFill="1" applyBorder="1" applyAlignment="1">
      <alignment vertical="center"/>
    </xf>
    <xf numFmtId="0" fontId="44" fillId="42" borderId="58" xfId="0" applyFont="1" applyFill="1" applyBorder="1" applyAlignment="1">
      <alignment horizontal="center" vertical="center"/>
    </xf>
    <xf numFmtId="0" fontId="7" fillId="42" borderId="58" xfId="0" applyFont="1" applyFill="1" applyBorder="1" applyAlignment="1">
      <alignment horizontal="center" vertical="center"/>
    </xf>
    <xf numFmtId="0" fontId="4" fillId="42" borderId="20" xfId="0" applyFont="1" applyFill="1" applyBorder="1" applyAlignment="1">
      <alignment vertical="center"/>
    </xf>
    <xf numFmtId="0" fontId="4" fillId="31" borderId="16" xfId="0" applyFont="1" applyFill="1" applyBorder="1" applyAlignment="1">
      <alignment vertical="center"/>
    </xf>
    <xf numFmtId="0" fontId="44" fillId="0" borderId="13" xfId="0" applyFont="1" applyBorder="1" applyAlignment="1">
      <alignment vertical="center"/>
    </xf>
    <xf numFmtId="0" fontId="46" fillId="0" borderId="1" xfId="0" applyFont="1" applyBorder="1" applyAlignment="1">
      <alignment horizontal="left" vertical="center"/>
    </xf>
    <xf numFmtId="0" fontId="44" fillId="0" borderId="5" xfId="0" applyFont="1" applyBorder="1" applyAlignment="1">
      <alignment horizontal="left" vertical="center"/>
    </xf>
    <xf numFmtId="0" fontId="44" fillId="0" borderId="6" xfId="0" applyFont="1" applyBorder="1" applyAlignment="1">
      <alignment horizontal="left" vertical="center"/>
    </xf>
    <xf numFmtId="0" fontId="44" fillId="0" borderId="35" xfId="0" applyFont="1" applyBorder="1" applyAlignment="1">
      <alignment vertical="center"/>
    </xf>
    <xf numFmtId="0" fontId="47" fillId="0" borderId="11" xfId="0" applyFont="1" applyBorder="1" applyAlignment="1">
      <alignment vertical="center"/>
    </xf>
    <xf numFmtId="0" fontId="47" fillId="0" borderId="5" xfId="0" applyFont="1" applyBorder="1" applyAlignment="1">
      <alignment horizontal="center" vertical="center"/>
    </xf>
    <xf numFmtId="0" fontId="45" fillId="0" borderId="11" xfId="0" applyFont="1" applyBorder="1" applyAlignment="1">
      <alignment vertical="center"/>
    </xf>
    <xf numFmtId="0" fontId="45" fillId="42" borderId="20" xfId="0" applyFont="1" applyFill="1" applyBorder="1" applyAlignment="1">
      <alignment vertical="center"/>
    </xf>
    <xf numFmtId="0" fontId="44" fillId="0" borderId="1" xfId="0" applyFont="1" applyBorder="1" applyAlignment="1">
      <alignment vertical="center"/>
    </xf>
    <xf numFmtId="0" fontId="7" fillId="31" borderId="7" xfId="0" applyFont="1" applyFill="1" applyBorder="1" applyAlignment="1">
      <alignment horizontal="center" vertical="center"/>
    </xf>
    <xf numFmtId="0" fontId="44" fillId="0" borderId="7" xfId="0" applyFont="1" applyBorder="1" applyAlignment="1">
      <alignment horizontal="center" vertical="center"/>
    </xf>
    <xf numFmtId="0" fontId="46" fillId="0" borderId="0" xfId="0" applyFont="1" applyAlignment="1">
      <alignment vertical="center"/>
    </xf>
    <xf numFmtId="0" fontId="42" fillId="0" borderId="7" xfId="0" applyFont="1" applyBorder="1" applyAlignment="1">
      <alignment horizontal="center" vertical="center" wrapText="1"/>
    </xf>
    <xf numFmtId="0" fontId="16" fillId="0" borderId="8" xfId="0" applyFont="1" applyBorder="1" applyAlignment="1">
      <alignment vertical="center"/>
    </xf>
    <xf numFmtId="0" fontId="4" fillId="16" borderId="21" xfId="0" applyFont="1" applyFill="1" applyBorder="1" applyAlignment="1">
      <alignment horizontal="center" vertical="center" textRotation="9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40" borderId="54"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 xfId="0" applyFont="1" applyBorder="1" applyAlignment="1">
      <alignment vertical="center" wrapText="1"/>
    </xf>
    <xf numFmtId="0" fontId="4" fillId="40" borderId="17" xfId="0" applyFont="1" applyFill="1" applyBorder="1" applyAlignment="1">
      <alignment horizontal="center" vertical="center" wrapText="1"/>
    </xf>
    <xf numFmtId="0" fontId="4" fillId="40" borderId="58" xfId="0" applyFont="1" applyFill="1" applyBorder="1" applyAlignment="1">
      <alignment vertical="center" wrapText="1"/>
    </xf>
    <xf numFmtId="0" fontId="4" fillId="0" borderId="4" xfId="0" applyFont="1" applyBorder="1" applyAlignment="1">
      <alignment vertical="center" wrapText="1"/>
    </xf>
    <xf numFmtId="0" fontId="4" fillId="42" borderId="51" xfId="0" applyFont="1" applyFill="1" applyBorder="1" applyAlignment="1">
      <alignment horizontal="center" vertical="center"/>
    </xf>
    <xf numFmtId="0" fontId="4" fillId="42" borderId="19" xfId="0" applyFont="1" applyFill="1" applyBorder="1" applyAlignment="1">
      <alignment horizontal="center" vertical="center"/>
    </xf>
    <xf numFmtId="0" fontId="4" fillId="42" borderId="51" xfId="0" applyFont="1" applyFill="1" applyBorder="1" applyAlignment="1">
      <alignment vertical="center"/>
    </xf>
    <xf numFmtId="0" fontId="7" fillId="13" borderId="17" xfId="0" applyFont="1" applyFill="1" applyBorder="1" applyAlignment="1">
      <alignment vertical="center"/>
    </xf>
    <xf numFmtId="0" fontId="7" fillId="13" borderId="58" xfId="0" applyFont="1" applyFill="1" applyBorder="1" applyAlignment="1">
      <alignment vertical="center"/>
    </xf>
    <xf numFmtId="0" fontId="7" fillId="13" borderId="50" xfId="0" applyFont="1" applyFill="1" applyBorder="1" applyAlignment="1">
      <alignment vertical="center"/>
    </xf>
    <xf numFmtId="0" fontId="4" fillId="13" borderId="50" xfId="0" applyFont="1" applyFill="1" applyBorder="1" applyAlignment="1">
      <alignment vertical="center"/>
    </xf>
    <xf numFmtId="0" fontId="4" fillId="13" borderId="50" xfId="0" applyFont="1" applyFill="1" applyBorder="1" applyAlignment="1">
      <alignment horizontal="center" vertical="center"/>
    </xf>
    <xf numFmtId="0" fontId="4" fillId="13" borderId="51" xfId="0" applyFont="1" applyFill="1" applyBorder="1" applyAlignment="1">
      <alignment horizontal="center" vertical="center"/>
    </xf>
    <xf numFmtId="0" fontId="7" fillId="31" borderId="17" xfId="0" applyFont="1" applyFill="1" applyBorder="1" applyAlignment="1">
      <alignment vertical="center"/>
    </xf>
    <xf numFmtId="0" fontId="4" fillId="31" borderId="58" xfId="0" applyFont="1" applyFill="1" applyBorder="1" applyAlignment="1">
      <alignment vertical="center"/>
    </xf>
    <xf numFmtId="0" fontId="4" fillId="31" borderId="58" xfId="0" applyFont="1" applyFill="1" applyBorder="1" applyAlignment="1">
      <alignment horizontal="center" vertical="center"/>
    </xf>
    <xf numFmtId="0" fontId="16" fillId="31" borderId="16" xfId="0" applyFont="1" applyFill="1" applyBorder="1" applyAlignment="1">
      <alignment horizontal="center" vertical="center"/>
    </xf>
    <xf numFmtId="0" fontId="16" fillId="31" borderId="7" xfId="0" applyFont="1" applyFill="1" applyBorder="1" applyAlignment="1">
      <alignment horizontal="center" vertical="center"/>
    </xf>
    <xf numFmtId="0" fontId="4" fillId="31" borderId="57" xfId="0" applyFont="1" applyFill="1" applyBorder="1" applyAlignment="1">
      <alignment vertical="center"/>
    </xf>
    <xf numFmtId="0" fontId="16" fillId="31" borderId="15" xfId="0" applyFont="1" applyFill="1" applyBorder="1" applyAlignment="1">
      <alignment horizontal="center" vertical="center"/>
    </xf>
    <xf numFmtId="0" fontId="4" fillId="0" borderId="1" xfId="0" applyFont="1" applyBorder="1" applyAlignment="1">
      <alignment vertical="center"/>
    </xf>
    <xf numFmtId="0" fontId="7" fillId="31" borderId="49" xfId="0" applyFont="1" applyFill="1" applyBorder="1" applyAlignment="1">
      <alignment vertical="center"/>
    </xf>
    <xf numFmtId="0" fontId="7" fillId="31" borderId="50" xfId="0" applyFont="1" applyFill="1" applyBorder="1" applyAlignment="1">
      <alignment vertical="center"/>
    </xf>
    <xf numFmtId="0" fontId="16" fillId="31" borderId="50" xfId="0" applyFont="1" applyFill="1" applyBorder="1" applyAlignment="1">
      <alignment horizontal="center" vertical="center"/>
    </xf>
    <xf numFmtId="0" fontId="4" fillId="0" borderId="3" xfId="0" applyFont="1" applyBorder="1" applyAlignment="1">
      <alignment horizontal="center" vertical="center"/>
    </xf>
    <xf numFmtId="0" fontId="16" fillId="31" borderId="20" xfId="0" applyFont="1" applyFill="1" applyBorder="1" applyAlignment="1">
      <alignment horizontal="center" vertical="center"/>
    </xf>
    <xf numFmtId="0" fontId="4" fillId="0" borderId="14" xfId="0" applyFont="1" applyBorder="1" applyAlignment="1">
      <alignment horizontal="center" vertical="center"/>
    </xf>
    <xf numFmtId="0" fontId="4" fillId="31" borderId="49" xfId="0" applyFont="1" applyFill="1" applyBorder="1" applyAlignment="1">
      <alignment horizontal="left" vertical="center"/>
    </xf>
    <xf numFmtId="0" fontId="4" fillId="31" borderId="51" xfId="0" applyFont="1" applyFill="1" applyBorder="1" applyAlignment="1">
      <alignment horizontal="left" vertical="center"/>
    </xf>
    <xf numFmtId="0" fontId="4" fillId="31" borderId="56" xfId="0" applyFont="1" applyFill="1" applyBorder="1" applyAlignment="1">
      <alignment horizontal="left" vertical="center"/>
    </xf>
    <xf numFmtId="0" fontId="4" fillId="31" borderId="57" xfId="0" applyFont="1" applyFill="1" applyBorder="1" applyAlignment="1">
      <alignment horizontal="left" vertical="center"/>
    </xf>
    <xf numFmtId="0" fontId="42" fillId="0" borderId="0" xfId="0" applyFont="1" applyAlignment="1">
      <alignment horizontal="center" vertical="center" wrapText="1"/>
    </xf>
    <xf numFmtId="0" fontId="42" fillId="0" borderId="0" xfId="0" applyFont="1" applyAlignment="1">
      <alignment vertical="center" wrapText="1"/>
    </xf>
    <xf numFmtId="0" fontId="4" fillId="31" borderId="52" xfId="0" applyFont="1" applyFill="1" applyBorder="1" applyAlignment="1">
      <alignment horizontal="left" vertical="center"/>
    </xf>
    <xf numFmtId="0" fontId="4" fillId="31" borderId="51" xfId="0" applyFont="1" applyFill="1" applyBorder="1" applyAlignment="1">
      <alignment vertical="center"/>
    </xf>
    <xf numFmtId="0" fontId="16" fillId="31" borderId="19" xfId="0" applyFont="1" applyFill="1" applyBorder="1" applyAlignment="1">
      <alignment horizontal="center" vertical="center"/>
    </xf>
    <xf numFmtId="0" fontId="7" fillId="31" borderId="52" xfId="0" applyFont="1" applyFill="1" applyBorder="1" applyAlignment="1">
      <alignment vertical="center"/>
    </xf>
    <xf numFmtId="0" fontId="4" fillId="31" borderId="17" xfId="0" applyFont="1" applyFill="1" applyBorder="1" applyAlignment="1">
      <alignment vertical="center"/>
    </xf>
    <xf numFmtId="0" fontId="4" fillId="0" borderId="4" xfId="0" applyFont="1" applyBorder="1" applyAlignment="1">
      <alignment horizontal="center" vertical="center"/>
    </xf>
    <xf numFmtId="0" fontId="7" fillId="31" borderId="58" xfId="0" applyFont="1" applyFill="1" applyBorder="1" applyAlignment="1">
      <alignment vertical="center"/>
    </xf>
    <xf numFmtId="0" fontId="4" fillId="31" borderId="54" xfId="0" applyFont="1" applyFill="1" applyBorder="1" applyAlignment="1">
      <alignment horizontal="left" vertical="center"/>
    </xf>
    <xf numFmtId="0" fontId="7" fillId="0" borderId="2" xfId="0" applyFont="1" applyBorder="1" applyAlignment="1">
      <alignment vertical="center"/>
    </xf>
    <xf numFmtId="0" fontId="16" fillId="0" borderId="4" xfId="0" applyFont="1" applyBorder="1" applyAlignment="1">
      <alignment horizontal="center" vertical="center"/>
    </xf>
    <xf numFmtId="0" fontId="16" fillId="0" borderId="6" xfId="0" applyFont="1" applyBorder="1" applyAlignment="1">
      <alignment horizontal="center" vertical="center"/>
    </xf>
    <xf numFmtId="0" fontId="4" fillId="13" borderId="58" xfId="0" applyFont="1" applyFill="1" applyBorder="1" applyAlignment="1">
      <alignment vertical="center"/>
    </xf>
    <xf numFmtId="0" fontId="16" fillId="13" borderId="58" xfId="0" applyFont="1" applyFill="1" applyBorder="1" applyAlignment="1">
      <alignment horizontal="center" vertical="center"/>
    </xf>
    <xf numFmtId="0" fontId="4" fillId="13" borderId="58" xfId="0" applyFont="1" applyFill="1" applyBorder="1" applyAlignment="1">
      <alignment horizontal="center" vertical="center"/>
    </xf>
    <xf numFmtId="0" fontId="4" fillId="13" borderId="20" xfId="0" applyFont="1" applyFill="1" applyBorder="1" applyAlignment="1">
      <alignment vertical="center"/>
    </xf>
    <xf numFmtId="0" fontId="4" fillId="31" borderId="50" xfId="0" applyFont="1" applyFill="1" applyBorder="1" applyAlignment="1">
      <alignment vertical="center"/>
    </xf>
    <xf numFmtId="0" fontId="4" fillId="31" borderId="49" xfId="0" applyFont="1" applyFill="1" applyBorder="1" applyAlignment="1">
      <alignment vertical="center"/>
    </xf>
    <xf numFmtId="0" fontId="4" fillId="31" borderId="56" xfId="0" applyFont="1" applyFill="1" applyBorder="1" applyAlignment="1">
      <alignment vertical="center"/>
    </xf>
    <xf numFmtId="0" fontId="7" fillId="31" borderId="20" xfId="0" applyFont="1" applyFill="1" applyBorder="1" applyAlignment="1">
      <alignment horizontal="center" vertical="center" wrapText="1"/>
    </xf>
    <xf numFmtId="0" fontId="42" fillId="0" borderId="11" xfId="0" applyFont="1" applyBorder="1" applyAlignment="1">
      <alignment vertical="center" wrapText="1"/>
    </xf>
    <xf numFmtId="0" fontId="7" fillId="0" borderId="9" xfId="0" applyFont="1" applyBorder="1" applyAlignment="1">
      <alignment horizontal="center"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7" fillId="0" borderId="0" xfId="0" applyFont="1" applyAlignment="1">
      <alignment vertical="center" wrapText="1"/>
    </xf>
    <xf numFmtId="0" fontId="18" fillId="0" borderId="0" xfId="0" applyFont="1" applyAlignment="1">
      <alignment vertical="center"/>
    </xf>
    <xf numFmtId="0" fontId="44" fillId="0" borderId="4" xfId="0" applyFont="1" applyBorder="1"/>
    <xf numFmtId="0" fontId="7" fillId="0" borderId="7" xfId="0" applyFont="1" applyBorder="1" applyAlignment="1">
      <alignment horizontal="center" wrapText="1"/>
    </xf>
    <xf numFmtId="0" fontId="7" fillId="0" borderId="7" xfId="0" applyFont="1" applyBorder="1"/>
    <xf numFmtId="0" fontId="4" fillId="0" borderId="7" xfId="0" applyFont="1" applyBorder="1" applyAlignment="1">
      <alignment horizontal="right"/>
    </xf>
    <xf numFmtId="0" fontId="4" fillId="31" borderId="7" xfId="0" applyFont="1" applyFill="1" applyBorder="1" applyAlignment="1">
      <alignment horizontal="right"/>
    </xf>
    <xf numFmtId="0" fontId="4" fillId="31" borderId="7" xfId="0" applyFont="1" applyFill="1" applyBorder="1"/>
    <xf numFmtId="0" fontId="4" fillId="31" borderId="7" xfId="0" applyFont="1" applyFill="1" applyBorder="1" applyAlignment="1">
      <alignment horizontal="center"/>
    </xf>
    <xf numFmtId="0" fontId="24" fillId="0" borderId="7" xfId="0" applyFont="1" applyBorder="1"/>
    <xf numFmtId="0" fontId="48" fillId="0" borderId="7" xfId="0" applyFont="1" applyBorder="1"/>
    <xf numFmtId="0" fontId="18" fillId="0" borderId="7" xfId="0" applyFont="1" applyBorder="1" applyAlignment="1">
      <alignment horizontal="center"/>
    </xf>
    <xf numFmtId="0" fontId="49" fillId="0" borderId="7" xfId="0" applyFont="1" applyBorder="1"/>
    <xf numFmtId="0" fontId="4" fillId="0" borderId="11" xfId="0" applyFont="1" applyBorder="1"/>
    <xf numFmtId="0" fontId="4" fillId="0" borderId="35" xfId="0" applyFont="1" applyBorder="1"/>
    <xf numFmtId="0" fontId="4" fillId="0" borderId="12" xfId="0" applyFont="1" applyBorder="1"/>
    <xf numFmtId="0" fontId="7" fillId="10" borderId="7" xfId="0" applyFont="1" applyFill="1" applyBorder="1" applyAlignment="1">
      <alignment horizontal="center" vertical="center" wrapText="1"/>
    </xf>
    <xf numFmtId="0" fontId="4" fillId="26" borderId="15" xfId="0" applyFont="1" applyFill="1" applyBorder="1" applyAlignment="1">
      <alignment horizontal="center"/>
    </xf>
    <xf numFmtId="0" fontId="4" fillId="26" borderId="16" xfId="0" applyFont="1" applyFill="1" applyBorder="1" applyAlignment="1">
      <alignment horizontal="center"/>
    </xf>
    <xf numFmtId="0" fontId="4" fillId="0" borderId="8" xfId="0" applyFont="1" applyBorder="1" applyAlignment="1">
      <alignment horizontal="center"/>
    </xf>
    <xf numFmtId="17" fontId="4" fillId="0" borderId="7" xfId="0" applyNumberFormat="1" applyFont="1" applyBorder="1"/>
    <xf numFmtId="0" fontId="4" fillId="0" borderId="7" xfId="0" applyFont="1" applyBorder="1" applyAlignment="1">
      <alignment wrapText="1"/>
    </xf>
    <xf numFmtId="1" fontId="17" fillId="43" borderId="4" xfId="0" applyNumberFormat="1" applyFont="1" applyFill="1" applyBorder="1"/>
    <xf numFmtId="1" fontId="17" fillId="43" borderId="1" xfId="0" applyNumberFormat="1" applyFont="1" applyFill="1" applyBorder="1" applyAlignment="1">
      <alignment horizontal="center"/>
    </xf>
    <xf numFmtId="0" fontId="4" fillId="44" borderId="19" xfId="0" applyFont="1" applyFill="1" applyBorder="1" applyAlignment="1">
      <alignment horizontal="center"/>
    </xf>
    <xf numFmtId="1" fontId="17" fillId="45" borderId="20" xfId="0" applyNumberFormat="1" applyFont="1" applyFill="1" applyBorder="1"/>
    <xf numFmtId="1" fontId="17" fillId="45" borderId="7" xfId="0" applyNumberFormat="1" applyFont="1" applyFill="1" applyBorder="1" applyAlignment="1">
      <alignment horizontal="center"/>
    </xf>
    <xf numFmtId="0" fontId="4" fillId="45" borderId="7" xfId="0" applyFont="1" applyFill="1" applyBorder="1" applyAlignment="1">
      <alignment horizontal="center"/>
    </xf>
    <xf numFmtId="1" fontId="17" fillId="46" borderId="20" xfId="0" applyNumberFormat="1" applyFont="1" applyFill="1" applyBorder="1"/>
    <xf numFmtId="1" fontId="17" fillId="46" borderId="19" xfId="0" applyNumberFormat="1" applyFont="1" applyFill="1" applyBorder="1" applyAlignment="1">
      <alignment horizontal="center"/>
    </xf>
    <xf numFmtId="0" fontId="18" fillId="46" borderId="19" xfId="0" applyFont="1" applyFill="1" applyBorder="1" applyAlignment="1">
      <alignment horizontal="center"/>
    </xf>
    <xf numFmtId="0" fontId="4" fillId="46" borderId="19" xfId="0" applyFont="1" applyFill="1" applyBorder="1" applyAlignment="1">
      <alignment horizontal="center"/>
    </xf>
    <xf numFmtId="1" fontId="17" fillId="47" borderId="4" xfId="0" applyNumberFormat="1" applyFont="1" applyFill="1" applyBorder="1"/>
    <xf numFmtId="1" fontId="17" fillId="47" borderId="1" xfId="0" applyNumberFormat="1" applyFont="1" applyFill="1" applyBorder="1" applyAlignment="1">
      <alignment horizontal="center"/>
    </xf>
    <xf numFmtId="0" fontId="4" fillId="48" borderId="19" xfId="0" applyFont="1" applyFill="1" applyBorder="1" applyAlignment="1">
      <alignment horizontal="center"/>
    </xf>
    <xf numFmtId="1" fontId="17" fillId="49" borderId="4" xfId="0" applyNumberFormat="1" applyFont="1" applyFill="1" applyBorder="1"/>
    <xf numFmtId="1" fontId="17" fillId="49" borderId="1" xfId="0" applyNumberFormat="1" applyFont="1" applyFill="1" applyBorder="1" applyAlignment="1">
      <alignment horizontal="center"/>
    </xf>
    <xf numFmtId="0" fontId="4" fillId="50" borderId="19" xfId="0" applyFont="1" applyFill="1" applyBorder="1" applyAlignment="1">
      <alignment horizontal="center"/>
    </xf>
    <xf numFmtId="1" fontId="17" fillId="51" borderId="20" xfId="0" applyNumberFormat="1" applyFont="1" applyFill="1" applyBorder="1"/>
    <xf numFmtId="1" fontId="17" fillId="51" borderId="19" xfId="0" applyNumberFormat="1" applyFont="1" applyFill="1" applyBorder="1" applyAlignment="1">
      <alignment horizontal="center"/>
    </xf>
    <xf numFmtId="0" fontId="4" fillId="51" borderId="19" xfId="0" applyFont="1" applyFill="1" applyBorder="1" applyAlignment="1">
      <alignment horizontal="center"/>
    </xf>
    <xf numFmtId="1" fontId="17" fillId="52" borderId="20" xfId="0" applyNumberFormat="1" applyFont="1" applyFill="1" applyBorder="1"/>
    <xf numFmtId="1" fontId="17" fillId="52" borderId="19" xfId="0" applyNumberFormat="1" applyFont="1" applyFill="1" applyBorder="1" applyAlignment="1">
      <alignment horizontal="center"/>
    </xf>
    <xf numFmtId="0" fontId="4" fillId="52" borderId="19" xfId="0" applyFont="1" applyFill="1" applyBorder="1" applyAlignment="1">
      <alignment horizontal="center"/>
    </xf>
    <xf numFmtId="0" fontId="4" fillId="9" borderId="7" xfId="0" applyFont="1" applyFill="1" applyBorder="1" applyAlignment="1">
      <alignment horizontal="right" vertical="center"/>
    </xf>
    <xf numFmtId="1" fontId="17" fillId="45" borderId="19" xfId="0" applyNumberFormat="1" applyFont="1" applyFill="1" applyBorder="1" applyAlignment="1">
      <alignment horizontal="center"/>
    </xf>
    <xf numFmtId="0" fontId="4" fillId="45" borderId="19" xfId="0" applyFont="1" applyFill="1" applyBorder="1" applyAlignment="1">
      <alignment horizontal="center"/>
    </xf>
    <xf numFmtId="1" fontId="17" fillId="53" borderId="20" xfId="0" applyNumberFormat="1" applyFont="1" applyFill="1" applyBorder="1"/>
    <xf numFmtId="1" fontId="17" fillId="53" borderId="19" xfId="0" applyNumberFormat="1" applyFont="1" applyFill="1" applyBorder="1" applyAlignment="1">
      <alignment horizontal="center"/>
    </xf>
    <xf numFmtId="0" fontId="4" fillId="53" borderId="19" xfId="0" applyFont="1" applyFill="1" applyBorder="1" applyAlignment="1">
      <alignment horizontal="center"/>
    </xf>
    <xf numFmtId="0" fontId="1" fillId="0" borderId="2" xfId="0" applyFont="1" applyBorder="1" applyAlignment="1">
      <alignment horizontal="center"/>
    </xf>
    <xf numFmtId="0" fontId="2" fillId="0" borderId="4" xfId="0" applyFont="1" applyBorder="1"/>
    <xf numFmtId="0" fontId="1" fillId="0" borderId="2" xfId="0" applyFont="1" applyBorder="1" applyAlignment="1">
      <alignment horizontal="center" vertical="center"/>
    </xf>
    <xf numFmtId="0" fontId="2" fillId="0" borderId="3" xfId="0" applyFont="1" applyBorder="1"/>
    <xf numFmtId="0" fontId="1" fillId="0" borderId="0" xfId="0" applyFont="1" applyAlignment="1">
      <alignment horizontal="center"/>
    </xf>
    <xf numFmtId="0" fontId="0" fillId="0" borderId="0" xfId="0"/>
    <xf numFmtId="0" fontId="1" fillId="0" borderId="1" xfId="0" applyFont="1" applyBorder="1" applyAlignment="1">
      <alignment horizontal="center" vertical="center"/>
    </xf>
    <xf numFmtId="0" fontId="2" fillId="0" borderId="5" xfId="0" applyFont="1" applyBorder="1"/>
    <xf numFmtId="0" fontId="2" fillId="0" borderId="6" xfId="0" applyFont="1" applyBorder="1"/>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4" fillId="0" borderId="2" xfId="0" applyFont="1" applyBorder="1" applyAlignment="1">
      <alignment horizontal="center"/>
    </xf>
    <xf numFmtId="0" fontId="5" fillId="0" borderId="8" xfId="0" applyFont="1" applyBorder="1" applyAlignment="1">
      <alignment horizontal="center" vertical="center" wrapText="1"/>
    </xf>
    <xf numFmtId="0" fontId="2" fillId="0" borderId="10" xfId="0" applyFont="1" applyBorder="1"/>
    <xf numFmtId="0" fontId="4" fillId="0" borderId="0" xfId="0" applyFont="1" applyAlignment="1">
      <alignment horizontal="center"/>
    </xf>
    <xf numFmtId="1"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xf>
    <xf numFmtId="0" fontId="6" fillId="0" borderId="8" xfId="0" applyFont="1" applyBorder="1" applyAlignment="1">
      <alignment horizontal="center" vertical="center" wrapText="1"/>
    </xf>
    <xf numFmtId="0" fontId="2" fillId="0" borderId="9" xfId="0" applyFont="1" applyBorder="1"/>
    <xf numFmtId="0" fontId="2" fillId="0" borderId="12" xfId="0" applyFont="1" applyBorder="1"/>
    <xf numFmtId="0" fontId="2" fillId="0" borderId="13" xfId="0" applyFont="1" applyBorder="1"/>
    <xf numFmtId="0" fontId="2" fillId="0" borderId="14" xfId="0" applyFont="1" applyBorder="1"/>
    <xf numFmtId="0" fontId="6"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xf>
    <xf numFmtId="0" fontId="5" fillId="0" borderId="5" xfId="0" applyFont="1" applyBorder="1" applyAlignment="1">
      <alignment horizontal="center" vertical="center" wrapText="1"/>
    </xf>
    <xf numFmtId="0" fontId="5" fillId="0" borderId="8" xfId="0" applyFont="1" applyBorder="1" applyAlignment="1">
      <alignment horizontal="center" vertical="center"/>
    </xf>
    <xf numFmtId="1" fontId="17" fillId="0" borderId="1" xfId="0" applyNumberFormat="1" applyFont="1" applyBorder="1" applyAlignment="1">
      <alignment horizontal="center" vertical="center"/>
    </xf>
    <xf numFmtId="1" fontId="17" fillId="7"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 fontId="17" fillId="7" borderId="1" xfId="0" applyNumberFormat="1" applyFont="1" applyFill="1" applyBorder="1" applyAlignment="1">
      <alignment horizontal="center" vertical="center"/>
    </xf>
    <xf numFmtId="0" fontId="2" fillId="0" borderId="25" xfId="0" applyFont="1" applyBorder="1"/>
    <xf numFmtId="1" fontId="4" fillId="7" borderId="1" xfId="0" applyNumberFormat="1" applyFont="1" applyFill="1" applyBorder="1" applyAlignment="1">
      <alignment horizontal="center" vertical="center" wrapText="1"/>
    </xf>
    <xf numFmtId="1" fontId="17" fillId="0" borderId="1" xfId="0" applyNumberFormat="1" applyFont="1" applyBorder="1" applyAlignment="1">
      <alignment horizontal="center"/>
    </xf>
    <xf numFmtId="1" fontId="15" fillId="0" borderId="0" xfId="0" applyNumberFormat="1" applyFont="1" applyAlignment="1">
      <alignment horizontal="left"/>
    </xf>
    <xf numFmtId="0" fontId="16" fillId="0" borderId="1" xfId="0" applyFont="1" applyBorder="1" applyAlignment="1">
      <alignment horizontal="center" vertical="center" textRotation="90"/>
    </xf>
    <xf numFmtId="1" fontId="17" fillId="15" borderId="1" xfId="0" applyNumberFormat="1" applyFont="1" applyFill="1" applyBorder="1" applyAlignment="1">
      <alignment horizontal="center" vertical="center"/>
    </xf>
    <xf numFmtId="0" fontId="4" fillId="0" borderId="11" xfId="0" applyFont="1" applyBorder="1" applyAlignment="1">
      <alignment horizontal="center" vertical="center" wrapText="1"/>
    </xf>
    <xf numFmtId="0" fontId="2" fillId="0" borderId="11" xfId="0" applyFont="1" applyBorder="1"/>
    <xf numFmtId="0" fontId="4" fillId="3"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17" fillId="0" borderId="1"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1" xfId="0" applyFont="1" applyBorder="1" applyAlignment="1">
      <alignment horizontal="center" vertical="center" wrapText="1"/>
    </xf>
    <xf numFmtId="1" fontId="15" fillId="0" borderId="0" xfId="0" applyNumberFormat="1" applyFont="1" applyAlignment="1">
      <alignment horizontal="center"/>
    </xf>
    <xf numFmtId="1" fontId="17" fillId="0" borderId="1" xfId="0" applyNumberFormat="1" applyFont="1" applyBorder="1" applyAlignment="1">
      <alignment horizontal="center" vertical="center" wrapText="1"/>
    </xf>
    <xf numFmtId="1" fontId="17" fillId="21" borderId="2" xfId="0" applyNumberFormat="1" applyFont="1" applyFill="1" applyBorder="1" applyAlignment="1">
      <alignment horizontal="center" vertical="center"/>
    </xf>
    <xf numFmtId="1" fontId="17" fillId="21" borderId="26" xfId="0" applyNumberFormat="1" applyFont="1" applyFill="1" applyBorder="1" applyAlignment="1">
      <alignment horizontal="center" vertical="center"/>
    </xf>
    <xf numFmtId="0" fontId="2" fillId="0" borderId="27" xfId="0" applyFont="1" applyBorder="1"/>
    <xf numFmtId="1" fontId="17" fillId="17" borderId="2" xfId="0" applyNumberFormat="1" applyFont="1" applyFill="1" applyBorder="1" applyAlignment="1">
      <alignment horizontal="center" vertical="center"/>
    </xf>
    <xf numFmtId="1" fontId="17" fillId="22" borderId="2" xfId="0" applyNumberFormat="1" applyFont="1" applyFill="1" applyBorder="1" applyAlignment="1">
      <alignment horizontal="center" vertical="center"/>
    </xf>
    <xf numFmtId="0" fontId="17" fillId="17" borderId="1" xfId="0" applyFont="1" applyFill="1" applyBorder="1" applyAlignment="1">
      <alignment horizontal="center" vertical="center" wrapText="1"/>
    </xf>
    <xf numFmtId="1" fontId="17" fillId="17" borderId="1" xfId="0" applyNumberFormat="1" applyFont="1" applyFill="1" applyBorder="1" applyAlignment="1">
      <alignment horizontal="center" vertical="center" wrapText="1"/>
    </xf>
    <xf numFmtId="1" fontId="17" fillId="22" borderId="1" xfId="0" applyNumberFormat="1" applyFont="1" applyFill="1" applyBorder="1" applyAlignment="1">
      <alignment horizontal="center" vertical="center" wrapText="1"/>
    </xf>
    <xf numFmtId="1" fontId="17" fillId="21" borderId="1" xfId="0" applyNumberFormat="1" applyFont="1" applyFill="1" applyBorder="1" applyAlignment="1">
      <alignment horizontal="center" vertical="center" textRotation="90" wrapText="1"/>
    </xf>
    <xf numFmtId="1" fontId="17" fillId="21" borderId="1" xfId="0" applyNumberFormat="1" applyFont="1" applyFill="1" applyBorder="1" applyAlignment="1">
      <alignment horizontal="center" vertical="center" wrapText="1"/>
    </xf>
    <xf numFmtId="1" fontId="17" fillId="17" borderId="26" xfId="0" applyNumberFormat="1" applyFont="1" applyFill="1" applyBorder="1" applyAlignment="1">
      <alignment horizontal="center" vertical="center"/>
    </xf>
    <xf numFmtId="0" fontId="2" fillId="0" borderId="28" xfId="0" applyFont="1" applyBorder="1"/>
    <xf numFmtId="0" fontId="2" fillId="0" borderId="29" xfId="0" applyFont="1" applyBorder="1"/>
    <xf numFmtId="1" fontId="17" fillId="17" borderId="1" xfId="0" applyNumberFormat="1" applyFont="1" applyFill="1" applyBorder="1" applyAlignment="1">
      <alignment horizontal="center" vertical="center" textRotation="90" wrapText="1"/>
    </xf>
    <xf numFmtId="0" fontId="17" fillId="2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23" borderId="2" xfId="0" applyFont="1" applyFill="1" applyBorder="1" applyAlignment="1">
      <alignment horizontal="center" vertical="center"/>
    </xf>
    <xf numFmtId="0" fontId="2" fillId="0" borderId="30" xfId="0" applyFont="1" applyBorder="1"/>
    <xf numFmtId="0" fontId="17" fillId="4" borderId="2" xfId="0" applyFont="1" applyFill="1" applyBorder="1" applyAlignment="1">
      <alignment horizontal="center" vertical="center"/>
    </xf>
    <xf numFmtId="0" fontId="17" fillId="2" borderId="2" xfId="0" applyFont="1" applyFill="1" applyBorder="1" applyAlignment="1">
      <alignment horizontal="center" vertical="center"/>
    </xf>
    <xf numFmtId="0" fontId="17" fillId="23" borderId="31" xfId="0" applyFont="1" applyFill="1" applyBorder="1" applyAlignment="1">
      <alignment horizontal="center" vertical="center" wrapText="1"/>
    </xf>
    <xf numFmtId="0" fontId="17" fillId="23" borderId="1" xfId="0" applyFont="1" applyFill="1" applyBorder="1" applyAlignment="1">
      <alignment horizontal="center" vertical="center" wrapText="1"/>
    </xf>
    <xf numFmtId="1" fontId="17" fillId="23" borderId="31" xfId="0" applyNumberFormat="1" applyFont="1" applyFill="1" applyBorder="1" applyAlignment="1">
      <alignment horizontal="center" vertical="center" wrapText="1"/>
    </xf>
    <xf numFmtId="1" fontId="17" fillId="17" borderId="3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1" fontId="17" fillId="21" borderId="32" xfId="0" applyNumberFormat="1" applyFont="1" applyFill="1" applyBorder="1" applyAlignment="1">
      <alignment horizontal="center" vertical="center" textRotation="90" wrapText="1"/>
    </xf>
    <xf numFmtId="0" fontId="2" fillId="0" borderId="33" xfId="0" applyFont="1" applyBorder="1"/>
    <xf numFmtId="0" fontId="17" fillId="25" borderId="31" xfId="0" applyFont="1" applyFill="1" applyBorder="1" applyAlignment="1">
      <alignment horizontal="center" vertical="center" wrapText="1"/>
    </xf>
    <xf numFmtId="1" fontId="17" fillId="25" borderId="1" xfId="0" applyNumberFormat="1"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2" xfId="0" applyFont="1" applyFill="1" applyBorder="1" applyAlignment="1">
      <alignment horizontal="center" vertical="center"/>
    </xf>
    <xf numFmtId="0" fontId="17" fillId="10" borderId="2" xfId="0" applyFont="1" applyFill="1" applyBorder="1" applyAlignment="1">
      <alignment horizontal="center" vertical="center"/>
    </xf>
    <xf numFmtId="0" fontId="17" fillId="16" borderId="2" xfId="0" applyFont="1" applyFill="1" applyBorder="1" applyAlignment="1">
      <alignment horizontal="center" vertical="center"/>
    </xf>
    <xf numFmtId="1" fontId="17" fillId="25" borderId="2"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 xfId="0" applyFont="1" applyFill="1" applyBorder="1" applyAlignment="1">
      <alignment horizontal="center" vertical="center" textRotation="90" wrapText="1"/>
    </xf>
    <xf numFmtId="0" fontId="17" fillId="16" borderId="2" xfId="0"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17" fillId="16" borderId="8"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20" fillId="30" borderId="1" xfId="0" applyFont="1" applyFill="1" applyBorder="1" applyAlignment="1">
      <alignment horizontal="center" vertical="center"/>
    </xf>
    <xf numFmtId="0" fontId="24" fillId="13" borderId="47" xfId="0" applyFont="1" applyFill="1" applyBorder="1" applyAlignment="1">
      <alignment horizontal="center" wrapText="1"/>
    </xf>
    <xf numFmtId="0" fontId="2" fillId="0" borderId="55" xfId="0" applyFont="1" applyBorder="1"/>
    <xf numFmtId="0" fontId="2" fillId="0" borderId="48" xfId="0" applyFont="1" applyBorder="1"/>
    <xf numFmtId="0" fontId="20" fillId="10" borderId="47" xfId="0" applyFont="1" applyFill="1" applyBorder="1" applyAlignment="1">
      <alignment horizontal="center" wrapText="1"/>
    </xf>
    <xf numFmtId="0" fontId="24" fillId="10" borderId="47" xfId="0" applyFont="1" applyFill="1" applyBorder="1" applyAlignment="1">
      <alignment horizontal="center" wrapText="1"/>
    </xf>
    <xf numFmtId="0" fontId="20" fillId="13" borderId="47" xfId="0" applyFont="1" applyFill="1" applyBorder="1" applyAlignment="1">
      <alignment horizontal="center" wrapText="1"/>
    </xf>
    <xf numFmtId="0" fontId="20" fillId="29" borderId="47" xfId="0" applyFont="1" applyFill="1" applyBorder="1" applyAlignment="1">
      <alignment horizontal="center" wrapText="1"/>
    </xf>
    <xf numFmtId="0" fontId="24" fillId="29" borderId="47" xfId="0" applyFont="1" applyFill="1" applyBorder="1" applyAlignment="1">
      <alignment horizontal="center" wrapText="1"/>
    </xf>
    <xf numFmtId="0" fontId="20" fillId="0" borderId="11" xfId="0" applyFont="1" applyBorder="1" applyAlignment="1">
      <alignment horizontal="left" vertical="center" wrapText="1"/>
    </xf>
    <xf numFmtId="0" fontId="2" fillId="0" borderId="35" xfId="0" applyFont="1" applyBorder="1"/>
    <xf numFmtId="0" fontId="20" fillId="0" borderId="8" xfId="0" applyFont="1" applyBorder="1" applyAlignment="1">
      <alignment horizontal="left" vertical="center" wrapText="1"/>
    </xf>
    <xf numFmtId="0" fontId="20" fillId="30" borderId="31" xfId="0" applyFont="1" applyFill="1" applyBorder="1" applyAlignment="1">
      <alignment horizontal="center" vertical="center"/>
    </xf>
    <xf numFmtId="0" fontId="20" fillId="35" borderId="59" xfId="0" applyFont="1" applyFill="1" applyBorder="1" applyAlignment="1">
      <alignment horizontal="left" vertical="center" wrapText="1"/>
    </xf>
    <xf numFmtId="0" fontId="2" fillId="0" borderId="60" xfId="0" applyFont="1" applyBorder="1"/>
    <xf numFmtId="0" fontId="20" fillId="35" borderId="8" xfId="0" applyFont="1" applyFill="1" applyBorder="1" applyAlignment="1">
      <alignment horizontal="left" vertical="center" wrapText="1"/>
    </xf>
    <xf numFmtId="0" fontId="20" fillId="0" borderId="8" xfId="0" applyFont="1" applyBorder="1" applyAlignment="1">
      <alignment horizontal="left" vertical="center"/>
    </xf>
    <xf numFmtId="0" fontId="20" fillId="31" borderId="47" xfId="0" applyFont="1" applyFill="1" applyBorder="1" applyAlignment="1">
      <alignment horizontal="center" vertical="center"/>
    </xf>
    <xf numFmtId="0" fontId="24" fillId="31" borderId="47" xfId="0" applyFont="1" applyFill="1" applyBorder="1" applyAlignment="1">
      <alignment horizontal="center"/>
    </xf>
    <xf numFmtId="0" fontId="20" fillId="0" borderId="0" xfId="0" applyFont="1" applyAlignment="1">
      <alignment horizontal="center"/>
    </xf>
    <xf numFmtId="0" fontId="24" fillId="0" borderId="0" xfId="0" applyFont="1" applyAlignment="1">
      <alignment horizontal="center" vertical="top"/>
    </xf>
    <xf numFmtId="0" fontId="20" fillId="31" borderId="47" xfId="0" applyFont="1" applyFill="1" applyBorder="1" applyAlignment="1">
      <alignment horizontal="right" vertical="center"/>
    </xf>
    <xf numFmtId="0" fontId="20" fillId="27" borderId="34" xfId="0" applyFont="1" applyFill="1" applyBorder="1" applyAlignment="1">
      <alignment vertical="center"/>
    </xf>
    <xf numFmtId="0" fontId="2" fillId="0" borderId="39" xfId="0" applyFont="1" applyBorder="1"/>
    <xf numFmtId="0" fontId="2" fillId="0" borderId="45" xfId="0" applyFont="1" applyBorder="1"/>
    <xf numFmtId="0" fontId="20" fillId="28" borderId="34" xfId="0" applyFont="1" applyFill="1" applyBorder="1" applyAlignment="1">
      <alignment vertical="center"/>
    </xf>
    <xf numFmtId="0" fontId="20" fillId="13" borderId="43" xfId="0" applyFont="1" applyFill="1" applyBorder="1" applyAlignment="1">
      <alignment horizontal="center" vertical="center"/>
    </xf>
    <xf numFmtId="0" fontId="2" fillId="0" borderId="44" xfId="0" applyFont="1" applyBorder="1"/>
    <xf numFmtId="0" fontId="2" fillId="0" borderId="46" xfId="0" applyFont="1" applyBorder="1"/>
    <xf numFmtId="0" fontId="20" fillId="29" borderId="43" xfId="0" applyFont="1" applyFill="1" applyBorder="1" applyAlignment="1">
      <alignment horizontal="center" vertical="center"/>
    </xf>
    <xf numFmtId="0" fontId="20" fillId="0" borderId="35" xfId="0" applyFont="1" applyBorder="1" applyAlignment="1">
      <alignment vertical="center"/>
    </xf>
    <xf numFmtId="0" fontId="20" fillId="12" borderId="36" xfId="0" applyFont="1" applyFill="1" applyBorder="1" applyAlignment="1">
      <alignment horizontal="center" vertical="center" wrapText="1"/>
    </xf>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0" fontId="2" fillId="0" borderId="42" xfId="0" applyFont="1" applyBorder="1"/>
    <xf numFmtId="0" fontId="20" fillId="0" borderId="0" xfId="0" applyFont="1" applyAlignment="1">
      <alignment horizontal="center" vertical="center"/>
    </xf>
    <xf numFmtId="0" fontId="20" fillId="4" borderId="43" xfId="0" applyFont="1" applyFill="1" applyBorder="1" applyAlignment="1">
      <alignment horizontal="center" vertical="center" wrapText="1"/>
    </xf>
    <xf numFmtId="0" fontId="20" fillId="27" borderId="43" xfId="0" applyFont="1" applyFill="1" applyBorder="1" applyAlignment="1">
      <alignment horizontal="center" vertical="center"/>
    </xf>
    <xf numFmtId="0" fontId="20" fillId="28" borderId="43" xfId="0" applyFont="1" applyFill="1" applyBorder="1" applyAlignment="1">
      <alignment horizontal="center" vertical="center" wrapText="1"/>
    </xf>
    <xf numFmtId="0" fontId="20" fillId="8" borderId="34" xfId="0" applyFont="1" applyFill="1" applyBorder="1" applyAlignment="1">
      <alignment vertical="center"/>
    </xf>
    <xf numFmtId="0" fontId="24" fillId="0" borderId="1" xfId="0" applyFont="1" applyBorder="1" applyAlignment="1">
      <alignment horizontal="center" vertical="center"/>
    </xf>
    <xf numFmtId="0" fontId="20" fillId="8" borderId="34" xfId="0" applyFont="1" applyFill="1" applyBorder="1" applyAlignment="1">
      <alignment horizontal="center" vertical="center"/>
    </xf>
    <xf numFmtId="0" fontId="20" fillId="4" borderId="47" xfId="0" applyFont="1" applyFill="1" applyBorder="1" applyAlignment="1">
      <alignment horizontal="center" wrapText="1"/>
    </xf>
    <xf numFmtId="0" fontId="20" fillId="4" borderId="47" xfId="0" applyFont="1" applyFill="1" applyBorder="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24" fillId="31" borderId="2" xfId="0" applyFont="1" applyFill="1" applyBorder="1" applyAlignment="1">
      <alignment horizontal="center" vertical="center"/>
    </xf>
    <xf numFmtId="0" fontId="24" fillId="31" borderId="1" xfId="0" applyFont="1" applyFill="1" applyBorder="1" applyAlignment="1">
      <alignment horizontal="center" vertical="center" wrapText="1"/>
    </xf>
    <xf numFmtId="0" fontId="20" fillId="31" borderId="1" xfId="0" applyFont="1" applyFill="1" applyBorder="1" applyAlignment="1">
      <alignment horizontal="center" vertical="center" wrapText="1"/>
    </xf>
    <xf numFmtId="0" fontId="24" fillId="4" borderId="47" xfId="0" applyFont="1" applyFill="1" applyBorder="1" applyAlignment="1">
      <alignment horizontal="center" wrapText="1"/>
    </xf>
    <xf numFmtId="0" fontId="20" fillId="16" borderId="47" xfId="0" applyFont="1" applyFill="1" applyBorder="1" applyAlignment="1">
      <alignment horizontal="center" wrapText="1"/>
    </xf>
    <xf numFmtId="0" fontId="24" fillId="16" borderId="47" xfId="0" applyFont="1" applyFill="1" applyBorder="1" applyAlignment="1">
      <alignment horizontal="center" wrapText="1"/>
    </xf>
    <xf numFmtId="0" fontId="30" fillId="37" borderId="71" xfId="0" applyFont="1" applyFill="1" applyBorder="1" applyAlignment="1">
      <alignment horizontal="center" vertical="center" wrapText="1"/>
    </xf>
    <xf numFmtId="0" fontId="2" fillId="0" borderId="72" xfId="0" applyFont="1" applyBorder="1"/>
    <xf numFmtId="0" fontId="2" fillId="0" borderId="73" xfId="0" applyFont="1" applyBorder="1"/>
    <xf numFmtId="0" fontId="30" fillId="38" borderId="71" xfId="0" applyFont="1" applyFill="1" applyBorder="1" applyAlignment="1">
      <alignment horizontal="center" vertical="center" wrapText="1"/>
    </xf>
    <xf numFmtId="3" fontId="30" fillId="24" borderId="71" xfId="0" applyNumberFormat="1" applyFont="1" applyFill="1" applyBorder="1" applyAlignment="1">
      <alignment horizontal="center" vertical="center" wrapText="1"/>
    </xf>
    <xf numFmtId="0" fontId="30" fillId="38" borderId="2" xfId="0" applyFont="1" applyFill="1" applyBorder="1" applyAlignment="1">
      <alignment horizontal="center" vertical="center"/>
    </xf>
    <xf numFmtId="0" fontId="2" fillId="0" borderId="76" xfId="0" applyFont="1" applyBorder="1"/>
    <xf numFmtId="0" fontId="30" fillId="24" borderId="75" xfId="0" applyFont="1" applyFill="1" applyBorder="1" applyAlignment="1">
      <alignment horizontal="center" vertical="center" wrapText="1"/>
    </xf>
    <xf numFmtId="0" fontId="30" fillId="24" borderId="2" xfId="0" applyFont="1" applyFill="1" applyBorder="1" applyAlignment="1">
      <alignment horizontal="center" vertical="center"/>
    </xf>
    <xf numFmtId="0" fontId="30" fillId="26" borderId="75" xfId="0" applyFont="1" applyFill="1" applyBorder="1" applyAlignment="1">
      <alignment horizontal="center" vertical="center" wrapText="1"/>
    </xf>
    <xf numFmtId="0" fontId="30" fillId="26" borderId="2" xfId="0" applyFont="1" applyFill="1" applyBorder="1" applyAlignment="1">
      <alignment horizontal="center" vertical="center"/>
    </xf>
    <xf numFmtId="0" fontId="30" fillId="36" borderId="75" xfId="0" applyFont="1" applyFill="1" applyBorder="1" applyAlignment="1">
      <alignment horizontal="center" vertical="center" wrapText="1"/>
    </xf>
    <xf numFmtId="0" fontId="30" fillId="36" borderId="2" xfId="0" applyFont="1" applyFill="1" applyBorder="1" applyAlignment="1">
      <alignment horizontal="center" vertical="center"/>
    </xf>
    <xf numFmtId="0" fontId="30" fillId="37" borderId="75" xfId="0" applyFont="1" applyFill="1" applyBorder="1" applyAlignment="1">
      <alignment horizontal="center" vertical="center" wrapText="1"/>
    </xf>
    <xf numFmtId="0" fontId="30" fillId="37" borderId="2" xfId="0" applyFont="1" applyFill="1" applyBorder="1" applyAlignment="1">
      <alignment horizontal="center" vertical="center"/>
    </xf>
    <xf numFmtId="0" fontId="30" fillId="38" borderId="75" xfId="0" applyFont="1" applyFill="1" applyBorder="1" applyAlignment="1">
      <alignment horizontal="center" vertical="center" wrapText="1"/>
    </xf>
    <xf numFmtId="0" fontId="17" fillId="0" borderId="61" xfId="0" applyFont="1" applyBorder="1" applyAlignment="1">
      <alignment horizontal="center" vertical="center" wrapText="1"/>
    </xf>
    <xf numFmtId="0" fontId="2" fillId="0" borderId="62" xfId="0" applyFont="1" applyBorder="1"/>
    <xf numFmtId="0" fontId="2" fillId="0" borderId="66" xfId="0" applyFont="1" applyBorder="1"/>
    <xf numFmtId="0" fontId="2" fillId="0" borderId="67" xfId="0" applyFont="1" applyBorder="1"/>
    <xf numFmtId="0" fontId="29" fillId="0" borderId="63" xfId="0" applyFont="1" applyBorder="1" applyAlignment="1">
      <alignment horizontal="center"/>
    </xf>
    <xf numFmtId="0" fontId="2" fillId="0" borderId="64" xfId="0" applyFont="1" applyBorder="1"/>
    <xf numFmtId="0" fontId="2" fillId="0" borderId="65" xfId="0" applyFont="1" applyBorder="1"/>
    <xf numFmtId="0" fontId="16" fillId="0" borderId="0" xfId="0" applyFont="1" applyAlignment="1">
      <alignment horizontal="center" vertical="center"/>
    </xf>
    <xf numFmtId="0" fontId="16" fillId="0" borderId="68" xfId="0" applyFont="1" applyBorder="1" applyAlignment="1">
      <alignment horizontal="center" vertical="center"/>
    </xf>
    <xf numFmtId="0" fontId="2" fillId="0" borderId="74" xfId="0" applyFont="1" applyBorder="1"/>
    <xf numFmtId="0" fontId="2" fillId="0" borderId="78" xfId="0" applyFont="1" applyBorder="1"/>
    <xf numFmtId="0" fontId="16" fillId="0" borderId="69" xfId="0" applyFont="1" applyBorder="1" applyAlignment="1">
      <alignment horizontal="center" vertical="center"/>
    </xf>
    <xf numFmtId="0" fontId="2" fillId="0" borderId="70" xfId="0" applyFont="1" applyBorder="1"/>
    <xf numFmtId="0" fontId="29" fillId="26" borderId="1" xfId="0" applyFont="1" applyFill="1" applyBorder="1" applyAlignment="1">
      <alignment horizontal="center"/>
    </xf>
    <xf numFmtId="0" fontId="36" fillId="36" borderId="1" xfId="0" applyFont="1" applyFill="1" applyBorder="1" applyAlignment="1">
      <alignment horizontal="center" vertical="center" wrapText="1" readingOrder="1"/>
    </xf>
    <xf numFmtId="0" fontId="30" fillId="26" borderId="71" xfId="0" applyFont="1" applyFill="1" applyBorder="1" applyAlignment="1">
      <alignment horizontal="center" vertical="center" wrapText="1"/>
    </xf>
    <xf numFmtId="0" fontId="30" fillId="36" borderId="71" xfId="0" applyFont="1" applyFill="1" applyBorder="1" applyAlignment="1">
      <alignment horizontal="center" vertical="center" wrapText="1"/>
    </xf>
    <xf numFmtId="0" fontId="31" fillId="0" borderId="80" xfId="0" applyFont="1" applyBorder="1" applyAlignment="1">
      <alignment horizontal="center" vertical="center"/>
    </xf>
    <xf numFmtId="0" fontId="2" fillId="0" borderId="81" xfId="0" applyFont="1" applyBorder="1"/>
    <xf numFmtId="0" fontId="34" fillId="13" borderId="89" xfId="0" applyFont="1" applyFill="1" applyBorder="1" applyAlignment="1">
      <alignment horizontal="left" vertical="top" wrapText="1"/>
    </xf>
    <xf numFmtId="0" fontId="2" fillId="0" borderId="90" xfId="0" applyFont="1" applyBorder="1"/>
    <xf numFmtId="0" fontId="35" fillId="0" borderId="2" xfId="0" applyFont="1" applyBorder="1" applyAlignment="1">
      <alignment horizontal="left" vertical="top" wrapText="1"/>
    </xf>
    <xf numFmtId="0" fontId="36" fillId="26" borderId="1" xfId="0" applyFont="1" applyFill="1" applyBorder="1" applyAlignment="1">
      <alignment horizontal="center" vertical="center" wrapText="1" readingOrder="1"/>
    </xf>
    <xf numFmtId="0" fontId="29" fillId="26" borderId="1" xfId="0" applyFont="1" applyFill="1" applyBorder="1" applyAlignment="1">
      <alignment horizontal="center" vertical="center"/>
    </xf>
    <xf numFmtId="0" fontId="16" fillId="26" borderId="1" xfId="0" applyFont="1" applyFill="1" applyBorder="1" applyAlignment="1">
      <alignment horizontal="center" vertical="center"/>
    </xf>
    <xf numFmtId="0" fontId="29" fillId="38" borderId="1" xfId="0" applyFont="1" applyFill="1" applyBorder="1" applyAlignment="1">
      <alignment horizontal="center" vertical="center"/>
    </xf>
    <xf numFmtId="0" fontId="29" fillId="38" borderId="1" xfId="0" applyFont="1" applyFill="1" applyBorder="1" applyAlignment="1">
      <alignment horizontal="center"/>
    </xf>
    <xf numFmtId="0" fontId="36" fillId="24" borderId="1" xfId="0" applyFont="1" applyFill="1" applyBorder="1" applyAlignment="1">
      <alignment horizontal="center" vertical="center" wrapText="1" readingOrder="1"/>
    </xf>
    <xf numFmtId="0" fontId="29" fillId="37" borderId="1" xfId="0" applyFont="1" applyFill="1" applyBorder="1" applyAlignment="1">
      <alignment horizontal="center" vertical="center"/>
    </xf>
    <xf numFmtId="0" fontId="29" fillId="37" borderId="1" xfId="0" applyFont="1" applyFill="1" applyBorder="1" applyAlignment="1">
      <alignment horizontal="center"/>
    </xf>
    <xf numFmtId="0" fontId="16" fillId="37" borderId="1" xfId="0" applyFont="1" applyFill="1" applyBorder="1" applyAlignment="1">
      <alignment horizontal="center"/>
    </xf>
    <xf numFmtId="0" fontId="36" fillId="38" borderId="1" xfId="0" applyFont="1" applyFill="1" applyBorder="1" applyAlignment="1">
      <alignment horizontal="center" vertical="center" wrapText="1" readingOrder="1"/>
    </xf>
    <xf numFmtId="0" fontId="16" fillId="37" borderId="1" xfId="0" applyFont="1" applyFill="1" applyBorder="1" applyAlignment="1">
      <alignment horizontal="center" vertical="center"/>
    </xf>
    <xf numFmtId="0" fontId="29" fillId="36" borderId="1" xfId="0" applyFont="1" applyFill="1" applyBorder="1" applyAlignment="1">
      <alignment horizontal="center" vertical="center"/>
    </xf>
    <xf numFmtId="0" fontId="34" fillId="13" borderId="2" xfId="0" applyFont="1" applyFill="1" applyBorder="1" applyAlignment="1">
      <alignment horizontal="left" vertical="top" wrapText="1"/>
    </xf>
    <xf numFmtId="0" fontId="32" fillId="0" borderId="85" xfId="0" applyFont="1" applyBorder="1" applyAlignment="1">
      <alignment horizontal="center" vertical="center" wrapText="1"/>
    </xf>
    <xf numFmtId="0" fontId="2" fillId="0" borderId="86" xfId="0" applyFont="1" applyBorder="1"/>
    <xf numFmtId="0" fontId="2" fillId="0" borderId="87" xfId="0" applyFont="1" applyBorder="1"/>
    <xf numFmtId="0" fontId="16" fillId="36" borderId="1" xfId="0" applyFont="1" applyFill="1" applyBorder="1" applyAlignment="1">
      <alignment horizontal="center" vertical="center"/>
    </xf>
    <xf numFmtId="0" fontId="29" fillId="36" borderId="1" xfId="0" applyFont="1" applyFill="1" applyBorder="1" applyAlignment="1">
      <alignment horizontal="center"/>
    </xf>
    <xf numFmtId="0" fontId="36" fillId="37" borderId="1" xfId="0" applyFont="1" applyFill="1" applyBorder="1" applyAlignment="1">
      <alignment horizontal="center" vertical="center" wrapText="1" readingOrder="1"/>
    </xf>
    <xf numFmtId="0" fontId="29" fillId="24" borderId="1" xfId="0" applyFont="1" applyFill="1" applyBorder="1" applyAlignment="1">
      <alignment horizontal="center" vertical="center"/>
    </xf>
    <xf numFmtId="0" fontId="29" fillId="24" borderId="1" xfId="0" applyFont="1" applyFill="1" applyBorder="1" applyAlignment="1">
      <alignment horizontal="center"/>
    </xf>
    <xf numFmtId="0" fontId="16" fillId="26" borderId="1" xfId="0" applyFont="1" applyFill="1" applyBorder="1" applyAlignment="1">
      <alignment horizontal="center"/>
    </xf>
    <xf numFmtId="0" fontId="16" fillId="36" borderId="1" xfId="0" applyFont="1" applyFill="1" applyBorder="1" applyAlignment="1">
      <alignment horizontal="center"/>
    </xf>
    <xf numFmtId="0" fontId="37" fillId="13" borderId="2" xfId="0" applyFont="1" applyFill="1" applyBorder="1" applyAlignment="1">
      <alignment horizontal="left" vertical="top" wrapText="1"/>
    </xf>
    <xf numFmtId="0" fontId="35" fillId="0" borderId="2" xfId="0" applyFont="1" applyBorder="1" applyAlignment="1">
      <alignment vertical="top" wrapText="1"/>
    </xf>
    <xf numFmtId="0" fontId="29" fillId="37" borderId="96" xfId="0" applyFont="1" applyFill="1" applyBorder="1" applyAlignment="1">
      <alignment horizontal="center"/>
    </xf>
    <xf numFmtId="0" fontId="2" fillId="0" borderId="97" xfId="0" applyFont="1" applyBorder="1"/>
    <xf numFmtId="0" fontId="2" fillId="0" borderId="98" xfId="0" applyFont="1" applyBorder="1"/>
    <xf numFmtId="0" fontId="29" fillId="38" borderId="96" xfId="0" applyFont="1" applyFill="1" applyBorder="1" applyAlignment="1">
      <alignment horizontal="center"/>
    </xf>
    <xf numFmtId="0" fontId="29" fillId="24" borderId="96" xfId="0" applyFont="1" applyFill="1" applyBorder="1" applyAlignment="1">
      <alignment horizontal="center"/>
    </xf>
    <xf numFmtId="0" fontId="37" fillId="0" borderId="2" xfId="0" applyFont="1" applyBorder="1" applyAlignment="1">
      <alignment horizontal="left" vertical="top" wrapText="1"/>
    </xf>
    <xf numFmtId="0" fontId="35" fillId="0" borderId="2" xfId="0" applyFont="1" applyBorder="1" applyAlignment="1">
      <alignment horizontal="left" vertical="top"/>
    </xf>
    <xf numFmtId="0" fontId="29" fillId="26" borderId="96" xfId="0" applyFont="1" applyFill="1" applyBorder="1" applyAlignment="1">
      <alignment horizontal="center"/>
    </xf>
    <xf numFmtId="0" fontId="29" fillId="36" borderId="99" xfId="0" applyFont="1" applyFill="1" applyBorder="1" applyAlignment="1">
      <alignment horizontal="center" vertical="center"/>
    </xf>
    <xf numFmtId="0" fontId="2" fillId="0" borderId="100" xfId="0" applyFont="1" applyBorder="1"/>
    <xf numFmtId="0" fontId="29" fillId="36" borderId="96" xfId="0" applyFont="1" applyFill="1" applyBorder="1" applyAlignment="1">
      <alignment horizontal="center"/>
    </xf>
    <xf numFmtId="0" fontId="29" fillId="37" borderId="99" xfId="0" applyFont="1" applyFill="1" applyBorder="1" applyAlignment="1">
      <alignment horizontal="center" vertical="center"/>
    </xf>
    <xf numFmtId="0" fontId="16" fillId="36" borderId="96" xfId="0" applyFont="1" applyFill="1" applyBorder="1" applyAlignment="1">
      <alignment horizontal="center"/>
    </xf>
    <xf numFmtId="0" fontId="29" fillId="38" borderId="99" xfId="0" applyFont="1" applyFill="1" applyBorder="1" applyAlignment="1">
      <alignment horizontal="center" vertical="center"/>
    </xf>
    <xf numFmtId="0" fontId="29" fillId="0" borderId="103" xfId="0" applyFont="1" applyBorder="1" applyAlignment="1">
      <alignment horizontal="center" vertical="center"/>
    </xf>
    <xf numFmtId="0" fontId="2" fillId="0" borderId="104" xfId="0" applyFont="1" applyBorder="1"/>
    <xf numFmtId="0" fontId="36" fillId="26" borderId="103" xfId="0" applyFont="1" applyFill="1" applyBorder="1" applyAlignment="1">
      <alignment horizontal="center" vertical="center" wrapText="1" readingOrder="1"/>
    </xf>
    <xf numFmtId="0" fontId="36" fillId="36" borderId="103" xfId="0" applyFont="1" applyFill="1" applyBorder="1" applyAlignment="1">
      <alignment horizontal="center" vertical="center" wrapText="1" readingOrder="1"/>
    </xf>
    <xf numFmtId="0" fontId="36" fillId="37" borderId="103" xfId="0" applyFont="1" applyFill="1" applyBorder="1" applyAlignment="1">
      <alignment horizontal="center" vertical="center" wrapText="1" readingOrder="1"/>
    </xf>
    <xf numFmtId="0" fontId="36" fillId="38" borderId="103" xfId="0" applyFont="1" applyFill="1" applyBorder="1" applyAlignment="1">
      <alignment horizontal="center" vertical="center" wrapText="1" readingOrder="1"/>
    </xf>
    <xf numFmtId="0" fontId="36" fillId="24" borderId="103" xfId="0" applyFont="1" applyFill="1" applyBorder="1" applyAlignment="1">
      <alignment horizontal="center" vertical="center" wrapText="1" readingOrder="1"/>
    </xf>
    <xf numFmtId="0" fontId="16" fillId="26" borderId="96" xfId="0" applyFont="1" applyFill="1" applyBorder="1" applyAlignment="1">
      <alignment horizontal="center"/>
    </xf>
    <xf numFmtId="0" fontId="16" fillId="37" borderId="96" xfId="0" applyFont="1" applyFill="1" applyBorder="1" applyAlignment="1">
      <alignment horizontal="center"/>
    </xf>
    <xf numFmtId="0" fontId="29" fillId="24" borderId="99" xfId="0" applyFont="1" applyFill="1" applyBorder="1" applyAlignment="1">
      <alignment horizontal="center" vertical="center"/>
    </xf>
    <xf numFmtId="0" fontId="29" fillId="26" borderId="99" xfId="0" applyFont="1" applyFill="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xf>
    <xf numFmtId="0" fontId="16" fillId="0" borderId="0" xfId="0" applyFont="1" applyAlignment="1">
      <alignment horizontal="center"/>
    </xf>
    <xf numFmtId="0" fontId="17" fillId="0" borderId="1" xfId="0" applyFont="1" applyBorder="1" applyAlignment="1">
      <alignment horizontal="center" textRotation="90"/>
    </xf>
    <xf numFmtId="0" fontId="7" fillId="0" borderId="1" xfId="0" applyFont="1" applyBorder="1" applyAlignment="1">
      <alignment horizontal="center" vertical="center"/>
    </xf>
    <xf numFmtId="0" fontId="4" fillId="0" borderId="5" xfId="0" applyFont="1" applyBorder="1" applyAlignment="1">
      <alignment horizontal="left" vertical="center"/>
    </xf>
    <xf numFmtId="0" fontId="4" fillId="0" borderId="8" xfId="0" applyFont="1" applyBorder="1"/>
    <xf numFmtId="0" fontId="7" fillId="39" borderId="1" xfId="0" applyFont="1" applyFill="1" applyBorder="1" applyAlignment="1">
      <alignment horizontal="center" vertical="center"/>
    </xf>
    <xf numFmtId="0" fontId="7" fillId="39" borderId="8" xfId="0" applyFont="1" applyFill="1" applyBorder="1" applyAlignment="1">
      <alignment horizontal="center" vertical="center"/>
    </xf>
    <xf numFmtId="0" fontId="4" fillId="0" borderId="5" xfId="0" applyFont="1" applyBorder="1" applyAlignment="1">
      <alignment horizont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0" xfId="0" applyFont="1" applyBorder="1" applyAlignment="1">
      <alignment horizontal="center" vertical="center" wrapText="1"/>
    </xf>
    <xf numFmtId="0" fontId="35" fillId="0" borderId="1" xfId="0" applyFont="1" applyBorder="1" applyAlignment="1">
      <alignment horizontal="left" vertical="center" wrapText="1"/>
    </xf>
    <xf numFmtId="0" fontId="35" fillId="0" borderId="75" xfId="0" applyFont="1" applyBorder="1" applyAlignment="1">
      <alignment horizontal="center" vertical="center" wrapText="1"/>
    </xf>
    <xf numFmtId="0" fontId="40" fillId="0" borderId="0" xfId="0" applyFont="1" applyAlignment="1">
      <alignment vertical="center"/>
    </xf>
    <xf numFmtId="0" fontId="35" fillId="0" borderId="75" xfId="0" applyFont="1" applyBorder="1" applyAlignment="1">
      <alignment horizontal="left" vertical="center" wrapText="1"/>
    </xf>
    <xf numFmtId="0" fontId="35" fillId="0" borderId="0" xfId="0" applyFont="1" applyAlignment="1">
      <alignment horizontal="center" vertical="center"/>
    </xf>
    <xf numFmtId="0" fontId="35" fillId="0" borderId="0" xfId="0" applyFont="1" applyAlignment="1">
      <alignment vertical="center"/>
    </xf>
    <xf numFmtId="0" fontId="33" fillId="6" borderId="105" xfId="0" applyFont="1" applyFill="1" applyBorder="1" applyAlignment="1">
      <alignment horizontal="left" vertical="center" wrapText="1"/>
    </xf>
    <xf numFmtId="0" fontId="2" fillId="0" borderId="106" xfId="0" applyFont="1" applyBorder="1"/>
    <xf numFmtId="0" fontId="33" fillId="0" borderId="12" xfId="0" applyFont="1" applyBorder="1" applyAlignment="1">
      <alignment horizontal="left" vertical="center" wrapText="1"/>
    </xf>
    <xf numFmtId="0" fontId="39" fillId="0" borderId="5"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5" xfId="0" applyFont="1" applyBorder="1" applyAlignment="1">
      <alignment horizontal="left" vertical="center" wrapText="1"/>
    </xf>
    <xf numFmtId="0" fontId="20" fillId="31" borderId="8" xfId="0" applyFont="1" applyFill="1" applyBorder="1" applyAlignment="1">
      <alignment horizontal="center" vertical="center"/>
    </xf>
    <xf numFmtId="0" fontId="24" fillId="31" borderId="8" xfId="0" applyFont="1" applyFill="1" applyBorder="1" applyAlignment="1">
      <alignment horizontal="left" vertical="center"/>
    </xf>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0" fillId="31" borderId="105" xfId="0" applyFont="1" applyFill="1" applyBorder="1" applyAlignment="1">
      <alignment horizontal="left" vertical="center" wrapText="1"/>
    </xf>
    <xf numFmtId="0" fontId="20" fillId="31" borderId="59" xfId="0" applyFont="1" applyFill="1" applyBorder="1" applyAlignment="1">
      <alignment horizontal="left" vertical="center"/>
    </xf>
    <xf numFmtId="0" fontId="20" fillId="31" borderId="8" xfId="0" applyFont="1" applyFill="1" applyBorder="1" applyAlignment="1">
      <alignment horizontal="left" vertical="center"/>
    </xf>
    <xf numFmtId="0" fontId="20" fillId="31" borderId="8" xfId="0" applyFont="1" applyFill="1" applyBorder="1" applyAlignment="1">
      <alignment horizontal="left" vertical="top"/>
    </xf>
    <xf numFmtId="0" fontId="24" fillId="31" borderId="8" xfId="0" applyFont="1" applyFill="1" applyBorder="1" applyAlignment="1">
      <alignment vertical="center"/>
    </xf>
    <xf numFmtId="0" fontId="20" fillId="30" borderId="99" xfId="0" applyFont="1" applyFill="1" applyBorder="1" applyAlignment="1">
      <alignment horizontal="center" vertical="center"/>
    </xf>
    <xf numFmtId="0" fontId="42" fillId="0" borderId="12" xfId="0" applyFont="1" applyBorder="1" applyAlignment="1">
      <alignment horizontal="center" vertical="center" wrapText="1"/>
    </xf>
    <xf numFmtId="0" fontId="4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20" fillId="31" borderId="2" xfId="0" applyFont="1" applyFill="1" applyBorder="1" applyAlignment="1">
      <alignment horizontal="center" vertical="center"/>
    </xf>
    <xf numFmtId="0" fontId="24" fillId="31" borderId="59" xfId="0" applyFont="1" applyFill="1" applyBorder="1" applyAlignment="1">
      <alignment horizontal="left" vertical="center"/>
    </xf>
    <xf numFmtId="0" fontId="20" fillId="0" borderId="8" xfId="0" applyFont="1" applyBorder="1" applyAlignment="1">
      <alignment horizontal="center" vertical="center"/>
    </xf>
    <xf numFmtId="0" fontId="4" fillId="16" borderId="1" xfId="0" applyFont="1" applyFill="1" applyBorder="1" applyAlignment="1">
      <alignment vertical="center" textRotation="90" wrapText="1"/>
    </xf>
    <xf numFmtId="0" fontId="4" fillId="10" borderId="1" xfId="0" applyFont="1" applyFill="1" applyBorder="1" applyAlignment="1">
      <alignment vertical="center" textRotation="90" wrapText="1"/>
    </xf>
    <xf numFmtId="0" fontId="4" fillId="13" borderId="1" xfId="0" applyFont="1" applyFill="1" applyBorder="1" applyAlignment="1">
      <alignment vertical="center" textRotation="90" wrapText="1"/>
    </xf>
    <xf numFmtId="0" fontId="4" fillId="12" borderId="43" xfId="0" applyFont="1" applyFill="1" applyBorder="1" applyAlignment="1">
      <alignment horizontal="center" vertical="center" textRotation="90"/>
    </xf>
    <xf numFmtId="0" fontId="4" fillId="16" borderId="43" xfId="0" applyFont="1" applyFill="1" applyBorder="1" applyAlignment="1">
      <alignment horizontal="center" vertical="center" textRotation="90"/>
    </xf>
    <xf numFmtId="0" fontId="4" fillId="10" borderId="43" xfId="0" applyFont="1" applyFill="1" applyBorder="1" applyAlignment="1">
      <alignment horizontal="center" vertical="center" textRotation="90"/>
    </xf>
    <xf numFmtId="0" fontId="16" fillId="31" borderId="26" xfId="0" applyFont="1" applyFill="1" applyBorder="1" applyAlignment="1">
      <alignment horizontal="center" vertical="center" wrapText="1"/>
    </xf>
    <xf numFmtId="0" fontId="32" fillId="0" borderId="0" xfId="0" applyFont="1" applyAlignment="1">
      <alignment horizontal="center" vertical="center"/>
    </xf>
    <xf numFmtId="0" fontId="7"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8" borderId="1" xfId="0" applyFont="1" applyFill="1" applyBorder="1" applyAlignment="1">
      <alignment vertical="center" textRotation="90" wrapText="1"/>
    </xf>
    <xf numFmtId="0" fontId="24" fillId="0" borderId="0" xfId="0" applyFont="1" applyAlignment="1">
      <alignment horizontal="center" vertical="center"/>
    </xf>
    <xf numFmtId="0" fontId="24" fillId="31" borderId="8" xfId="0" applyFont="1" applyFill="1" applyBorder="1" applyAlignment="1">
      <alignment horizontal="left" vertical="center" wrapText="1"/>
    </xf>
    <xf numFmtId="0" fontId="7" fillId="40" borderId="1" xfId="0" applyFont="1" applyFill="1" applyBorder="1" applyAlignment="1">
      <alignment horizontal="center" vertical="center"/>
    </xf>
    <xf numFmtId="0" fontId="46" fillId="0" borderId="1" xfId="0" applyFont="1" applyBorder="1" applyAlignment="1">
      <alignment horizontal="center" vertical="center"/>
    </xf>
    <xf numFmtId="0" fontId="45" fillId="0" borderId="2" xfId="0" applyFont="1" applyBorder="1" applyAlignment="1">
      <alignment horizontal="left" vertical="center"/>
    </xf>
    <xf numFmtId="0" fontId="44" fillId="0" borderId="8" xfId="0" applyFont="1" applyBorder="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5" fillId="0" borderId="8" xfId="0" applyFont="1" applyBorder="1" applyAlignment="1">
      <alignment horizontal="left" vertical="center"/>
    </xf>
    <xf numFmtId="0" fontId="45" fillId="0" borderId="12" xfId="0" applyFont="1" applyBorder="1" applyAlignment="1">
      <alignment horizontal="center" vertical="center"/>
    </xf>
    <xf numFmtId="0" fontId="45" fillId="0" borderId="2" xfId="0" applyFont="1" applyBorder="1" applyAlignment="1">
      <alignment horizontal="center" vertical="center"/>
    </xf>
    <xf numFmtId="0" fontId="46" fillId="0" borderId="8" xfId="0" applyFont="1" applyBorder="1" applyAlignment="1">
      <alignment horizontal="center" vertical="center"/>
    </xf>
    <xf numFmtId="0" fontId="44" fillId="0" borderId="11" xfId="0" applyFont="1" applyBorder="1" applyAlignment="1">
      <alignment horizontal="left" vertical="center" wrapText="1"/>
    </xf>
    <xf numFmtId="0" fontId="7" fillId="40" borderId="99" xfId="0" applyFont="1" applyFill="1" applyBorder="1" applyAlignment="1">
      <alignment horizontal="center" vertical="center"/>
    </xf>
    <xf numFmtId="0" fontId="4" fillId="13" borderId="43" xfId="0" applyFont="1" applyFill="1" applyBorder="1" applyAlignment="1">
      <alignment horizontal="center" vertical="center" textRotation="90"/>
    </xf>
    <xf numFmtId="0" fontId="4" fillId="16" borderId="1" xfId="0" applyFont="1" applyFill="1" applyBorder="1" applyAlignment="1">
      <alignment horizontal="center" vertical="center" textRotation="90" wrapText="1"/>
    </xf>
    <xf numFmtId="0" fontId="4" fillId="41" borderId="1" xfId="0" applyFont="1" applyFill="1" applyBorder="1" applyAlignment="1">
      <alignment vertical="center" textRotation="90" wrapText="1"/>
    </xf>
    <xf numFmtId="0" fontId="4" fillId="0" borderId="1" xfId="0" applyFont="1" applyBorder="1" applyAlignment="1">
      <alignment vertical="center" textRotation="90" wrapText="1"/>
    </xf>
    <xf numFmtId="0" fontId="4" fillId="12" borderId="1" xfId="0" applyFont="1" applyFill="1" applyBorder="1" applyAlignment="1">
      <alignment horizontal="center" vertical="center" textRotation="90" wrapText="1"/>
    </xf>
    <xf numFmtId="0" fontId="4" fillId="13" borderId="1" xfId="0" applyFont="1" applyFill="1" applyBorder="1" applyAlignment="1">
      <alignment horizontal="center" vertical="center" textRotation="90" wrapText="1"/>
    </xf>
    <xf numFmtId="0" fontId="43" fillId="0" borderId="0" xfId="0" applyFont="1" applyAlignment="1">
      <alignment horizontal="center" vertical="center"/>
    </xf>
    <xf numFmtId="0" fontId="45" fillId="0" borderId="1" xfId="0" applyFont="1" applyBorder="1" applyAlignment="1">
      <alignment horizontal="center" vertical="center" textRotation="90"/>
    </xf>
    <xf numFmtId="0" fontId="44" fillId="0" borderId="2" xfId="0" applyFont="1" applyBorder="1" applyAlignment="1">
      <alignment horizontal="left" vertical="center"/>
    </xf>
    <xf numFmtId="0" fontId="45" fillId="0" borderId="8" xfId="0" applyFont="1" applyBorder="1" applyAlignment="1">
      <alignment horizontal="center" vertical="center"/>
    </xf>
    <xf numFmtId="0" fontId="45" fillId="0" borderId="10" xfId="0" applyFont="1" applyBorder="1" applyAlignment="1">
      <alignment horizontal="center" vertical="center" wrapText="1"/>
    </xf>
    <xf numFmtId="0" fontId="45" fillId="0" borderId="1" xfId="0" applyFont="1" applyBorder="1" applyAlignment="1">
      <alignment horizontal="center" vertical="center" wrapText="1"/>
    </xf>
    <xf numFmtId="0" fontId="16" fillId="31" borderId="2" xfId="0" applyFont="1" applyFill="1" applyBorder="1" applyAlignment="1">
      <alignment horizontal="center" vertical="center" wrapText="1"/>
    </xf>
    <xf numFmtId="0" fontId="4" fillId="41" borderId="43" xfId="0" applyFont="1" applyFill="1" applyBorder="1" applyAlignment="1">
      <alignment horizontal="center" vertical="center" textRotation="90"/>
    </xf>
    <xf numFmtId="0" fontId="45" fillId="42" borderId="26" xfId="0" applyFont="1" applyFill="1" applyBorder="1" applyAlignment="1">
      <alignment horizontal="left" vertical="center"/>
    </xf>
    <xf numFmtId="0" fontId="44" fillId="0" borderId="0" xfId="0" applyFont="1" applyAlignment="1">
      <alignment horizontal="left" vertical="center" wrapText="1"/>
    </xf>
    <xf numFmtId="0" fontId="44" fillId="0" borderId="13" xfId="0" applyFont="1" applyBorder="1" applyAlignment="1">
      <alignment horizontal="left" vertical="center"/>
    </xf>
    <xf numFmtId="0" fontId="44" fillId="0" borderId="0" xfId="0" applyFont="1" applyAlignment="1">
      <alignment horizontal="left" vertical="center"/>
    </xf>
    <xf numFmtId="0" fontId="45" fillId="0" borderId="2" xfId="0" applyFont="1" applyBorder="1" applyAlignment="1">
      <alignment vertical="center"/>
    </xf>
    <xf numFmtId="0" fontId="44" fillId="0" borderId="11" xfId="0" applyFont="1" applyBorder="1" applyAlignment="1">
      <alignment vertical="center" wrapText="1"/>
    </xf>
    <xf numFmtId="0" fontId="46" fillId="0" borderId="5" xfId="0" applyFont="1" applyBorder="1" applyAlignment="1">
      <alignment horizontal="center" vertical="center"/>
    </xf>
    <xf numFmtId="0" fontId="44" fillId="0" borderId="9" xfId="0" applyFont="1" applyBorder="1" applyAlignment="1">
      <alignment horizontal="left" vertical="center"/>
    </xf>
    <xf numFmtId="0" fontId="44" fillId="0" borderId="8" xfId="0" applyFont="1" applyBorder="1" applyAlignment="1">
      <alignment horizontal="left" vertical="center" wrapText="1"/>
    </xf>
    <xf numFmtId="0" fontId="45" fillId="0" borderId="9" xfId="0" applyFont="1" applyBorder="1" applyAlignment="1">
      <alignment horizontal="left" vertical="center"/>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5" fillId="42" borderId="2" xfId="0" applyFont="1" applyFill="1" applyBorder="1" applyAlignment="1">
      <alignment horizontal="left" vertical="center"/>
    </xf>
    <xf numFmtId="0" fontId="4" fillId="2" borderId="34" xfId="0" applyFont="1" applyFill="1" applyBorder="1" applyAlignment="1">
      <alignment horizontal="center" vertical="center"/>
    </xf>
    <xf numFmtId="0" fontId="4" fillId="12" borderId="1" xfId="0" applyFont="1" applyFill="1" applyBorder="1" applyAlignment="1">
      <alignment vertical="center" textRotation="90" wrapText="1"/>
    </xf>
    <xf numFmtId="0" fontId="16" fillId="42" borderId="112" xfId="0" applyFont="1" applyFill="1" applyBorder="1" applyAlignment="1">
      <alignment horizontal="center" vertical="center" wrapText="1"/>
    </xf>
    <xf numFmtId="0" fontId="16" fillId="42" borderId="8" xfId="0" applyFont="1" applyFill="1" applyBorder="1" applyAlignment="1">
      <alignment horizontal="center" vertical="center" wrapText="1"/>
    </xf>
    <xf numFmtId="0" fontId="4" fillId="31" borderId="59" xfId="0" applyFont="1" applyFill="1" applyBorder="1" applyAlignment="1">
      <alignment horizontal="left" vertical="center"/>
    </xf>
    <xf numFmtId="0" fontId="33" fillId="0" borderId="1" xfId="0" applyFont="1" applyBorder="1" applyAlignment="1">
      <alignment horizontal="center" vertical="center" textRotation="90" wrapText="1"/>
    </xf>
    <xf numFmtId="0" fontId="4" fillId="42" borderId="1" xfId="0" applyFont="1" applyFill="1" applyBorder="1" applyAlignment="1">
      <alignment horizontal="center" vertical="center" wrapText="1"/>
    </xf>
    <xf numFmtId="0" fontId="4" fillId="31" borderId="8" xfId="0" applyFont="1" applyFill="1" applyBorder="1" applyAlignment="1">
      <alignment horizontal="center" vertical="center"/>
    </xf>
    <xf numFmtId="0" fontId="4" fillId="12" borderId="43" xfId="0" applyFont="1" applyFill="1" applyBorder="1" applyAlignment="1">
      <alignment horizontal="center" vertical="center" textRotation="90" wrapText="1"/>
    </xf>
    <xf numFmtId="0" fontId="4" fillId="2" borderId="1" xfId="0" applyFont="1" applyFill="1" applyBorder="1" applyAlignment="1">
      <alignment horizontal="center" vertical="center"/>
    </xf>
    <xf numFmtId="0" fontId="7" fillId="31" borderId="2" xfId="0" applyFont="1" applyFill="1" applyBorder="1" applyAlignment="1">
      <alignment horizontal="center" vertical="center"/>
    </xf>
    <xf numFmtId="0" fontId="4" fillId="31" borderId="32" xfId="0" applyFont="1" applyFill="1" applyBorder="1" applyAlignment="1">
      <alignment horizontal="center" vertical="center"/>
    </xf>
    <xf numFmtId="0" fontId="4" fillId="31" borderId="8" xfId="0" applyFont="1" applyFill="1" applyBorder="1" applyAlignment="1">
      <alignment horizontal="left" vertical="center"/>
    </xf>
    <xf numFmtId="0" fontId="4" fillId="31" borderId="8" xfId="0" applyFont="1" applyFill="1" applyBorder="1" applyAlignment="1">
      <alignment horizontal="left" vertical="center" wrapText="1"/>
    </xf>
    <xf numFmtId="0" fontId="7" fillId="31" borderId="2" xfId="0" applyFont="1" applyFill="1" applyBorder="1" applyAlignment="1">
      <alignment horizontal="center" vertical="center" wrapText="1"/>
    </xf>
    <xf numFmtId="0" fontId="42" fillId="0" borderId="8"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31" borderId="105"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NUL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Z1000"/>
  <sheetViews>
    <sheetView workbookViewId="0">
      <selection activeCell="AG17" sqref="AG17"/>
    </sheetView>
  </sheetViews>
  <sheetFormatPr defaultColWidth="12.7109375" defaultRowHeight="15" customHeight="1" x14ac:dyDescent="0.2"/>
  <cols>
    <col min="1" max="1" width="4.85546875" customWidth="1"/>
    <col min="2" max="2" width="24.85546875" customWidth="1"/>
    <col min="3" max="3" width="3.7109375" customWidth="1"/>
    <col min="4" max="7" width="3.85546875" customWidth="1"/>
    <col min="8" max="8" width="4" customWidth="1"/>
    <col min="9" max="10" width="3.85546875" customWidth="1"/>
    <col min="11" max="15" width="4.140625" customWidth="1"/>
    <col min="16" max="17" width="4.28515625" customWidth="1"/>
    <col min="18" max="18" width="4.140625" customWidth="1"/>
    <col min="19" max="19" width="4.28515625" customWidth="1"/>
    <col min="20" max="20" width="3.85546875" customWidth="1"/>
    <col min="21" max="21" width="4.28515625" customWidth="1"/>
    <col min="22" max="22" width="4" customWidth="1"/>
    <col min="23" max="28" width="4.28515625" customWidth="1"/>
    <col min="29" max="29" width="4" customWidth="1"/>
    <col min="30" max="30" width="4.140625" customWidth="1"/>
    <col min="31" max="32" width="4" customWidth="1"/>
    <col min="33" max="33" width="4.28515625" customWidth="1"/>
    <col min="34" max="34" width="4" customWidth="1"/>
    <col min="35" max="35" width="4.28515625" customWidth="1"/>
    <col min="36" max="36" width="4" customWidth="1"/>
    <col min="37" max="37" width="4.28515625" customWidth="1"/>
    <col min="38" max="38" width="4.140625" customWidth="1"/>
    <col min="39" max="41" width="4" customWidth="1"/>
    <col min="42" max="42" width="3.85546875" customWidth="1"/>
    <col min="43" max="43" width="3.7109375" customWidth="1"/>
    <col min="44" max="44" width="3.85546875" customWidth="1"/>
    <col min="45" max="45" width="3.7109375" customWidth="1"/>
    <col min="46" max="46" width="3.85546875" customWidth="1"/>
    <col min="47" max="47" width="3.7109375" customWidth="1"/>
    <col min="48" max="49" width="3.28515625" customWidth="1"/>
    <col min="50" max="50" width="3.7109375" customWidth="1"/>
    <col min="51" max="51" width="3.28515625" customWidth="1"/>
    <col min="52" max="52" width="4.140625" customWidth="1"/>
  </cols>
  <sheetData>
    <row r="1" spans="1:52" ht="13.5" customHeight="1" x14ac:dyDescent="0.3">
      <c r="A1" s="835" t="s">
        <v>0</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c r="AS1" s="836"/>
      <c r="AT1" s="836"/>
      <c r="AU1" s="836"/>
      <c r="AV1" s="836"/>
      <c r="AW1" s="836"/>
      <c r="AX1" s="836"/>
    </row>
    <row r="2" spans="1:52" ht="13.5" customHeight="1" x14ac:dyDescent="0.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x14ac:dyDescent="0.3">
      <c r="A3" s="837" t="s">
        <v>1</v>
      </c>
      <c r="B3" s="837" t="s">
        <v>2</v>
      </c>
      <c r="C3" s="833" t="s">
        <v>3</v>
      </c>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2"/>
      <c r="AY3" s="831">
        <v>2023</v>
      </c>
      <c r="AZ3" s="832"/>
    </row>
    <row r="4" spans="1:52" ht="13.5" customHeight="1" x14ac:dyDescent="0.3">
      <c r="A4" s="838"/>
      <c r="B4" s="838"/>
      <c r="C4" s="833" t="s">
        <v>4</v>
      </c>
      <c r="D4" s="834"/>
      <c r="E4" s="834"/>
      <c r="F4" s="832"/>
      <c r="G4" s="833" t="s">
        <v>5</v>
      </c>
      <c r="H4" s="834"/>
      <c r="I4" s="834"/>
      <c r="J4" s="832"/>
      <c r="K4" s="833" t="s">
        <v>6</v>
      </c>
      <c r="L4" s="834"/>
      <c r="M4" s="834"/>
      <c r="N4" s="832"/>
      <c r="O4" s="833" t="s">
        <v>7</v>
      </c>
      <c r="P4" s="834"/>
      <c r="Q4" s="834"/>
      <c r="R4" s="832"/>
      <c r="S4" s="833" t="s">
        <v>8</v>
      </c>
      <c r="T4" s="834"/>
      <c r="U4" s="834"/>
      <c r="V4" s="832"/>
      <c r="W4" s="833" t="s">
        <v>9</v>
      </c>
      <c r="X4" s="834"/>
      <c r="Y4" s="834"/>
      <c r="Z4" s="832"/>
      <c r="AA4" s="833" t="s">
        <v>10</v>
      </c>
      <c r="AB4" s="834"/>
      <c r="AC4" s="834"/>
      <c r="AD4" s="832"/>
      <c r="AE4" s="833" t="s">
        <v>11</v>
      </c>
      <c r="AF4" s="834"/>
      <c r="AG4" s="834"/>
      <c r="AH4" s="832"/>
      <c r="AI4" s="833" t="s">
        <v>12</v>
      </c>
      <c r="AJ4" s="834"/>
      <c r="AK4" s="834"/>
      <c r="AL4" s="832"/>
      <c r="AM4" s="833" t="s">
        <v>13</v>
      </c>
      <c r="AN4" s="834"/>
      <c r="AO4" s="834"/>
      <c r="AP4" s="832"/>
      <c r="AQ4" s="833" t="s">
        <v>14</v>
      </c>
      <c r="AR4" s="834"/>
      <c r="AS4" s="834"/>
      <c r="AT4" s="832"/>
      <c r="AU4" s="833" t="s">
        <v>15</v>
      </c>
      <c r="AV4" s="834"/>
      <c r="AW4" s="834"/>
      <c r="AX4" s="832"/>
      <c r="AY4" s="831" t="s">
        <v>4</v>
      </c>
      <c r="AZ4" s="832"/>
    </row>
    <row r="5" spans="1:52" ht="13.5" customHeight="1" x14ac:dyDescent="0.3">
      <c r="A5" s="839"/>
      <c r="B5" s="839"/>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x14ac:dyDescent="0.3">
      <c r="A6" s="4">
        <v>1</v>
      </c>
      <c r="B6" s="5" t="s">
        <v>16</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x14ac:dyDescent="0.3">
      <c r="A7" s="4">
        <v>2</v>
      </c>
      <c r="B7" s="5" t="s">
        <v>17</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5"/>
      <c r="AV7" s="5"/>
      <c r="AW7" s="5"/>
      <c r="AX7" s="5"/>
      <c r="AY7" s="8"/>
      <c r="AZ7" s="8"/>
    </row>
    <row r="8" spans="1:52" ht="13.5" customHeight="1" x14ac:dyDescent="0.3">
      <c r="A8" s="4">
        <v>3</v>
      </c>
      <c r="B8" s="5" t="s">
        <v>18</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5"/>
      <c r="AV8" s="5"/>
      <c r="AW8" s="5"/>
      <c r="AX8" s="5"/>
      <c r="AY8" s="8"/>
      <c r="AZ8" s="8"/>
    </row>
    <row r="9" spans="1:52" ht="13.5" customHeight="1" x14ac:dyDescent="0.3">
      <c r="A9" s="4">
        <v>4</v>
      </c>
      <c r="B9" s="5" t="s">
        <v>19</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x14ac:dyDescent="0.3">
      <c r="A10" s="4">
        <v>5</v>
      </c>
      <c r="B10" s="5" t="s">
        <v>20</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x14ac:dyDescent="0.3">
      <c r="A11" s="4">
        <v>6</v>
      </c>
      <c r="B11" s="5" t="s">
        <v>21</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x14ac:dyDescent="0.3">
      <c r="A12" s="4">
        <v>7</v>
      </c>
      <c r="B12" s="5" t="s">
        <v>22</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x14ac:dyDescent="0.3">
      <c r="A13" s="4">
        <v>8</v>
      </c>
      <c r="B13" s="5" t="s">
        <v>23</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x14ac:dyDescent="0.3">
      <c r="A14" s="4">
        <v>9</v>
      </c>
      <c r="B14" s="5" t="s">
        <v>24</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x14ac:dyDescent="0.3">
      <c r="A15" s="4">
        <v>10</v>
      </c>
      <c r="B15" s="5" t="s">
        <v>25</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x14ac:dyDescent="0.3">
      <c r="A16" s="4">
        <v>11</v>
      </c>
      <c r="B16" s="5" t="s">
        <v>26</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x14ac:dyDescent="0.3">
      <c r="A17" s="4">
        <v>12</v>
      </c>
      <c r="B17" s="5" t="s">
        <v>27</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x14ac:dyDescent="0.3">
      <c r="A18" s="4">
        <v>13</v>
      </c>
      <c r="B18" s="5" t="s">
        <v>28</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x14ac:dyDescent="0.3">
      <c r="A19" s="4">
        <v>14</v>
      </c>
      <c r="B19" s="5" t="s">
        <v>29</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x14ac:dyDescent="0.2">
      <c r="A20" s="11"/>
    </row>
    <row r="21" spans="1:52" ht="13.5" customHeight="1" x14ac:dyDescent="0.3">
      <c r="A21" s="11"/>
      <c r="B21" s="2" t="s">
        <v>30</v>
      </c>
    </row>
    <row r="22" spans="1:52" ht="13.5" customHeight="1" x14ac:dyDescent="0.3">
      <c r="A22" s="12" t="s">
        <v>31</v>
      </c>
      <c r="B22" s="2" t="s">
        <v>32</v>
      </c>
    </row>
    <row r="23" spans="1:52" ht="13.5" customHeight="1" x14ac:dyDescent="0.3">
      <c r="A23" s="12" t="s">
        <v>31</v>
      </c>
      <c r="B23" s="2" t="s">
        <v>33</v>
      </c>
    </row>
    <row r="24" spans="1:52" ht="13.5" customHeight="1" x14ac:dyDescent="0.3">
      <c r="A24" s="12" t="s">
        <v>31</v>
      </c>
      <c r="B24" s="2" t="s">
        <v>34</v>
      </c>
    </row>
    <row r="25" spans="1:52" ht="12.75" customHeight="1" x14ac:dyDescent="0.2">
      <c r="A25" s="11"/>
    </row>
    <row r="26" spans="1:52" ht="12.75" customHeight="1" x14ac:dyDescent="0.2">
      <c r="A26" s="11"/>
    </row>
    <row r="27" spans="1:52" ht="12.75" customHeight="1" x14ac:dyDescent="0.2">
      <c r="A27" s="11"/>
    </row>
    <row r="28" spans="1:52" ht="12.75" customHeight="1" x14ac:dyDescent="0.2">
      <c r="A28" s="11"/>
    </row>
    <row r="29" spans="1:52" ht="12.75" customHeight="1" x14ac:dyDescent="0.2">
      <c r="A29" s="11"/>
    </row>
    <row r="30" spans="1:52" ht="12.75" customHeight="1" x14ac:dyDescent="0.2">
      <c r="A30" s="11"/>
    </row>
    <row r="31" spans="1:52" ht="12.75" customHeight="1" x14ac:dyDescent="0.2">
      <c r="A31" s="11"/>
    </row>
    <row r="32" spans="1:52" ht="12.75" customHeight="1" x14ac:dyDescent="0.2">
      <c r="A32" s="11"/>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ht="12.75" customHeight="1" x14ac:dyDescent="0.2">
      <c r="A38" s="11"/>
    </row>
    <row r="39" spans="1:1" ht="12.75" customHeight="1" x14ac:dyDescent="0.2">
      <c r="A39" s="11"/>
    </row>
    <row r="40" spans="1:1" ht="12.75" customHeight="1" x14ac:dyDescent="0.2">
      <c r="A40" s="11"/>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ht="12.75" customHeight="1" x14ac:dyDescent="0.2">
      <c r="A48" s="11"/>
    </row>
    <row r="49" spans="1:1" ht="12.75" customHeight="1" x14ac:dyDescent="0.2">
      <c r="A49" s="11"/>
    </row>
    <row r="50" spans="1:1" ht="12.75" customHeight="1" x14ac:dyDescent="0.2">
      <c r="A50" s="11"/>
    </row>
    <row r="51" spans="1:1" ht="12.75" customHeight="1" x14ac:dyDescent="0.2">
      <c r="A51" s="11"/>
    </row>
    <row r="52" spans="1:1" ht="12.75" customHeight="1" x14ac:dyDescent="0.2">
      <c r="A52" s="11"/>
    </row>
    <row r="53" spans="1:1" ht="12.75" customHeight="1" x14ac:dyDescent="0.2">
      <c r="A53" s="11"/>
    </row>
    <row r="54" spans="1:1" ht="12.75" customHeight="1" x14ac:dyDescent="0.2">
      <c r="A54" s="11"/>
    </row>
    <row r="55" spans="1:1" ht="12.75" customHeight="1" x14ac:dyDescent="0.2">
      <c r="A55" s="11"/>
    </row>
    <row r="56" spans="1:1" ht="12.75" customHeight="1" x14ac:dyDescent="0.2">
      <c r="A56" s="11"/>
    </row>
    <row r="57" spans="1:1" ht="12.75" customHeight="1" x14ac:dyDescent="0.2">
      <c r="A57" s="11"/>
    </row>
    <row r="58" spans="1:1" ht="12.75" customHeight="1" x14ac:dyDescent="0.2">
      <c r="A58" s="11"/>
    </row>
    <row r="59" spans="1:1" ht="12.75" customHeight="1" x14ac:dyDescent="0.2">
      <c r="A59" s="11"/>
    </row>
    <row r="60" spans="1:1" ht="12.75" customHeight="1" x14ac:dyDescent="0.2">
      <c r="A60" s="11"/>
    </row>
    <row r="61" spans="1:1" ht="12.75" customHeight="1" x14ac:dyDescent="0.2">
      <c r="A61" s="11"/>
    </row>
    <row r="62" spans="1:1" ht="12.75" customHeight="1" x14ac:dyDescent="0.2">
      <c r="A62" s="11"/>
    </row>
    <row r="63" spans="1:1" ht="12.75" customHeight="1" x14ac:dyDescent="0.2">
      <c r="A63" s="11"/>
    </row>
    <row r="64" spans="1:1" ht="12.75" customHeight="1" x14ac:dyDescent="0.2">
      <c r="A64" s="11"/>
    </row>
    <row r="65" spans="1:1" ht="12.75" customHeight="1" x14ac:dyDescent="0.2">
      <c r="A65" s="11"/>
    </row>
    <row r="66" spans="1:1" ht="12.75" customHeight="1" x14ac:dyDescent="0.2">
      <c r="A66" s="11"/>
    </row>
    <row r="67" spans="1:1" ht="12.75" customHeight="1" x14ac:dyDescent="0.2">
      <c r="A67" s="11"/>
    </row>
    <row r="68" spans="1:1" ht="12.75" customHeight="1" x14ac:dyDescent="0.2">
      <c r="A68" s="11"/>
    </row>
    <row r="69" spans="1:1" ht="12.75" customHeight="1" x14ac:dyDescent="0.2">
      <c r="A69" s="11"/>
    </row>
    <row r="70" spans="1:1" ht="12.75" customHeight="1" x14ac:dyDescent="0.2">
      <c r="A70" s="11"/>
    </row>
    <row r="71" spans="1:1" ht="12.75" customHeight="1" x14ac:dyDescent="0.2">
      <c r="A71" s="11"/>
    </row>
    <row r="72" spans="1:1" ht="12.75" customHeight="1" x14ac:dyDescent="0.2">
      <c r="A72" s="11"/>
    </row>
    <row r="73" spans="1:1" ht="12.75" customHeight="1" x14ac:dyDescent="0.2">
      <c r="A73" s="11"/>
    </row>
    <row r="74" spans="1:1" ht="12.75" customHeight="1" x14ac:dyDescent="0.2">
      <c r="A74" s="11"/>
    </row>
    <row r="75" spans="1:1" ht="12.75" customHeight="1" x14ac:dyDescent="0.2">
      <c r="A75" s="11"/>
    </row>
    <row r="76" spans="1:1" ht="12.75" customHeight="1" x14ac:dyDescent="0.2">
      <c r="A76" s="11"/>
    </row>
    <row r="77" spans="1:1" ht="12.75" customHeight="1" x14ac:dyDescent="0.2">
      <c r="A77" s="11"/>
    </row>
    <row r="78" spans="1:1" ht="12.75" customHeight="1" x14ac:dyDescent="0.2">
      <c r="A78" s="11"/>
    </row>
    <row r="79" spans="1:1" ht="12.75" customHeight="1" x14ac:dyDescent="0.2">
      <c r="A79" s="11"/>
    </row>
    <row r="80" spans="1:1" ht="12.75" customHeight="1" x14ac:dyDescent="0.2">
      <c r="A80" s="11"/>
    </row>
    <row r="81" spans="1:1" ht="12.75" customHeight="1" x14ac:dyDescent="0.2">
      <c r="A81" s="11"/>
    </row>
    <row r="82" spans="1:1" ht="12.75" customHeight="1" x14ac:dyDescent="0.2">
      <c r="A82" s="11"/>
    </row>
    <row r="83" spans="1:1" ht="12.75" customHeight="1" x14ac:dyDescent="0.2">
      <c r="A83" s="11"/>
    </row>
    <row r="84" spans="1:1" ht="12.75" customHeight="1" x14ac:dyDescent="0.2">
      <c r="A84" s="11"/>
    </row>
    <row r="85" spans="1:1" ht="12.75" customHeight="1" x14ac:dyDescent="0.2">
      <c r="A85" s="11"/>
    </row>
    <row r="86" spans="1:1" ht="12.75" customHeight="1" x14ac:dyDescent="0.2">
      <c r="A86" s="11"/>
    </row>
    <row r="87" spans="1:1" ht="12.75" customHeight="1" x14ac:dyDescent="0.2">
      <c r="A87" s="11"/>
    </row>
    <row r="88" spans="1:1" ht="12.75" customHeight="1" x14ac:dyDescent="0.2">
      <c r="A88" s="11"/>
    </row>
    <row r="89" spans="1:1" ht="12.75" customHeight="1" x14ac:dyDescent="0.2">
      <c r="A89" s="11"/>
    </row>
    <row r="90" spans="1:1" ht="12.75" customHeight="1" x14ac:dyDescent="0.2">
      <c r="A90" s="11"/>
    </row>
    <row r="91" spans="1:1" ht="12.75" customHeight="1" x14ac:dyDescent="0.2">
      <c r="A91" s="11"/>
    </row>
    <row r="92" spans="1:1" ht="12.75" customHeight="1" x14ac:dyDescent="0.2">
      <c r="A92" s="11"/>
    </row>
    <row r="93" spans="1:1" ht="12.75" customHeight="1" x14ac:dyDescent="0.2">
      <c r="A93" s="11"/>
    </row>
    <row r="94" spans="1:1" ht="12.75" customHeight="1" x14ac:dyDescent="0.2">
      <c r="A94" s="11"/>
    </row>
    <row r="95" spans="1:1" ht="12.75" customHeight="1" x14ac:dyDescent="0.2">
      <c r="A95" s="11"/>
    </row>
    <row r="96" spans="1:1" ht="12.75" customHeight="1" x14ac:dyDescent="0.2">
      <c r="A96" s="11"/>
    </row>
    <row r="97" spans="1:1" ht="12.75" customHeight="1" x14ac:dyDescent="0.2">
      <c r="A97" s="11"/>
    </row>
    <row r="98" spans="1:1" ht="12.75" customHeight="1" x14ac:dyDescent="0.2">
      <c r="A98" s="11"/>
    </row>
    <row r="99" spans="1:1" ht="12.75" customHeight="1" x14ac:dyDescent="0.2">
      <c r="A99" s="11"/>
    </row>
    <row r="100" spans="1:1" ht="12.75" customHeight="1" x14ac:dyDescent="0.2">
      <c r="A100" s="11"/>
    </row>
    <row r="101" spans="1:1" ht="12.75" customHeight="1" x14ac:dyDescent="0.2">
      <c r="A101" s="11"/>
    </row>
    <row r="102" spans="1:1" ht="12.75" customHeight="1" x14ac:dyDescent="0.2">
      <c r="A102" s="11"/>
    </row>
    <row r="103" spans="1:1" ht="12.75" customHeight="1" x14ac:dyDescent="0.2">
      <c r="A103" s="11"/>
    </row>
    <row r="104" spans="1:1" ht="12.75" customHeight="1" x14ac:dyDescent="0.2">
      <c r="A104" s="11"/>
    </row>
    <row r="105" spans="1:1" ht="12.75" customHeight="1" x14ac:dyDescent="0.2">
      <c r="A105" s="11"/>
    </row>
    <row r="106" spans="1:1" ht="12.75" customHeight="1" x14ac:dyDescent="0.2">
      <c r="A106" s="11"/>
    </row>
    <row r="107" spans="1:1" ht="12.75" customHeight="1" x14ac:dyDescent="0.2">
      <c r="A107" s="11"/>
    </row>
    <row r="108" spans="1:1" ht="12.75" customHeight="1" x14ac:dyDescent="0.2">
      <c r="A108" s="11"/>
    </row>
    <row r="109" spans="1:1" ht="12.75" customHeight="1" x14ac:dyDescent="0.2">
      <c r="A109" s="11"/>
    </row>
    <row r="110" spans="1:1" ht="12.75" customHeight="1" x14ac:dyDescent="0.2">
      <c r="A110" s="11"/>
    </row>
    <row r="111" spans="1:1" ht="12.75" customHeight="1" x14ac:dyDescent="0.2">
      <c r="A111" s="11"/>
    </row>
    <row r="112" spans="1:1" ht="12.75" customHeight="1" x14ac:dyDescent="0.2">
      <c r="A112" s="11"/>
    </row>
    <row r="113" spans="1:1" ht="12.75" customHeight="1" x14ac:dyDescent="0.2">
      <c r="A113" s="11"/>
    </row>
    <row r="114" spans="1:1" ht="12.75" customHeight="1" x14ac:dyDescent="0.2">
      <c r="A114" s="11"/>
    </row>
    <row r="115" spans="1:1" ht="12.75" customHeight="1" x14ac:dyDescent="0.2">
      <c r="A115" s="11"/>
    </row>
    <row r="116" spans="1:1" ht="12.75" customHeight="1" x14ac:dyDescent="0.2">
      <c r="A116" s="11"/>
    </row>
    <row r="117" spans="1:1" ht="12.75" customHeight="1" x14ac:dyDescent="0.2">
      <c r="A117" s="11"/>
    </row>
    <row r="118" spans="1:1" ht="12.75" customHeight="1" x14ac:dyDescent="0.2">
      <c r="A118" s="11"/>
    </row>
    <row r="119" spans="1:1" ht="12.75" customHeight="1" x14ac:dyDescent="0.2">
      <c r="A119" s="11"/>
    </row>
    <row r="120" spans="1:1" ht="12.75" customHeight="1" x14ac:dyDescent="0.2">
      <c r="A120" s="11"/>
    </row>
    <row r="121" spans="1:1" ht="12.75" customHeight="1" x14ac:dyDescent="0.2">
      <c r="A121" s="11"/>
    </row>
    <row r="122" spans="1:1" ht="12.75" customHeight="1" x14ac:dyDescent="0.2">
      <c r="A122" s="11"/>
    </row>
    <row r="123" spans="1:1" ht="12.75" customHeight="1" x14ac:dyDescent="0.2">
      <c r="A123" s="11"/>
    </row>
    <row r="124" spans="1:1" ht="12.75" customHeight="1" x14ac:dyDescent="0.2">
      <c r="A124" s="11"/>
    </row>
    <row r="125" spans="1:1" ht="12.75" customHeight="1" x14ac:dyDescent="0.2">
      <c r="A125" s="11"/>
    </row>
    <row r="126" spans="1:1" ht="12.75" customHeight="1" x14ac:dyDescent="0.2">
      <c r="A126" s="11"/>
    </row>
    <row r="127" spans="1:1" ht="12.75" customHeight="1" x14ac:dyDescent="0.2">
      <c r="A127" s="11"/>
    </row>
    <row r="128" spans="1:1" ht="12.75" customHeight="1" x14ac:dyDescent="0.2">
      <c r="A128" s="11"/>
    </row>
    <row r="129" spans="1:1" ht="12.75" customHeight="1" x14ac:dyDescent="0.2">
      <c r="A129" s="11"/>
    </row>
    <row r="130" spans="1:1" ht="12.75" customHeight="1" x14ac:dyDescent="0.2">
      <c r="A130" s="11"/>
    </row>
    <row r="131" spans="1:1" ht="12.75" customHeight="1" x14ac:dyDescent="0.2">
      <c r="A131" s="11"/>
    </row>
    <row r="132" spans="1:1" ht="12.75" customHeight="1" x14ac:dyDescent="0.2">
      <c r="A132" s="11"/>
    </row>
    <row r="133" spans="1:1" ht="12.75" customHeight="1" x14ac:dyDescent="0.2">
      <c r="A133" s="11"/>
    </row>
    <row r="134" spans="1:1" ht="12.75" customHeight="1" x14ac:dyDescent="0.2">
      <c r="A134" s="11"/>
    </row>
    <row r="135" spans="1:1" ht="12.75" customHeight="1" x14ac:dyDescent="0.2">
      <c r="A135" s="11"/>
    </row>
    <row r="136" spans="1:1" ht="12.75" customHeight="1" x14ac:dyDescent="0.2">
      <c r="A136" s="11"/>
    </row>
    <row r="137" spans="1:1" ht="12.75" customHeight="1" x14ac:dyDescent="0.2">
      <c r="A137" s="11"/>
    </row>
    <row r="138" spans="1:1" ht="12.75" customHeight="1" x14ac:dyDescent="0.2">
      <c r="A138" s="11"/>
    </row>
    <row r="139" spans="1:1" ht="12.75" customHeight="1" x14ac:dyDescent="0.2">
      <c r="A139" s="11"/>
    </row>
    <row r="140" spans="1:1" ht="12.75" customHeight="1" x14ac:dyDescent="0.2">
      <c r="A140" s="11"/>
    </row>
    <row r="141" spans="1:1" ht="12.75" customHeight="1" x14ac:dyDescent="0.2">
      <c r="A141" s="11"/>
    </row>
    <row r="142" spans="1:1" ht="12.75" customHeight="1" x14ac:dyDescent="0.2">
      <c r="A142" s="11"/>
    </row>
    <row r="143" spans="1:1" ht="12.75" customHeight="1" x14ac:dyDescent="0.2">
      <c r="A143" s="11"/>
    </row>
    <row r="144" spans="1:1" ht="12.75" customHeight="1" x14ac:dyDescent="0.2">
      <c r="A144" s="11"/>
    </row>
    <row r="145" spans="1:1" ht="12.75" customHeight="1" x14ac:dyDescent="0.2">
      <c r="A145" s="11"/>
    </row>
    <row r="146" spans="1:1" ht="12.75" customHeight="1" x14ac:dyDescent="0.2">
      <c r="A146" s="11"/>
    </row>
    <row r="147" spans="1:1" ht="12.75" customHeight="1" x14ac:dyDescent="0.2">
      <c r="A147" s="11"/>
    </row>
    <row r="148" spans="1:1" ht="12.75" customHeight="1" x14ac:dyDescent="0.2">
      <c r="A148" s="11"/>
    </row>
    <row r="149" spans="1:1" ht="12.75" customHeight="1" x14ac:dyDescent="0.2">
      <c r="A149" s="11"/>
    </row>
    <row r="150" spans="1:1" ht="12.75" customHeight="1" x14ac:dyDescent="0.2">
      <c r="A150" s="11"/>
    </row>
    <row r="151" spans="1:1" ht="12.75" customHeight="1" x14ac:dyDescent="0.2">
      <c r="A151" s="11"/>
    </row>
    <row r="152" spans="1:1" ht="12.75" customHeight="1" x14ac:dyDescent="0.2">
      <c r="A152" s="11"/>
    </row>
    <row r="153" spans="1:1" ht="12.75" customHeight="1" x14ac:dyDescent="0.2">
      <c r="A153" s="11"/>
    </row>
    <row r="154" spans="1:1" ht="12.75" customHeight="1" x14ac:dyDescent="0.2">
      <c r="A154" s="11"/>
    </row>
    <row r="155" spans="1:1" ht="12.75" customHeight="1" x14ac:dyDescent="0.2">
      <c r="A155" s="11"/>
    </row>
    <row r="156" spans="1:1" ht="12.75" customHeight="1" x14ac:dyDescent="0.2">
      <c r="A156" s="11"/>
    </row>
    <row r="157" spans="1:1" ht="12.75" customHeight="1" x14ac:dyDescent="0.2">
      <c r="A157" s="11"/>
    </row>
    <row r="158" spans="1:1" ht="12.75" customHeight="1" x14ac:dyDescent="0.2">
      <c r="A158" s="11"/>
    </row>
    <row r="159" spans="1:1" ht="12.75" customHeight="1" x14ac:dyDescent="0.2">
      <c r="A159" s="11"/>
    </row>
    <row r="160" spans="1:1" ht="12.75" customHeight="1" x14ac:dyDescent="0.2">
      <c r="A160" s="11"/>
    </row>
    <row r="161" spans="1:1" ht="12.75" customHeight="1" x14ac:dyDescent="0.2">
      <c r="A161" s="11"/>
    </row>
    <row r="162" spans="1:1" ht="12.75" customHeight="1" x14ac:dyDescent="0.2">
      <c r="A162" s="11"/>
    </row>
    <row r="163" spans="1:1" ht="12.75" customHeight="1" x14ac:dyDescent="0.2">
      <c r="A163" s="11"/>
    </row>
    <row r="164" spans="1:1" ht="12.75" customHeight="1" x14ac:dyDescent="0.2">
      <c r="A164" s="11"/>
    </row>
    <row r="165" spans="1:1" ht="12.75" customHeight="1" x14ac:dyDescent="0.2">
      <c r="A165" s="11"/>
    </row>
    <row r="166" spans="1:1" ht="12.75" customHeight="1" x14ac:dyDescent="0.2">
      <c r="A166" s="11"/>
    </row>
    <row r="167" spans="1:1" ht="12.75" customHeight="1" x14ac:dyDescent="0.2">
      <c r="A167" s="11"/>
    </row>
    <row r="168" spans="1:1" ht="12.75" customHeight="1" x14ac:dyDescent="0.2">
      <c r="A168" s="11"/>
    </row>
    <row r="169" spans="1:1" ht="12.75" customHeight="1" x14ac:dyDescent="0.2">
      <c r="A169" s="11"/>
    </row>
    <row r="170" spans="1:1" ht="12.75" customHeight="1" x14ac:dyDescent="0.2">
      <c r="A170" s="11"/>
    </row>
    <row r="171" spans="1:1" ht="12.75" customHeight="1" x14ac:dyDescent="0.2">
      <c r="A171" s="11"/>
    </row>
    <row r="172" spans="1:1" ht="12.75" customHeight="1" x14ac:dyDescent="0.2">
      <c r="A172" s="11"/>
    </row>
    <row r="173" spans="1:1" ht="12.75" customHeight="1" x14ac:dyDescent="0.2">
      <c r="A173" s="11"/>
    </row>
    <row r="174" spans="1:1" ht="12.75" customHeight="1" x14ac:dyDescent="0.2">
      <c r="A174" s="11"/>
    </row>
    <row r="175" spans="1:1" ht="12.75" customHeight="1" x14ac:dyDescent="0.2">
      <c r="A175" s="11"/>
    </row>
    <row r="176" spans="1:1" ht="12.75" customHeight="1" x14ac:dyDescent="0.2">
      <c r="A176" s="11"/>
    </row>
    <row r="177" spans="1:1" ht="12.75" customHeight="1" x14ac:dyDescent="0.2">
      <c r="A177" s="11"/>
    </row>
    <row r="178" spans="1:1" ht="12.75" customHeight="1" x14ac:dyDescent="0.2">
      <c r="A178" s="11"/>
    </row>
    <row r="179" spans="1:1" ht="12.75" customHeight="1" x14ac:dyDescent="0.2">
      <c r="A179" s="11"/>
    </row>
    <row r="180" spans="1:1" ht="12.75" customHeight="1" x14ac:dyDescent="0.2">
      <c r="A180" s="11"/>
    </row>
    <row r="181" spans="1:1" ht="12.75" customHeight="1" x14ac:dyDescent="0.2">
      <c r="A181" s="11"/>
    </row>
    <row r="182" spans="1:1" ht="12.75" customHeight="1" x14ac:dyDescent="0.2">
      <c r="A182" s="11"/>
    </row>
    <row r="183" spans="1:1" ht="12.75" customHeight="1" x14ac:dyDescent="0.2">
      <c r="A183" s="11"/>
    </row>
    <row r="184" spans="1:1" ht="12.75" customHeight="1" x14ac:dyDescent="0.2">
      <c r="A184" s="11"/>
    </row>
    <row r="185" spans="1:1" ht="12.75" customHeight="1" x14ac:dyDescent="0.2">
      <c r="A185" s="11"/>
    </row>
    <row r="186" spans="1:1" ht="12.75" customHeight="1" x14ac:dyDescent="0.2">
      <c r="A186" s="11"/>
    </row>
    <row r="187" spans="1:1" ht="12.75" customHeight="1" x14ac:dyDescent="0.2">
      <c r="A187" s="11"/>
    </row>
    <row r="188" spans="1:1" ht="12.75" customHeight="1" x14ac:dyDescent="0.2">
      <c r="A188" s="11"/>
    </row>
    <row r="189" spans="1:1" ht="12.75" customHeight="1" x14ac:dyDescent="0.2">
      <c r="A189" s="11"/>
    </row>
    <row r="190" spans="1:1" ht="12.75" customHeight="1" x14ac:dyDescent="0.2">
      <c r="A190" s="11"/>
    </row>
    <row r="191" spans="1:1" ht="12.75" customHeight="1" x14ac:dyDescent="0.2">
      <c r="A191" s="11"/>
    </row>
    <row r="192" spans="1:1" ht="12.75" customHeight="1" x14ac:dyDescent="0.2">
      <c r="A192" s="11"/>
    </row>
    <row r="193" spans="1:1" ht="12.75" customHeight="1" x14ac:dyDescent="0.2">
      <c r="A193" s="11"/>
    </row>
    <row r="194" spans="1:1" ht="12.75" customHeight="1" x14ac:dyDescent="0.2">
      <c r="A194" s="11"/>
    </row>
    <row r="195" spans="1:1" ht="12.75" customHeight="1" x14ac:dyDescent="0.2">
      <c r="A195" s="11"/>
    </row>
    <row r="196" spans="1:1" ht="12.75" customHeight="1" x14ac:dyDescent="0.2">
      <c r="A196" s="11"/>
    </row>
    <row r="197" spans="1:1" ht="12.75" customHeight="1" x14ac:dyDescent="0.2">
      <c r="A197" s="11"/>
    </row>
    <row r="198" spans="1:1" ht="12.75" customHeight="1" x14ac:dyDescent="0.2">
      <c r="A198" s="11"/>
    </row>
    <row r="199" spans="1:1" ht="12.75" customHeight="1" x14ac:dyDescent="0.2">
      <c r="A199" s="11"/>
    </row>
    <row r="200" spans="1:1" ht="12.75" customHeight="1" x14ac:dyDescent="0.2">
      <c r="A200" s="11"/>
    </row>
    <row r="201" spans="1:1" ht="12.75" customHeight="1" x14ac:dyDescent="0.2">
      <c r="A201" s="11"/>
    </row>
    <row r="202" spans="1:1" ht="12.75" customHeight="1" x14ac:dyDescent="0.2">
      <c r="A202" s="11"/>
    </row>
    <row r="203" spans="1:1" ht="12.75" customHeight="1" x14ac:dyDescent="0.2">
      <c r="A203" s="11"/>
    </row>
    <row r="204" spans="1:1" ht="12.75" customHeight="1" x14ac:dyDescent="0.2">
      <c r="A204" s="11"/>
    </row>
    <row r="205" spans="1:1" ht="12.75" customHeight="1" x14ac:dyDescent="0.2">
      <c r="A205" s="11"/>
    </row>
    <row r="206" spans="1:1" ht="12.75" customHeight="1" x14ac:dyDescent="0.2">
      <c r="A206" s="11"/>
    </row>
    <row r="207" spans="1:1" ht="12.75" customHeight="1" x14ac:dyDescent="0.2">
      <c r="A207" s="11"/>
    </row>
    <row r="208" spans="1:1" ht="12.75" customHeight="1" x14ac:dyDescent="0.2">
      <c r="A208" s="11"/>
    </row>
    <row r="209" spans="1:1" ht="12.75" customHeight="1" x14ac:dyDescent="0.2">
      <c r="A209" s="11"/>
    </row>
    <row r="210" spans="1:1" ht="12.75" customHeight="1" x14ac:dyDescent="0.2">
      <c r="A210" s="11"/>
    </row>
    <row r="211" spans="1:1" ht="12.75" customHeight="1" x14ac:dyDescent="0.2">
      <c r="A211" s="11"/>
    </row>
    <row r="212" spans="1:1" ht="12.75" customHeight="1" x14ac:dyDescent="0.2">
      <c r="A212" s="11"/>
    </row>
    <row r="213" spans="1:1" ht="12.75" customHeight="1" x14ac:dyDescent="0.2">
      <c r="A213" s="11"/>
    </row>
    <row r="214" spans="1:1" ht="12.75" customHeight="1" x14ac:dyDescent="0.2">
      <c r="A214" s="11"/>
    </row>
    <row r="215" spans="1:1" ht="12.75" customHeight="1" x14ac:dyDescent="0.2">
      <c r="A215" s="11"/>
    </row>
    <row r="216" spans="1:1" ht="12.75" customHeight="1" x14ac:dyDescent="0.2">
      <c r="A216" s="11"/>
    </row>
    <row r="217" spans="1:1" ht="12.75" customHeight="1" x14ac:dyDescent="0.2">
      <c r="A217" s="11"/>
    </row>
    <row r="218" spans="1:1" ht="12.75" customHeight="1" x14ac:dyDescent="0.2">
      <c r="A218" s="11"/>
    </row>
    <row r="219" spans="1:1" ht="12.75" customHeight="1" x14ac:dyDescent="0.2">
      <c r="A219" s="11"/>
    </row>
    <row r="220" spans="1:1" ht="12.75" customHeight="1" x14ac:dyDescent="0.2">
      <c r="A220" s="11"/>
    </row>
    <row r="221" spans="1:1" ht="12.75" customHeight="1" x14ac:dyDescent="0.2">
      <c r="A221" s="11"/>
    </row>
    <row r="222" spans="1:1" ht="12.75" customHeight="1" x14ac:dyDescent="0.2">
      <c r="A222" s="11"/>
    </row>
    <row r="223" spans="1:1" ht="12.75" customHeight="1" x14ac:dyDescent="0.2">
      <c r="A223" s="11"/>
    </row>
    <row r="224" spans="1:1" ht="12.75" customHeight="1" x14ac:dyDescent="0.2">
      <c r="A224" s="11"/>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 ref="W4:Z4"/>
    <mergeCell ref="AA4:AD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FF"/>
  </sheetPr>
  <dimension ref="A1:Z1000"/>
  <sheetViews>
    <sheetView zoomScale="83" zoomScaleNormal="83" workbookViewId="0">
      <pane ySplit="7" topLeftCell="A211" activePane="bottomLeft" state="frozen"/>
      <selection pane="bottomLeft" activeCell="F282" sqref="F282:H288"/>
    </sheetView>
  </sheetViews>
  <sheetFormatPr defaultColWidth="12.7109375" defaultRowHeight="15" customHeight="1" x14ac:dyDescent="0.2"/>
  <cols>
    <col min="1" max="1" width="2.28515625" customWidth="1"/>
    <col min="2" max="2" width="4.140625" customWidth="1"/>
    <col min="3" max="3" width="9.7109375" customWidth="1"/>
    <col min="4" max="4" width="58.8554687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 customWidth="1"/>
    <col min="15" max="15" width="49.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851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8</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H45" si="9">SUM(F41:F44)</f>
        <v>1</v>
      </c>
      <c r="G45" s="109">
        <f t="shared" si="9"/>
        <v>1</v>
      </c>
      <c r="H45" s="109">
        <f t="shared" si="9"/>
        <v>0</v>
      </c>
      <c r="I45" s="109">
        <f t="shared" ref="I45:K45" si="10">SUM(I41:I44)</f>
        <v>0</v>
      </c>
      <c r="J45" s="109">
        <f t="shared" si="10"/>
        <v>0</v>
      </c>
      <c r="K45" s="109">
        <f t="shared" si="10"/>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0</v>
      </c>
      <c r="G46" s="111">
        <v>0</v>
      </c>
      <c r="H46" s="111">
        <v>0</v>
      </c>
      <c r="I46" s="111"/>
      <c r="J46" s="111"/>
      <c r="K46" s="111"/>
      <c r="L46" s="13"/>
      <c r="M46" s="79">
        <f t="shared" si="0"/>
        <v>0</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0</v>
      </c>
      <c r="G47" s="111">
        <v>0</v>
      </c>
      <c r="H47" s="111">
        <v>0</v>
      </c>
      <c r="I47" s="111"/>
      <c r="J47" s="111"/>
      <c r="K47" s="111"/>
      <c r="L47" s="13"/>
      <c r="M47" s="79">
        <f t="shared" si="0"/>
        <v>0</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0</v>
      </c>
      <c r="G48" s="111">
        <v>0</v>
      </c>
      <c r="H48" s="111">
        <v>0</v>
      </c>
      <c r="I48" s="111"/>
      <c r="J48" s="111"/>
      <c r="K48" s="111"/>
      <c r="L48" s="13"/>
      <c r="M48" s="79">
        <f t="shared" si="0"/>
        <v>0</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H58" si="11">SUM(F54:F57)</f>
        <v>0</v>
      </c>
      <c r="G58" s="109">
        <f t="shared" si="11"/>
        <v>0</v>
      </c>
      <c r="H58" s="109">
        <f t="shared" si="11"/>
        <v>0</v>
      </c>
      <c r="I58" s="109">
        <f t="shared" ref="I58:K58" si="12">SUM(I54:I57)</f>
        <v>0</v>
      </c>
      <c r="J58" s="109">
        <f t="shared" si="12"/>
        <v>0</v>
      </c>
      <c r="K58" s="109">
        <f t="shared" si="12"/>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1</v>
      </c>
      <c r="H59" s="73">
        <v>0</v>
      </c>
      <c r="I59" s="73"/>
      <c r="J59" s="73"/>
      <c r="K59" s="73"/>
      <c r="L59" s="13"/>
      <c r="M59" s="79">
        <f t="shared" si="0"/>
        <v>1</v>
      </c>
      <c r="N59" s="13"/>
      <c r="O59" s="869" t="s">
        <v>852</v>
      </c>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20</v>
      </c>
      <c r="H60" s="73">
        <v>0</v>
      </c>
      <c r="I60" s="73"/>
      <c r="J60" s="73"/>
      <c r="K60" s="73"/>
      <c r="L60" s="13"/>
      <c r="M60" s="79">
        <f t="shared" si="0"/>
        <v>20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3</v>
      </c>
      <c r="G63" s="73">
        <v>3</v>
      </c>
      <c r="H63" s="73">
        <v>3</v>
      </c>
      <c r="I63" s="73"/>
      <c r="J63" s="73"/>
      <c r="K63" s="73"/>
      <c r="L63" s="13"/>
      <c r="M63" s="79">
        <f t="shared" si="0"/>
        <v>9</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15</v>
      </c>
      <c r="G64" s="73">
        <v>15</v>
      </c>
      <c r="H64" s="73">
        <v>15</v>
      </c>
      <c r="I64" s="73"/>
      <c r="J64" s="73"/>
      <c r="K64" s="73"/>
      <c r="L64" s="13"/>
      <c r="M64" s="79">
        <f t="shared" si="0"/>
        <v>45</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1</v>
      </c>
      <c r="G71" s="73">
        <v>0</v>
      </c>
      <c r="H71" s="73">
        <v>0</v>
      </c>
      <c r="I71" s="73"/>
      <c r="J71" s="73"/>
      <c r="K71" s="73"/>
      <c r="L71" s="13"/>
      <c r="M71" s="79">
        <f t="shared" si="0"/>
        <v>1</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20</v>
      </c>
      <c r="G72" s="73">
        <v>0</v>
      </c>
      <c r="H72" s="73">
        <v>0</v>
      </c>
      <c r="I72" s="73"/>
      <c r="J72" s="73"/>
      <c r="K72" s="73"/>
      <c r="L72" s="13"/>
      <c r="M72" s="79">
        <f t="shared" si="0"/>
        <v>20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0</v>
      </c>
      <c r="H89" s="73">
        <v>0</v>
      </c>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0</v>
      </c>
      <c r="H90" s="73">
        <v>0</v>
      </c>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13">F59+F61+F63+F65+F67+F69+F71+F73+F75+F77+F79+F81+F83+F85+F87+F89</f>
        <v>4</v>
      </c>
      <c r="G91" s="121">
        <f t="shared" si="13"/>
        <v>4</v>
      </c>
      <c r="H91" s="121">
        <f t="shared" si="13"/>
        <v>3</v>
      </c>
      <c r="I91" s="121">
        <f t="shared" si="13"/>
        <v>0</v>
      </c>
      <c r="J91" s="121">
        <f t="shared" si="13"/>
        <v>0</v>
      </c>
      <c r="K91" s="121">
        <f t="shared" si="13"/>
        <v>0</v>
      </c>
      <c r="L91" s="13"/>
      <c r="M91" s="110">
        <f t="shared" si="0"/>
        <v>11</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14">F60+F62+F64+F66+F68+F70+F72+F74+F76+F78+F80+F82+F84+F86+F88+F90</f>
        <v>35</v>
      </c>
      <c r="G92" s="121">
        <f t="shared" si="14"/>
        <v>35</v>
      </c>
      <c r="H92" s="121">
        <f t="shared" si="14"/>
        <v>15</v>
      </c>
      <c r="I92" s="121">
        <f t="shared" si="14"/>
        <v>0</v>
      </c>
      <c r="J92" s="121">
        <f t="shared" si="14"/>
        <v>0</v>
      </c>
      <c r="K92" s="121">
        <f t="shared" si="14"/>
        <v>0</v>
      </c>
      <c r="L92" s="13"/>
      <c r="M92" s="110">
        <f t="shared" si="0"/>
        <v>85</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2</v>
      </c>
      <c r="G93" s="73">
        <v>1</v>
      </c>
      <c r="H93" s="73">
        <v>1</v>
      </c>
      <c r="I93" s="73"/>
      <c r="J93" s="73"/>
      <c r="K93" s="73"/>
      <c r="L93" s="13"/>
      <c r="M93" s="79">
        <f t="shared" si="0"/>
        <v>4</v>
      </c>
      <c r="N93" s="13"/>
      <c r="O93" s="869" t="s">
        <v>853</v>
      </c>
      <c r="P93" s="13"/>
      <c r="Q93" s="13"/>
      <c r="R93" s="13"/>
      <c r="S93" s="13"/>
      <c r="T93" s="13"/>
      <c r="U93" s="13"/>
      <c r="V93" s="13"/>
      <c r="W93" s="13"/>
      <c r="X93" s="13"/>
      <c r="Y93" s="13"/>
      <c r="Z93" s="13"/>
    </row>
    <row r="94" spans="1:26" ht="12.75" customHeight="1" x14ac:dyDescent="0.2">
      <c r="A94" s="13"/>
      <c r="B94" s="838"/>
      <c r="C94" s="838"/>
      <c r="D94" s="81" t="s">
        <v>287</v>
      </c>
      <c r="E94" s="82" t="s">
        <v>288</v>
      </c>
      <c r="F94" s="73">
        <v>20</v>
      </c>
      <c r="G94" s="73">
        <v>10</v>
      </c>
      <c r="H94" s="73">
        <v>10</v>
      </c>
      <c r="I94" s="73"/>
      <c r="J94" s="73"/>
      <c r="K94" s="73"/>
      <c r="L94" s="13"/>
      <c r="M94" s="79">
        <f t="shared" si="0"/>
        <v>40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15">F93+F95+F97+F99+F101+F103+F105+F107+F109+F111+F113+F115+F117+F119</f>
        <v>2</v>
      </c>
      <c r="G125" s="121">
        <f t="shared" si="15"/>
        <v>1</v>
      </c>
      <c r="H125" s="121">
        <f t="shared" si="15"/>
        <v>1</v>
      </c>
      <c r="I125" s="121">
        <f t="shared" si="15"/>
        <v>0</v>
      </c>
      <c r="J125" s="121">
        <f t="shared" si="15"/>
        <v>0</v>
      </c>
      <c r="K125" s="121">
        <f t="shared" si="15"/>
        <v>0</v>
      </c>
      <c r="L125" s="13"/>
      <c r="M125" s="110">
        <f t="shared" si="0"/>
        <v>4</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6">F94+F96+F98+F100+F102+F104+F106+F108+F110+F112+F114+F116+F118+F120</f>
        <v>20</v>
      </c>
      <c r="G126" s="121">
        <f t="shared" si="16"/>
        <v>10</v>
      </c>
      <c r="H126" s="121">
        <f t="shared" si="16"/>
        <v>10</v>
      </c>
      <c r="I126" s="121">
        <f t="shared" si="16"/>
        <v>0</v>
      </c>
      <c r="J126" s="121">
        <f t="shared" si="16"/>
        <v>0</v>
      </c>
      <c r="K126" s="121">
        <f t="shared" si="16"/>
        <v>0</v>
      </c>
      <c r="L126" s="13"/>
      <c r="M126" s="110">
        <f t="shared" si="0"/>
        <v>40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2</v>
      </c>
      <c r="G127" s="73">
        <v>1</v>
      </c>
      <c r="H127" s="73">
        <v>1</v>
      </c>
      <c r="I127" s="73"/>
      <c r="J127" s="73"/>
      <c r="K127" s="73"/>
      <c r="L127" s="13"/>
      <c r="M127" s="79">
        <f t="shared" si="0"/>
        <v>4</v>
      </c>
      <c r="N127" s="13"/>
      <c r="O127" s="869" t="s">
        <v>854</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20</v>
      </c>
      <c r="G128" s="73">
        <v>10</v>
      </c>
      <c r="H128" s="73">
        <v>10</v>
      </c>
      <c r="I128" s="73"/>
      <c r="J128" s="73"/>
      <c r="K128" s="73"/>
      <c r="L128" s="13"/>
      <c r="M128" s="79">
        <f t="shared" si="0"/>
        <v>40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4</v>
      </c>
      <c r="G129" s="73">
        <v>1</v>
      </c>
      <c r="H129" s="73">
        <v>2</v>
      </c>
      <c r="I129" s="73"/>
      <c r="J129" s="73"/>
      <c r="K129" s="73"/>
      <c r="L129" s="13"/>
      <c r="M129" s="79">
        <f t="shared" si="0"/>
        <v>7</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220</v>
      </c>
      <c r="G130" s="73">
        <v>10</v>
      </c>
      <c r="H130" s="73">
        <v>220</v>
      </c>
      <c r="I130" s="73"/>
      <c r="J130" s="73"/>
      <c r="K130" s="73"/>
      <c r="L130" s="13"/>
      <c r="M130" s="79">
        <f t="shared" si="0"/>
        <v>450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1</v>
      </c>
      <c r="G131" s="73">
        <v>2</v>
      </c>
      <c r="H131" s="73">
        <v>0</v>
      </c>
      <c r="I131" s="73"/>
      <c r="J131" s="73"/>
      <c r="K131" s="73"/>
      <c r="L131" s="13"/>
      <c r="M131" s="79">
        <f t="shared" si="0"/>
        <v>3</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18</v>
      </c>
      <c r="G132" s="73">
        <v>60</v>
      </c>
      <c r="H132" s="73">
        <v>0</v>
      </c>
      <c r="I132" s="73"/>
      <c r="J132" s="73"/>
      <c r="K132" s="73"/>
      <c r="L132" s="13"/>
      <c r="M132" s="79">
        <f t="shared" si="0"/>
        <v>78</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2</v>
      </c>
      <c r="G143" s="73">
        <v>0</v>
      </c>
      <c r="H143" s="73">
        <v>0</v>
      </c>
      <c r="I143" s="73"/>
      <c r="J143" s="73"/>
      <c r="K143" s="73"/>
      <c r="L143" s="13"/>
      <c r="M143" s="79">
        <f t="shared" si="0"/>
        <v>2</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200</v>
      </c>
      <c r="G144" s="73">
        <v>0</v>
      </c>
      <c r="H144" s="73">
        <v>0</v>
      </c>
      <c r="I144" s="73"/>
      <c r="J144" s="73"/>
      <c r="K144" s="73"/>
      <c r="L144" s="13"/>
      <c r="M144" s="79">
        <f t="shared" si="0"/>
        <v>200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0</v>
      </c>
      <c r="I151" s="73"/>
      <c r="J151" s="73"/>
      <c r="K151" s="73"/>
      <c r="L151" s="13"/>
      <c r="M151" s="79">
        <f t="shared" si="0"/>
        <v>0</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0</v>
      </c>
      <c r="I152" s="73"/>
      <c r="J152" s="73"/>
      <c r="K152" s="73"/>
      <c r="L152" s="13"/>
      <c r="M152" s="79">
        <f t="shared" si="0"/>
        <v>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2</v>
      </c>
      <c r="G155" s="73">
        <v>0</v>
      </c>
      <c r="H155" s="73">
        <v>1</v>
      </c>
      <c r="I155" s="73"/>
      <c r="J155" s="73"/>
      <c r="K155" s="73"/>
      <c r="L155" s="13"/>
      <c r="M155" s="79">
        <f t="shared" si="0"/>
        <v>3</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200</v>
      </c>
      <c r="G156" s="73">
        <v>0</v>
      </c>
      <c r="H156" s="73">
        <v>100</v>
      </c>
      <c r="I156" s="73"/>
      <c r="J156" s="73"/>
      <c r="K156" s="73"/>
      <c r="L156" s="13"/>
      <c r="M156" s="79">
        <f t="shared" si="0"/>
        <v>300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1</v>
      </c>
      <c r="G157" s="73">
        <v>0</v>
      </c>
      <c r="H157" s="73">
        <v>1</v>
      </c>
      <c r="I157" s="73"/>
      <c r="J157" s="73"/>
      <c r="K157" s="73"/>
      <c r="L157" s="13"/>
      <c r="M157" s="79">
        <f t="shared" si="0"/>
        <v>2</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20</v>
      </c>
      <c r="G158" s="73">
        <v>0</v>
      </c>
      <c r="H158" s="73">
        <v>100</v>
      </c>
      <c r="I158" s="73"/>
      <c r="J158" s="73"/>
      <c r="K158" s="73"/>
      <c r="L158" s="13"/>
      <c r="M158" s="79">
        <f t="shared" si="0"/>
        <v>120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7">F127+F129+F131+F133+F135+F137+F139+F141+F143+F145+F147+F149+F151+F153</f>
        <v>9</v>
      </c>
      <c r="G159" s="121">
        <f t="shared" si="17"/>
        <v>4</v>
      </c>
      <c r="H159" s="121">
        <f t="shared" si="17"/>
        <v>3</v>
      </c>
      <c r="I159" s="121">
        <f t="shared" si="17"/>
        <v>0</v>
      </c>
      <c r="J159" s="121">
        <f t="shared" si="17"/>
        <v>0</v>
      </c>
      <c r="K159" s="121">
        <f t="shared" si="17"/>
        <v>0</v>
      </c>
      <c r="L159" s="13"/>
      <c r="M159" s="110">
        <f t="shared" si="0"/>
        <v>16</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458</v>
      </c>
      <c r="G160" s="121">
        <f t="shared" ref="G160:K160" si="18">+G128+G130+G132+G134+G136+G138+G140+G142+G144+G146+G148+G150+G152+G154</f>
        <v>80</v>
      </c>
      <c r="H160" s="121">
        <f t="shared" si="18"/>
        <v>230</v>
      </c>
      <c r="I160" s="121">
        <f t="shared" si="18"/>
        <v>0</v>
      </c>
      <c r="J160" s="121">
        <f t="shared" si="18"/>
        <v>0</v>
      </c>
      <c r="K160" s="121">
        <f t="shared" si="18"/>
        <v>0</v>
      </c>
      <c r="L160" s="13"/>
      <c r="M160" s="110">
        <f t="shared" si="0"/>
        <v>768</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H177" si="19">F161+F163+F165+F167+F169+F171+F173+F175</f>
        <v>292</v>
      </c>
      <c r="G177" s="122">
        <f t="shared" si="19"/>
        <v>292</v>
      </c>
      <c r="H177" s="122">
        <f t="shared" si="19"/>
        <v>292</v>
      </c>
      <c r="I177" s="122">
        <f t="shared" ref="I177:K177" si="20">I161+I163+I165+I167+I169+I171+I173+I175</f>
        <v>0</v>
      </c>
      <c r="J177" s="122">
        <f t="shared" si="20"/>
        <v>0</v>
      </c>
      <c r="K177" s="122">
        <f t="shared" si="20"/>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H178" si="21">+G162+G164+G166+G168+G170+G172+G174+G176</f>
        <v>4295</v>
      </c>
      <c r="H178" s="121">
        <f t="shared" si="21"/>
        <v>4295</v>
      </c>
      <c r="I178" s="121">
        <f t="shared" ref="I178:K178" si="22">+I162+I164+I166+I168+I170+I172+I174+I176</f>
        <v>0</v>
      </c>
      <c r="J178" s="121">
        <f t="shared" si="22"/>
        <v>0</v>
      </c>
      <c r="K178" s="121">
        <f t="shared" si="22"/>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240</v>
      </c>
      <c r="G179" s="78">
        <v>114</v>
      </c>
      <c r="H179" s="78">
        <v>51</v>
      </c>
      <c r="I179" s="78"/>
      <c r="J179" s="78"/>
      <c r="K179" s="78"/>
      <c r="L179" s="13"/>
      <c r="M179" s="79">
        <f t="shared" si="0"/>
        <v>405</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50</v>
      </c>
      <c r="G180" s="73">
        <v>25</v>
      </c>
      <c r="H180" s="73">
        <v>10</v>
      </c>
      <c r="I180" s="73"/>
      <c r="J180" s="73"/>
      <c r="K180" s="73"/>
      <c r="L180" s="13"/>
      <c r="M180" s="79">
        <f t="shared" si="0"/>
        <v>85</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50</v>
      </c>
      <c r="G181" s="78">
        <v>25</v>
      </c>
      <c r="H181" s="78">
        <v>10</v>
      </c>
      <c r="I181" s="78"/>
      <c r="J181" s="78"/>
      <c r="K181" s="78"/>
      <c r="L181" s="13"/>
      <c r="M181" s="79">
        <f t="shared" si="0"/>
        <v>85</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6</v>
      </c>
      <c r="G182" s="73">
        <v>5</v>
      </c>
      <c r="H182" s="73">
        <v>1</v>
      </c>
      <c r="I182" s="73"/>
      <c r="J182" s="73"/>
      <c r="K182" s="73"/>
      <c r="L182" s="13"/>
      <c r="M182" s="79">
        <f t="shared" si="0"/>
        <v>12</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7</v>
      </c>
      <c r="G183" s="78">
        <v>5</v>
      </c>
      <c r="H183" s="78">
        <v>1</v>
      </c>
      <c r="I183" s="78"/>
      <c r="J183" s="78"/>
      <c r="K183" s="78"/>
      <c r="L183" s="13"/>
      <c r="M183" s="79">
        <f t="shared" si="0"/>
        <v>13</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44</v>
      </c>
      <c r="G184" s="73">
        <v>23</v>
      </c>
      <c r="H184" s="73">
        <v>5</v>
      </c>
      <c r="I184" s="73"/>
      <c r="J184" s="73"/>
      <c r="K184" s="73"/>
      <c r="L184" s="13"/>
      <c r="M184" s="79">
        <f t="shared" si="0"/>
        <v>72</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50</v>
      </c>
      <c r="G185" s="78">
        <v>25</v>
      </c>
      <c r="H185" s="78">
        <v>10</v>
      </c>
      <c r="I185" s="78"/>
      <c r="J185" s="78"/>
      <c r="K185" s="78"/>
      <c r="L185" s="13"/>
      <c r="M185" s="79">
        <f t="shared" si="0"/>
        <v>85</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227</v>
      </c>
      <c r="G186" s="73">
        <v>104</v>
      </c>
      <c r="H186" s="73">
        <v>43</v>
      </c>
      <c r="I186" s="73"/>
      <c r="J186" s="73"/>
      <c r="K186" s="73"/>
      <c r="L186" s="13"/>
      <c r="M186" s="79">
        <f t="shared" si="0"/>
        <v>374</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240</v>
      </c>
      <c r="G187" s="73">
        <v>112</v>
      </c>
      <c r="H187" s="73">
        <v>50</v>
      </c>
      <c r="I187" s="73"/>
      <c r="J187" s="73"/>
      <c r="K187" s="73"/>
      <c r="L187" s="13"/>
      <c r="M187" s="79">
        <f t="shared" si="0"/>
        <v>402</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227</v>
      </c>
      <c r="G188" s="73">
        <v>109</v>
      </c>
      <c r="H188" s="73">
        <v>49</v>
      </c>
      <c r="I188" s="73"/>
      <c r="J188" s="73"/>
      <c r="K188" s="73"/>
      <c r="L188" s="13"/>
      <c r="M188" s="79">
        <f t="shared" si="0"/>
        <v>385</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234</v>
      </c>
      <c r="G189" s="73">
        <v>112</v>
      </c>
      <c r="H189" s="73">
        <v>50</v>
      </c>
      <c r="I189" s="73"/>
      <c r="J189" s="73"/>
      <c r="K189" s="73"/>
      <c r="L189" s="13"/>
      <c r="M189" s="79">
        <f t="shared" si="0"/>
        <v>396</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216</v>
      </c>
      <c r="G190" s="73">
        <v>111</v>
      </c>
      <c r="H190" s="73">
        <v>51</v>
      </c>
      <c r="I190" s="73"/>
      <c r="J190" s="73"/>
      <c r="K190" s="73"/>
      <c r="L190" s="13"/>
      <c r="M190" s="79">
        <f t="shared" si="0"/>
        <v>378</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175</v>
      </c>
      <c r="G191" s="73">
        <v>90</v>
      </c>
      <c r="H191" s="73">
        <v>38</v>
      </c>
      <c r="I191" s="73"/>
      <c r="J191" s="73"/>
      <c r="K191" s="73"/>
      <c r="L191" s="13"/>
      <c r="M191" s="79">
        <f t="shared" si="0"/>
        <v>303</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119</v>
      </c>
      <c r="G192" s="73">
        <v>68</v>
      </c>
      <c r="H192" s="73">
        <v>29</v>
      </c>
      <c r="I192" s="73"/>
      <c r="J192" s="73"/>
      <c r="K192" s="73"/>
      <c r="L192" s="13"/>
      <c r="M192" s="79">
        <f t="shared" si="0"/>
        <v>216</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77</v>
      </c>
      <c r="G193" s="121">
        <v>54</v>
      </c>
      <c r="H193" s="121">
        <v>18</v>
      </c>
      <c r="I193" s="121">
        <f t="shared" ref="I193:K193" si="23">SUM(I180,I182,I184,I186:I192)</f>
        <v>0</v>
      </c>
      <c r="J193" s="121">
        <f t="shared" si="23"/>
        <v>0</v>
      </c>
      <c r="K193" s="121">
        <f t="shared" si="23"/>
        <v>0</v>
      </c>
      <c r="L193" s="13"/>
      <c r="M193" s="110">
        <f t="shared" si="0"/>
        <v>149</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11</v>
      </c>
      <c r="G194" s="73">
        <v>2</v>
      </c>
      <c r="H194" s="73">
        <v>1</v>
      </c>
      <c r="I194" s="73"/>
      <c r="J194" s="73"/>
      <c r="K194" s="73"/>
      <c r="L194" s="13"/>
      <c r="M194" s="79">
        <f t="shared" si="0"/>
        <v>14</v>
      </c>
      <c r="N194" s="13"/>
      <c r="O194" s="869" t="s">
        <v>855</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22</v>
      </c>
      <c r="G195" s="73">
        <v>4</v>
      </c>
      <c r="H195" s="73">
        <v>2</v>
      </c>
      <c r="I195" s="73"/>
      <c r="J195" s="73"/>
      <c r="K195" s="73"/>
      <c r="L195" s="13"/>
      <c r="M195" s="79">
        <f t="shared" si="0"/>
        <v>28</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2</v>
      </c>
      <c r="G196" s="73">
        <v>0</v>
      </c>
      <c r="H196" s="73">
        <v>1</v>
      </c>
      <c r="I196" s="73"/>
      <c r="J196" s="73"/>
      <c r="K196" s="73"/>
      <c r="L196" s="13"/>
      <c r="M196" s="79">
        <f t="shared" si="0"/>
        <v>3</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200</v>
      </c>
      <c r="G197" s="73">
        <v>0</v>
      </c>
      <c r="H197" s="73">
        <v>100</v>
      </c>
      <c r="I197" s="73"/>
      <c r="J197" s="73"/>
      <c r="K197" s="73"/>
      <c r="L197" s="13"/>
      <c r="M197" s="79">
        <f t="shared" si="0"/>
        <v>300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1</v>
      </c>
      <c r="G202" s="73">
        <v>2</v>
      </c>
      <c r="H202" s="73">
        <v>0</v>
      </c>
      <c r="I202" s="73"/>
      <c r="J202" s="73"/>
      <c r="K202" s="73"/>
      <c r="L202" s="13"/>
      <c r="M202" s="79">
        <f t="shared" si="0"/>
        <v>3</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18</v>
      </c>
      <c r="G203" s="73">
        <v>75</v>
      </c>
      <c r="H203" s="73">
        <v>0</v>
      </c>
      <c r="I203" s="73"/>
      <c r="J203" s="73"/>
      <c r="K203" s="73"/>
      <c r="L203" s="13"/>
      <c r="M203" s="79">
        <f t="shared" si="0"/>
        <v>93</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24">F194+F196+F198+F200+F202+F204</f>
        <v>14</v>
      </c>
      <c r="G206" s="121">
        <f t="shared" si="24"/>
        <v>4</v>
      </c>
      <c r="H206" s="121">
        <f t="shared" si="24"/>
        <v>2</v>
      </c>
      <c r="I206" s="121">
        <f t="shared" si="24"/>
        <v>0</v>
      </c>
      <c r="J206" s="121">
        <f t="shared" si="24"/>
        <v>0</v>
      </c>
      <c r="K206" s="121">
        <f t="shared" si="24"/>
        <v>0</v>
      </c>
      <c r="L206" s="13"/>
      <c r="M206" s="110">
        <f t="shared" si="0"/>
        <v>20</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856</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25">SUM(F207:F210)</f>
        <v>0</v>
      </c>
      <c r="G211" s="109">
        <f t="shared" si="25"/>
        <v>0</v>
      </c>
      <c r="H211" s="109">
        <f t="shared" si="25"/>
        <v>0</v>
      </c>
      <c r="I211" s="109">
        <f t="shared" si="25"/>
        <v>0</v>
      </c>
      <c r="J211" s="109">
        <f t="shared" si="25"/>
        <v>0</v>
      </c>
      <c r="K211" s="109">
        <f t="shared" si="25"/>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857</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26">SUM(F212:F215)</f>
        <v>0</v>
      </c>
      <c r="G216" s="109">
        <f t="shared" si="26"/>
        <v>0</v>
      </c>
      <c r="H216" s="109">
        <f t="shared" si="26"/>
        <v>0</v>
      </c>
      <c r="I216" s="109">
        <f t="shared" si="26"/>
        <v>0</v>
      </c>
      <c r="J216" s="109">
        <f t="shared" si="26"/>
        <v>0</v>
      </c>
      <c r="K216" s="109">
        <f t="shared" si="26"/>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858</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27">SUM(F217:F220)</f>
        <v>0</v>
      </c>
      <c r="G221" s="109">
        <f t="shared" si="27"/>
        <v>0</v>
      </c>
      <c r="H221" s="109">
        <f t="shared" si="27"/>
        <v>0</v>
      </c>
      <c r="I221" s="109">
        <f t="shared" si="27"/>
        <v>0</v>
      </c>
      <c r="J221" s="109">
        <f t="shared" si="27"/>
        <v>0</v>
      </c>
      <c r="K221" s="109">
        <f t="shared" si="27"/>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859</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8">SUM(F222:F225)</f>
        <v>0</v>
      </c>
      <c r="G226" s="109">
        <f t="shared" si="28"/>
        <v>0</v>
      </c>
      <c r="H226" s="109">
        <f t="shared" si="28"/>
        <v>0</v>
      </c>
      <c r="I226" s="109">
        <f t="shared" si="28"/>
        <v>0</v>
      </c>
      <c r="J226" s="109">
        <f t="shared" si="28"/>
        <v>0</v>
      </c>
      <c r="K226" s="109">
        <f t="shared" si="28"/>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9">SUM(F227:F230)</f>
        <v>0</v>
      </c>
      <c r="G231" s="109">
        <f t="shared" si="29"/>
        <v>0</v>
      </c>
      <c r="H231" s="109">
        <f t="shared" si="29"/>
        <v>0</v>
      </c>
      <c r="I231" s="109">
        <f t="shared" si="29"/>
        <v>0</v>
      </c>
      <c r="J231" s="109">
        <f t="shared" si="29"/>
        <v>0</v>
      </c>
      <c r="K231" s="109">
        <f t="shared" si="29"/>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860</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30">SUM(F232:F235)</f>
        <v>0</v>
      </c>
      <c r="G236" s="109">
        <f t="shared" si="30"/>
        <v>0</v>
      </c>
      <c r="H236" s="109">
        <f t="shared" si="30"/>
        <v>0</v>
      </c>
      <c r="I236" s="109">
        <f t="shared" si="30"/>
        <v>0</v>
      </c>
      <c r="J236" s="109">
        <f t="shared" si="30"/>
        <v>0</v>
      </c>
      <c r="K236" s="109">
        <f t="shared" si="30"/>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31">+F237+F238+F239+F240</f>
        <v>0</v>
      </c>
      <c r="G241" s="96">
        <f t="shared" si="31"/>
        <v>0</v>
      </c>
      <c r="H241" s="96">
        <f t="shared" si="31"/>
        <v>0</v>
      </c>
      <c r="I241" s="96">
        <f t="shared" si="31"/>
        <v>0</v>
      </c>
      <c r="J241" s="96">
        <f t="shared" si="31"/>
        <v>0</v>
      </c>
      <c r="K241" s="96">
        <f t="shared" si="31"/>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32">+F242+F243+F244+F245</f>
        <v>0</v>
      </c>
      <c r="G246" s="96">
        <f t="shared" si="32"/>
        <v>0</v>
      </c>
      <c r="H246" s="96">
        <f t="shared" si="32"/>
        <v>0</v>
      </c>
      <c r="I246" s="96">
        <f t="shared" si="32"/>
        <v>0</v>
      </c>
      <c r="J246" s="96">
        <f t="shared" si="32"/>
        <v>0</v>
      </c>
      <c r="K246" s="96">
        <f t="shared" si="32"/>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861</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33">SUM(F247:F250)</f>
        <v>0</v>
      </c>
      <c r="G251" s="109">
        <f t="shared" si="33"/>
        <v>0</v>
      </c>
      <c r="H251" s="109">
        <f t="shared" si="33"/>
        <v>0</v>
      </c>
      <c r="I251" s="109">
        <f t="shared" si="33"/>
        <v>0</v>
      </c>
      <c r="J251" s="109">
        <f t="shared" si="33"/>
        <v>0</v>
      </c>
      <c r="K251" s="109">
        <f t="shared" si="33"/>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34">+F252+F253+F254+F255</f>
        <v>0</v>
      </c>
      <c r="G256" s="96">
        <f t="shared" si="34"/>
        <v>0</v>
      </c>
      <c r="H256" s="96">
        <f t="shared" si="34"/>
        <v>0</v>
      </c>
      <c r="I256" s="96">
        <f t="shared" si="34"/>
        <v>0</v>
      </c>
      <c r="J256" s="96">
        <f t="shared" si="34"/>
        <v>0</v>
      </c>
      <c r="K256" s="96">
        <f t="shared" si="34"/>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816" t="s">
        <v>676</v>
      </c>
      <c r="E257" s="817" t="s">
        <v>677</v>
      </c>
      <c r="F257" s="818"/>
      <c r="G257" s="818"/>
      <c r="H257" s="818"/>
      <c r="I257" s="818"/>
      <c r="J257" s="818"/>
      <c r="K257" s="818"/>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816" t="s">
        <v>679</v>
      </c>
      <c r="E258" s="817" t="s">
        <v>680</v>
      </c>
      <c r="F258" s="818"/>
      <c r="G258" s="818"/>
      <c r="H258" s="818"/>
      <c r="I258" s="818"/>
      <c r="J258" s="818"/>
      <c r="K258" s="818"/>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816" t="s">
        <v>682</v>
      </c>
      <c r="E259" s="817" t="s">
        <v>683</v>
      </c>
      <c r="F259" s="818"/>
      <c r="G259" s="818"/>
      <c r="H259" s="818"/>
      <c r="I259" s="818"/>
      <c r="J259" s="818"/>
      <c r="K259" s="818"/>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816" t="s">
        <v>685</v>
      </c>
      <c r="E260" s="817" t="s">
        <v>686</v>
      </c>
      <c r="F260" s="818"/>
      <c r="G260" s="818"/>
      <c r="H260" s="818"/>
      <c r="I260" s="818"/>
      <c r="J260" s="818"/>
      <c r="K260" s="818"/>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35">SUM(F257:F260)</f>
        <v>0</v>
      </c>
      <c r="G261" s="109">
        <f t="shared" si="35"/>
        <v>0</v>
      </c>
      <c r="H261" s="109">
        <f t="shared" si="35"/>
        <v>0</v>
      </c>
      <c r="I261" s="109">
        <f t="shared" si="35"/>
        <v>0</v>
      </c>
      <c r="J261" s="109">
        <f t="shared" si="35"/>
        <v>0</v>
      </c>
      <c r="K261" s="109">
        <f t="shared" si="35"/>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36">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37">+F262+F263+F264+F265</f>
        <v>0</v>
      </c>
      <c r="G266" s="174">
        <f t="shared" si="37"/>
        <v>0</v>
      </c>
      <c r="H266" s="174">
        <f t="shared" si="37"/>
        <v>0</v>
      </c>
      <c r="I266" s="174">
        <f t="shared" si="37"/>
        <v>0</v>
      </c>
      <c r="J266" s="174">
        <f t="shared" si="37"/>
        <v>0</v>
      </c>
      <c r="K266" s="174">
        <f t="shared" si="37"/>
        <v>0</v>
      </c>
      <c r="L266" s="13"/>
      <c r="M266" s="79">
        <f t="shared" si="36"/>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816" t="s">
        <v>707</v>
      </c>
      <c r="E267" s="817" t="s">
        <v>708</v>
      </c>
      <c r="F267" s="818"/>
      <c r="G267" s="818"/>
      <c r="H267" s="818"/>
      <c r="I267" s="818"/>
      <c r="J267" s="818"/>
      <c r="K267" s="818"/>
      <c r="L267" s="13"/>
      <c r="M267" s="79">
        <f t="shared" si="36"/>
        <v>0</v>
      </c>
      <c r="N267" s="13"/>
      <c r="O267" s="869" t="s">
        <v>862</v>
      </c>
      <c r="P267" s="13"/>
      <c r="Q267" s="13"/>
      <c r="R267" s="13"/>
      <c r="S267" s="13"/>
      <c r="T267" s="13"/>
      <c r="U267" s="13"/>
      <c r="V267" s="13"/>
      <c r="W267" s="13"/>
      <c r="X267" s="13"/>
      <c r="Y267" s="13"/>
      <c r="Z267" s="13"/>
    </row>
    <row r="268" spans="1:26" ht="12.75" customHeight="1" x14ac:dyDescent="0.2">
      <c r="A268" s="13"/>
      <c r="B268" s="83" t="s">
        <v>710</v>
      </c>
      <c r="C268" s="838"/>
      <c r="D268" s="816" t="s">
        <v>711</v>
      </c>
      <c r="E268" s="817" t="s">
        <v>712</v>
      </c>
      <c r="F268" s="818"/>
      <c r="G268" s="818"/>
      <c r="H268" s="818"/>
      <c r="I268" s="818"/>
      <c r="J268" s="818"/>
      <c r="K268" s="818"/>
      <c r="L268" s="13"/>
      <c r="M268" s="79">
        <f t="shared" si="36"/>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816" t="s">
        <v>714</v>
      </c>
      <c r="E269" s="817" t="s">
        <v>715</v>
      </c>
      <c r="F269" s="818"/>
      <c r="G269" s="818"/>
      <c r="H269" s="818"/>
      <c r="I269" s="818"/>
      <c r="J269" s="818"/>
      <c r="K269" s="818"/>
      <c r="L269" s="13"/>
      <c r="M269" s="79">
        <f t="shared" si="36"/>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816" t="s">
        <v>717</v>
      </c>
      <c r="E270" s="817" t="s">
        <v>718</v>
      </c>
      <c r="F270" s="818"/>
      <c r="G270" s="818"/>
      <c r="H270" s="818"/>
      <c r="I270" s="818"/>
      <c r="J270" s="818"/>
      <c r="K270" s="818"/>
      <c r="L270" s="13"/>
      <c r="M270" s="79">
        <f t="shared" si="36"/>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8">SUM(F267:F270)</f>
        <v>0</v>
      </c>
      <c r="G271" s="79">
        <f t="shared" si="38"/>
        <v>0</v>
      </c>
      <c r="H271" s="79">
        <f t="shared" si="38"/>
        <v>0</v>
      </c>
      <c r="I271" s="79">
        <f t="shared" si="38"/>
        <v>0</v>
      </c>
      <c r="J271" s="79">
        <f t="shared" si="38"/>
        <v>0</v>
      </c>
      <c r="K271" s="79">
        <f t="shared" si="38"/>
        <v>0</v>
      </c>
      <c r="L271" s="13"/>
      <c r="M271" s="110">
        <f t="shared" si="36"/>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825">
        <v>1</v>
      </c>
      <c r="G272" s="142">
        <v>1</v>
      </c>
      <c r="H272" s="142">
        <v>0</v>
      </c>
      <c r="I272" s="141"/>
      <c r="J272" s="141"/>
      <c r="K272" s="141"/>
      <c r="L272" s="138"/>
      <c r="M272" s="79">
        <f t="shared" si="36"/>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825">
        <v>15</v>
      </c>
      <c r="G273" s="142">
        <v>15</v>
      </c>
      <c r="H273" s="142">
        <v>0</v>
      </c>
      <c r="I273" s="141"/>
      <c r="J273" s="141"/>
      <c r="K273" s="141"/>
      <c r="L273" s="138"/>
      <c r="M273" s="79">
        <f t="shared" si="36"/>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825">
        <v>15</v>
      </c>
      <c r="G274" s="142">
        <v>15</v>
      </c>
      <c r="H274" s="142">
        <v>0</v>
      </c>
      <c r="I274" s="142"/>
      <c r="J274" s="142"/>
      <c r="K274" s="142"/>
      <c r="L274" s="13"/>
      <c r="M274" s="79">
        <f t="shared" si="36"/>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825">
        <v>5</v>
      </c>
      <c r="G275" s="142">
        <v>12</v>
      </c>
      <c r="H275" s="142">
        <v>0</v>
      </c>
      <c r="I275" s="142"/>
      <c r="J275" s="142"/>
      <c r="K275" s="142"/>
      <c r="L275" s="13"/>
      <c r="M275" s="79">
        <f t="shared" si="36"/>
        <v>17</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825">
        <v>0</v>
      </c>
      <c r="G276" s="142">
        <v>1</v>
      </c>
      <c r="H276" s="142">
        <v>0</v>
      </c>
      <c r="I276" s="142"/>
      <c r="J276" s="142"/>
      <c r="K276" s="142"/>
      <c r="L276" s="13"/>
      <c r="M276" s="79">
        <f t="shared" si="36"/>
        <v>1</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44">
        <v>0</v>
      </c>
      <c r="G277" s="144">
        <v>0</v>
      </c>
      <c r="H277" s="144">
        <v>0</v>
      </c>
      <c r="I277" s="144"/>
      <c r="J277" s="144"/>
      <c r="K277" s="144"/>
      <c r="L277" s="13"/>
      <c r="M277" s="79">
        <f t="shared" si="36"/>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44">
        <v>0</v>
      </c>
      <c r="G278" s="144">
        <v>0</v>
      </c>
      <c r="H278" s="144">
        <v>0</v>
      </c>
      <c r="I278" s="144"/>
      <c r="J278" s="144"/>
      <c r="K278" s="144"/>
      <c r="L278" s="13"/>
      <c r="M278" s="79">
        <f t="shared" si="36"/>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44">
        <v>1</v>
      </c>
      <c r="G279" s="144">
        <v>0</v>
      </c>
      <c r="H279" s="144">
        <v>0</v>
      </c>
      <c r="I279" s="144"/>
      <c r="J279" s="144"/>
      <c r="K279" s="144"/>
      <c r="L279" s="13"/>
      <c r="M279" s="79">
        <f t="shared" si="36"/>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44">
        <v>0</v>
      </c>
      <c r="G280" s="144">
        <v>1</v>
      </c>
      <c r="H280" s="144">
        <v>0</v>
      </c>
      <c r="I280" s="144"/>
      <c r="J280" s="144"/>
      <c r="K280" s="144"/>
      <c r="L280" s="13"/>
      <c r="M280" s="79">
        <f t="shared" si="36"/>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H281" si="39">SUM(F277:F280)</f>
        <v>1</v>
      </c>
      <c r="G281" s="166">
        <f t="shared" si="39"/>
        <v>1</v>
      </c>
      <c r="H281" s="166">
        <f t="shared" si="39"/>
        <v>0</v>
      </c>
      <c r="I281" s="166">
        <f t="shared" ref="I281:K281" si="40">SUM(I277:I280)</f>
        <v>0</v>
      </c>
      <c r="J281" s="166">
        <f t="shared" si="40"/>
        <v>0</v>
      </c>
      <c r="K281" s="166">
        <f t="shared" si="40"/>
        <v>0</v>
      </c>
      <c r="L281" s="13"/>
      <c r="M281" s="110">
        <f t="shared" si="36"/>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36"/>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36"/>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36"/>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36"/>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36"/>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36"/>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36"/>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H289" si="41">SUM(F285:F288)</f>
        <v>13</v>
      </c>
      <c r="G289" s="166">
        <f t="shared" si="41"/>
        <v>10</v>
      </c>
      <c r="H289" s="166">
        <f t="shared" si="41"/>
        <v>9</v>
      </c>
      <c r="I289" s="166">
        <f t="shared" ref="I289:K289" si="42">SUM(I285:I288)</f>
        <v>0</v>
      </c>
      <c r="J289" s="166">
        <f t="shared" si="42"/>
        <v>0</v>
      </c>
      <c r="K289" s="166">
        <f t="shared" si="42"/>
        <v>0</v>
      </c>
      <c r="L289" s="13"/>
      <c r="M289" s="110">
        <f t="shared" si="36"/>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203" workbookViewId="0">
      <selection activeCell="F93" sqref="F93:H124"/>
    </sheetView>
  </sheetViews>
  <sheetFormatPr defaultColWidth="12.7109375" defaultRowHeight="15" customHeight="1" x14ac:dyDescent="0.2"/>
  <cols>
    <col min="1" max="1" width="2.28515625" customWidth="1"/>
    <col min="2" max="2" width="4.140625" customWidth="1"/>
    <col min="3" max="3" width="9.7109375" customWidth="1"/>
    <col min="4" max="4" width="58.28515625"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1.7109375" customWidth="1"/>
    <col min="15" max="15" width="46.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863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9</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1</v>
      </c>
      <c r="I47" s="111"/>
      <c r="J47" s="111"/>
      <c r="K47" s="111"/>
      <c r="L47" s="13"/>
      <c r="M47" s="79">
        <f t="shared" si="0"/>
        <v>3</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26</v>
      </c>
      <c r="G48" s="111">
        <v>20</v>
      </c>
      <c r="H48" s="111">
        <v>18</v>
      </c>
      <c r="I48" s="111"/>
      <c r="J48" s="111"/>
      <c r="K48" s="111"/>
      <c r="L48" s="13"/>
      <c r="M48" s="79">
        <f t="shared" si="0"/>
        <v>64</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1</v>
      </c>
      <c r="G59" s="73">
        <v>1</v>
      </c>
      <c r="H59" s="73">
        <v>1</v>
      </c>
      <c r="I59" s="73"/>
      <c r="J59" s="73"/>
      <c r="K59" s="73"/>
      <c r="L59" s="13"/>
      <c r="M59" s="79">
        <f t="shared" si="0"/>
        <v>3</v>
      </c>
      <c r="N59" s="13"/>
      <c r="O59" s="869" t="s">
        <v>864</v>
      </c>
      <c r="P59" s="13"/>
      <c r="Q59" s="13"/>
      <c r="R59" s="13"/>
      <c r="S59" s="13"/>
      <c r="T59" s="13"/>
      <c r="U59" s="13"/>
      <c r="V59" s="13"/>
      <c r="W59" s="13"/>
      <c r="X59" s="13"/>
      <c r="Y59" s="13"/>
      <c r="Z59" s="13"/>
    </row>
    <row r="60" spans="1:26" ht="12.75" customHeight="1" x14ac:dyDescent="0.2">
      <c r="A60" s="13"/>
      <c r="B60" s="838"/>
      <c r="C60" s="838"/>
      <c r="D60" s="81" t="s">
        <v>287</v>
      </c>
      <c r="E60" s="82" t="s">
        <v>288</v>
      </c>
      <c r="F60" s="73">
        <v>10</v>
      </c>
      <c r="G60" s="73">
        <v>10</v>
      </c>
      <c r="H60" s="73">
        <v>10</v>
      </c>
      <c r="I60" s="73"/>
      <c r="J60" s="73"/>
      <c r="K60" s="73"/>
      <c r="L60" s="13"/>
      <c r="M60" s="79">
        <f t="shared" si="0"/>
        <v>30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0</v>
      </c>
      <c r="G63" s="73">
        <v>0</v>
      </c>
      <c r="H63" s="73">
        <v>0</v>
      </c>
      <c r="I63" s="73"/>
      <c r="J63" s="73"/>
      <c r="K63" s="73"/>
      <c r="L63" s="13"/>
      <c r="M63" s="79">
        <f t="shared" si="0"/>
        <v>0</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0</v>
      </c>
      <c r="G64" s="73">
        <v>0</v>
      </c>
      <c r="H64" s="73">
        <v>0</v>
      </c>
      <c r="I64" s="73"/>
      <c r="J64" s="73"/>
      <c r="K64" s="73"/>
      <c r="L64" s="13"/>
      <c r="M64" s="79">
        <f t="shared" si="0"/>
        <v>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1</v>
      </c>
      <c r="G71" s="73">
        <v>1</v>
      </c>
      <c r="H71" s="73">
        <v>1</v>
      </c>
      <c r="I71" s="73"/>
      <c r="J71" s="73"/>
      <c r="K71" s="73"/>
      <c r="L71" s="13"/>
      <c r="M71" s="79">
        <f t="shared" si="0"/>
        <v>3</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10</v>
      </c>
      <c r="G72" s="73">
        <v>10</v>
      </c>
      <c r="H72" s="73">
        <v>10</v>
      </c>
      <c r="I72" s="73"/>
      <c r="J72" s="73"/>
      <c r="K72" s="73"/>
      <c r="L72" s="13"/>
      <c r="M72" s="79">
        <f t="shared" si="0"/>
        <v>30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3</v>
      </c>
      <c r="G83" s="73">
        <v>3</v>
      </c>
      <c r="H83" s="73">
        <v>3</v>
      </c>
      <c r="I83" s="73"/>
      <c r="J83" s="73"/>
      <c r="K83" s="73"/>
      <c r="L83" s="13"/>
      <c r="M83" s="79">
        <f t="shared" si="0"/>
        <v>9</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15</v>
      </c>
      <c r="G84" s="73">
        <v>15</v>
      </c>
      <c r="H84" s="73">
        <v>15</v>
      </c>
      <c r="I84" s="73"/>
      <c r="J84" s="73"/>
      <c r="K84" s="73"/>
      <c r="L84" s="13"/>
      <c r="M84" s="79">
        <f t="shared" si="0"/>
        <v>45</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1</v>
      </c>
      <c r="G89" s="73">
        <v>1</v>
      </c>
      <c r="H89" s="73">
        <v>1</v>
      </c>
      <c r="I89" s="73"/>
      <c r="J89" s="73"/>
      <c r="K89" s="73"/>
      <c r="L89" s="13"/>
      <c r="M89" s="79">
        <f t="shared" si="0"/>
        <v>3</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10</v>
      </c>
      <c r="G90" s="73">
        <v>10</v>
      </c>
      <c r="H90" s="73">
        <v>10</v>
      </c>
      <c r="I90" s="73"/>
      <c r="J90" s="73"/>
      <c r="K90" s="73"/>
      <c r="L90" s="13"/>
      <c r="M90" s="79">
        <f t="shared" si="0"/>
        <v>30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6</v>
      </c>
      <c r="G91" s="121">
        <f t="shared" si="7"/>
        <v>6</v>
      </c>
      <c r="H91" s="121">
        <f t="shared" si="7"/>
        <v>6</v>
      </c>
      <c r="I91" s="121">
        <f t="shared" si="7"/>
        <v>0</v>
      </c>
      <c r="J91" s="121">
        <f t="shared" si="7"/>
        <v>0</v>
      </c>
      <c r="K91" s="121">
        <f t="shared" si="7"/>
        <v>0</v>
      </c>
      <c r="L91" s="13"/>
      <c r="M91" s="110">
        <f t="shared" si="0"/>
        <v>18</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45</v>
      </c>
      <c r="G92" s="121">
        <f t="shared" si="8"/>
        <v>45</v>
      </c>
      <c r="H92" s="121">
        <f t="shared" si="8"/>
        <v>45</v>
      </c>
      <c r="I92" s="121">
        <f t="shared" si="8"/>
        <v>0</v>
      </c>
      <c r="J92" s="121">
        <f t="shared" si="8"/>
        <v>0</v>
      </c>
      <c r="K92" s="121">
        <f t="shared" si="8"/>
        <v>0</v>
      </c>
      <c r="L92" s="13"/>
      <c r="M92" s="110">
        <f t="shared" si="0"/>
        <v>135</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865</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866</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2</v>
      </c>
      <c r="G129" s="73">
        <v>1</v>
      </c>
      <c r="H129" s="73">
        <v>1</v>
      </c>
      <c r="I129" s="73"/>
      <c r="J129" s="73"/>
      <c r="K129" s="73"/>
      <c r="L129" s="13"/>
      <c r="M129" s="79">
        <f t="shared" si="0"/>
        <v>4</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100</v>
      </c>
      <c r="G130" s="73">
        <v>20</v>
      </c>
      <c r="H130" s="73">
        <v>100</v>
      </c>
      <c r="I130" s="73"/>
      <c r="J130" s="73"/>
      <c r="K130" s="73"/>
      <c r="L130" s="13"/>
      <c r="M130" s="79">
        <f t="shared" si="0"/>
        <v>220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1</v>
      </c>
      <c r="I139" s="73"/>
      <c r="J139" s="73"/>
      <c r="K139" s="73"/>
      <c r="L139" s="13"/>
      <c r="M139" s="79">
        <f t="shared" si="0"/>
        <v>1</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100</v>
      </c>
      <c r="I140" s="73"/>
      <c r="J140" s="73"/>
      <c r="K140" s="73"/>
      <c r="L140" s="13"/>
      <c r="M140" s="79">
        <f t="shared" si="0"/>
        <v>100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2</v>
      </c>
      <c r="G143" s="73">
        <v>0</v>
      </c>
      <c r="H143" s="73">
        <v>0</v>
      </c>
      <c r="I143" s="73"/>
      <c r="J143" s="73"/>
      <c r="K143" s="73"/>
      <c r="L143" s="13"/>
      <c r="M143" s="79">
        <f t="shared" si="0"/>
        <v>2</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100</v>
      </c>
      <c r="G144" s="73">
        <v>0</v>
      </c>
      <c r="H144" s="73">
        <v>0</v>
      </c>
      <c r="I144" s="73"/>
      <c r="J144" s="73"/>
      <c r="K144" s="73"/>
      <c r="L144" s="13"/>
      <c r="M144" s="79">
        <f t="shared" si="0"/>
        <v>100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0</v>
      </c>
      <c r="I151" s="73"/>
      <c r="J151" s="73"/>
      <c r="K151" s="73"/>
      <c r="L151" s="13"/>
      <c r="M151" s="79">
        <f t="shared" si="0"/>
        <v>0</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0</v>
      </c>
      <c r="I152" s="73"/>
      <c r="J152" s="73"/>
      <c r="K152" s="73"/>
      <c r="L152" s="13"/>
      <c r="M152" s="79">
        <f t="shared" si="0"/>
        <v>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0</v>
      </c>
      <c r="H157" s="73">
        <v>0</v>
      </c>
      <c r="I157" s="73"/>
      <c r="J157" s="73"/>
      <c r="K157" s="73"/>
      <c r="L157" s="13"/>
      <c r="M157" s="79">
        <f t="shared" si="0"/>
        <v>0</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0</v>
      </c>
      <c r="H158" s="73">
        <v>0</v>
      </c>
      <c r="I158" s="73"/>
      <c r="J158" s="73"/>
      <c r="K158" s="73"/>
      <c r="L158" s="13"/>
      <c r="M158" s="79">
        <f t="shared" si="0"/>
        <v>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4</v>
      </c>
      <c r="G159" s="121">
        <f t="shared" si="11"/>
        <v>1</v>
      </c>
      <c r="H159" s="121">
        <f t="shared" si="11"/>
        <v>2</v>
      </c>
      <c r="I159" s="121">
        <f t="shared" si="11"/>
        <v>0</v>
      </c>
      <c r="J159" s="121">
        <f t="shared" si="11"/>
        <v>0</v>
      </c>
      <c r="K159" s="121">
        <f t="shared" si="11"/>
        <v>0</v>
      </c>
      <c r="L159" s="13"/>
      <c r="M159" s="110">
        <f t="shared" si="0"/>
        <v>7</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200</v>
      </c>
      <c r="G160" s="121">
        <f t="shared" ref="G160:K160" si="12">+G128+G130+G132+G134+G136+G138+G140+G142+G144+G146+G148+G150+G152+G154</f>
        <v>20</v>
      </c>
      <c r="H160" s="121">
        <f t="shared" si="12"/>
        <v>200</v>
      </c>
      <c r="I160" s="121">
        <f t="shared" si="12"/>
        <v>0</v>
      </c>
      <c r="J160" s="121">
        <f t="shared" si="12"/>
        <v>0</v>
      </c>
      <c r="K160" s="121">
        <f t="shared" si="12"/>
        <v>0</v>
      </c>
      <c r="L160" s="13"/>
      <c r="M160" s="110">
        <f t="shared" si="0"/>
        <v>420</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235</v>
      </c>
      <c r="G179" s="78">
        <v>70</v>
      </c>
      <c r="H179" s="78">
        <v>93</v>
      </c>
      <c r="I179" s="78"/>
      <c r="J179" s="78"/>
      <c r="K179" s="78"/>
      <c r="L179" s="13"/>
      <c r="M179" s="79">
        <f t="shared" si="0"/>
        <v>398</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71</v>
      </c>
      <c r="G180" s="73">
        <v>22</v>
      </c>
      <c r="H180" s="73">
        <v>10</v>
      </c>
      <c r="I180" s="73"/>
      <c r="J180" s="73"/>
      <c r="K180" s="73"/>
      <c r="L180" s="13"/>
      <c r="M180" s="79">
        <f t="shared" si="0"/>
        <v>103</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71</v>
      </c>
      <c r="G181" s="78">
        <v>22</v>
      </c>
      <c r="H181" s="78">
        <v>10</v>
      </c>
      <c r="I181" s="78"/>
      <c r="J181" s="78"/>
      <c r="K181" s="78"/>
      <c r="L181" s="13"/>
      <c r="M181" s="79">
        <f t="shared" si="0"/>
        <v>103</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12</v>
      </c>
      <c r="G182" s="73">
        <v>4</v>
      </c>
      <c r="H182" s="73">
        <v>1</v>
      </c>
      <c r="I182" s="73"/>
      <c r="J182" s="73"/>
      <c r="K182" s="73"/>
      <c r="L182" s="13"/>
      <c r="M182" s="79">
        <f t="shared" si="0"/>
        <v>17</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14</v>
      </c>
      <c r="G183" s="78">
        <v>4</v>
      </c>
      <c r="H183" s="78">
        <v>1</v>
      </c>
      <c r="I183" s="78"/>
      <c r="J183" s="78"/>
      <c r="K183" s="78"/>
      <c r="L183" s="13"/>
      <c r="M183" s="79">
        <f t="shared" si="0"/>
        <v>19</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61</v>
      </c>
      <c r="G184" s="73">
        <v>21</v>
      </c>
      <c r="H184" s="73">
        <v>10</v>
      </c>
      <c r="I184" s="73"/>
      <c r="J184" s="73"/>
      <c r="K184" s="73"/>
      <c r="L184" s="13"/>
      <c r="M184" s="79">
        <f t="shared" si="0"/>
        <v>92</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71</v>
      </c>
      <c r="G185" s="78">
        <v>22</v>
      </c>
      <c r="H185" s="78">
        <v>10</v>
      </c>
      <c r="I185" s="78"/>
      <c r="J185" s="78"/>
      <c r="K185" s="78"/>
      <c r="L185" s="13"/>
      <c r="M185" s="79">
        <f t="shared" si="0"/>
        <v>103</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227</v>
      </c>
      <c r="G186" s="73">
        <v>70</v>
      </c>
      <c r="H186" s="73">
        <v>38</v>
      </c>
      <c r="I186" s="73"/>
      <c r="J186" s="73"/>
      <c r="K186" s="73"/>
      <c r="L186" s="13"/>
      <c r="M186" s="79">
        <f t="shared" si="0"/>
        <v>335</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235</v>
      </c>
      <c r="G187" s="73">
        <v>70</v>
      </c>
      <c r="H187" s="73">
        <v>93</v>
      </c>
      <c r="I187" s="73"/>
      <c r="J187" s="73"/>
      <c r="K187" s="73"/>
      <c r="L187" s="13"/>
      <c r="M187" s="79">
        <f t="shared" si="0"/>
        <v>398</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219</v>
      </c>
      <c r="G188" s="73">
        <v>69</v>
      </c>
      <c r="H188" s="73">
        <v>93</v>
      </c>
      <c r="I188" s="73"/>
      <c r="J188" s="73"/>
      <c r="K188" s="73"/>
      <c r="L188" s="13"/>
      <c r="M188" s="79">
        <f t="shared" si="0"/>
        <v>381</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234</v>
      </c>
      <c r="G189" s="73">
        <v>70</v>
      </c>
      <c r="H189" s="73">
        <v>93</v>
      </c>
      <c r="I189" s="73"/>
      <c r="J189" s="73"/>
      <c r="K189" s="73"/>
      <c r="L189" s="13"/>
      <c r="M189" s="79">
        <f t="shared" si="0"/>
        <v>397</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218</v>
      </c>
      <c r="G190" s="73">
        <v>69</v>
      </c>
      <c r="H190" s="73">
        <v>36</v>
      </c>
      <c r="I190" s="73"/>
      <c r="J190" s="73"/>
      <c r="K190" s="73"/>
      <c r="L190" s="13"/>
      <c r="M190" s="79">
        <f t="shared" si="0"/>
        <v>323</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200</v>
      </c>
      <c r="G191" s="73">
        <v>55</v>
      </c>
      <c r="H191" s="73">
        <v>28</v>
      </c>
      <c r="I191" s="73"/>
      <c r="J191" s="73"/>
      <c r="K191" s="73"/>
      <c r="L191" s="13"/>
      <c r="M191" s="79">
        <f t="shared" si="0"/>
        <v>283</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135</v>
      </c>
      <c r="G192" s="73">
        <v>38</v>
      </c>
      <c r="H192" s="73">
        <v>19</v>
      </c>
      <c r="I192" s="73"/>
      <c r="J192" s="73"/>
      <c r="K192" s="73"/>
      <c r="L192" s="13"/>
      <c r="M192" s="79">
        <f t="shared" si="0"/>
        <v>192</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99</v>
      </c>
      <c r="G193" s="121">
        <v>32</v>
      </c>
      <c r="H193" s="121">
        <v>30</v>
      </c>
      <c r="I193" s="121">
        <f t="shared" ref="I193:K193" si="15">SUM(I180,I182,I184,I186:I192)</f>
        <v>0</v>
      </c>
      <c r="J193" s="121">
        <f t="shared" si="15"/>
        <v>0</v>
      </c>
      <c r="K193" s="121">
        <f t="shared" si="15"/>
        <v>0</v>
      </c>
      <c r="L193" s="13"/>
      <c r="M193" s="110">
        <f t="shared" si="0"/>
        <v>161</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2</v>
      </c>
      <c r="G194" s="73">
        <v>1</v>
      </c>
      <c r="H194" s="73">
        <v>1</v>
      </c>
      <c r="I194" s="73"/>
      <c r="J194" s="73"/>
      <c r="K194" s="73"/>
      <c r="L194" s="13"/>
      <c r="M194" s="79">
        <f t="shared" si="0"/>
        <v>4</v>
      </c>
      <c r="N194" s="13"/>
      <c r="O194" s="869" t="s">
        <v>867</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4</v>
      </c>
      <c r="G195" s="73">
        <v>2</v>
      </c>
      <c r="H195" s="73">
        <v>2</v>
      </c>
      <c r="I195" s="73"/>
      <c r="J195" s="73"/>
      <c r="K195" s="73"/>
      <c r="L195" s="13"/>
      <c r="M195" s="79">
        <f t="shared" si="0"/>
        <v>8</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2</v>
      </c>
      <c r="G196" s="73">
        <v>1</v>
      </c>
      <c r="H196" s="73">
        <v>1</v>
      </c>
      <c r="I196" s="73"/>
      <c r="J196" s="73"/>
      <c r="K196" s="73"/>
      <c r="L196" s="13"/>
      <c r="M196" s="79">
        <f t="shared" si="0"/>
        <v>4</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100</v>
      </c>
      <c r="G197" s="73">
        <v>20</v>
      </c>
      <c r="H197" s="73">
        <v>100</v>
      </c>
      <c r="I197" s="73"/>
      <c r="J197" s="73"/>
      <c r="K197" s="73"/>
      <c r="L197" s="13"/>
      <c r="M197" s="79">
        <f t="shared" si="0"/>
        <v>220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F194+F196+F198+F200+F202+F204</f>
        <v>4</v>
      </c>
      <c r="G206" s="121">
        <f>G194+G196+G198+G200+G202+G204</f>
        <v>2</v>
      </c>
      <c r="H206" s="121">
        <f t="shared" ref="H206:K206" si="16">H194+H196+H198+H200+H202+H204</f>
        <v>2</v>
      </c>
      <c r="I206" s="121">
        <f t="shared" si="16"/>
        <v>0</v>
      </c>
      <c r="J206" s="121">
        <f t="shared" si="16"/>
        <v>0</v>
      </c>
      <c r="K206" s="121">
        <f t="shared" si="16"/>
        <v>0</v>
      </c>
      <c r="L206" s="13"/>
      <c r="M206" s="110">
        <f t="shared" si="0"/>
        <v>8</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868</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869</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870</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871</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872</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873</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v>0</v>
      </c>
      <c r="G257" s="73">
        <v>0</v>
      </c>
      <c r="H257" s="73">
        <v>0</v>
      </c>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v>0</v>
      </c>
      <c r="G258" s="73">
        <v>0</v>
      </c>
      <c r="H258" s="73">
        <v>0</v>
      </c>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v>0</v>
      </c>
      <c r="G259" s="73">
        <v>0</v>
      </c>
      <c r="H259" s="73">
        <v>0</v>
      </c>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v>0</v>
      </c>
      <c r="G260" s="73">
        <v>0</v>
      </c>
      <c r="H260" s="73">
        <v>0</v>
      </c>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2" t="s">
        <v>707</v>
      </c>
      <c r="E267" s="82" t="s">
        <v>708</v>
      </c>
      <c r="F267" s="73">
        <v>0</v>
      </c>
      <c r="G267" s="73">
        <v>0</v>
      </c>
      <c r="H267" s="73">
        <v>0</v>
      </c>
      <c r="I267" s="73"/>
      <c r="J267" s="73"/>
      <c r="K267" s="73"/>
      <c r="L267" s="13"/>
      <c r="M267" s="79">
        <f t="shared" si="28"/>
        <v>0</v>
      </c>
      <c r="N267" s="13"/>
      <c r="O267" s="869" t="s">
        <v>874</v>
      </c>
      <c r="P267" s="13"/>
      <c r="Q267" s="13"/>
      <c r="R267" s="13"/>
      <c r="S267" s="13"/>
      <c r="T267" s="13"/>
      <c r="U267" s="13"/>
      <c r="V267" s="13"/>
      <c r="W267" s="13"/>
      <c r="X267" s="13"/>
      <c r="Y267" s="13"/>
      <c r="Z267" s="13"/>
    </row>
    <row r="268" spans="1:26" ht="12.75" customHeight="1" x14ac:dyDescent="0.2">
      <c r="A268" s="13"/>
      <c r="B268" s="83" t="s">
        <v>710</v>
      </c>
      <c r="C268" s="838"/>
      <c r="D268" s="132" t="s">
        <v>711</v>
      </c>
      <c r="E268" s="82" t="s">
        <v>712</v>
      </c>
      <c r="F268" s="73">
        <v>0</v>
      </c>
      <c r="G268" s="73">
        <v>0</v>
      </c>
      <c r="H268" s="73">
        <v>0</v>
      </c>
      <c r="I268" s="73"/>
      <c r="J268" s="73"/>
      <c r="K268" s="73"/>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2" t="s">
        <v>714</v>
      </c>
      <c r="E269" s="82" t="s">
        <v>715</v>
      </c>
      <c r="F269" s="73">
        <v>0</v>
      </c>
      <c r="G269" s="73">
        <v>0</v>
      </c>
      <c r="H269" s="73">
        <v>0</v>
      </c>
      <c r="I269" s="73"/>
      <c r="J269" s="73"/>
      <c r="K269" s="73"/>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2" t="s">
        <v>717</v>
      </c>
      <c r="E270" s="82" t="s">
        <v>718</v>
      </c>
      <c r="F270" s="73">
        <v>0</v>
      </c>
      <c r="G270" s="73">
        <v>0</v>
      </c>
      <c r="H270" s="73">
        <v>0</v>
      </c>
      <c r="I270" s="73"/>
      <c r="J270" s="73"/>
      <c r="K270" s="73"/>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825">
        <v>1</v>
      </c>
      <c r="G272" s="142">
        <v>1</v>
      </c>
      <c r="H272" s="14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825">
        <v>15</v>
      </c>
      <c r="G273" s="142">
        <v>15</v>
      </c>
      <c r="H273" s="14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825">
        <v>15</v>
      </c>
      <c r="G274" s="142">
        <v>15</v>
      </c>
      <c r="H274" s="14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825">
        <v>5</v>
      </c>
      <c r="G275" s="142">
        <v>12</v>
      </c>
      <c r="H275" s="142">
        <v>0</v>
      </c>
      <c r="I275" s="142"/>
      <c r="J275" s="142"/>
      <c r="K275" s="142"/>
      <c r="L275" s="13"/>
      <c r="M275" s="79">
        <f t="shared" si="28"/>
        <v>17</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825">
        <v>0</v>
      </c>
      <c r="G276" s="142">
        <v>1</v>
      </c>
      <c r="H276" s="142">
        <v>0</v>
      </c>
      <c r="I276" s="142"/>
      <c r="J276" s="142"/>
      <c r="K276" s="142"/>
      <c r="L276" s="13"/>
      <c r="M276" s="79">
        <f t="shared" si="28"/>
        <v>1</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44">
        <v>0</v>
      </c>
      <c r="G277" s="144">
        <v>0</v>
      </c>
      <c r="H277" s="144">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44">
        <v>0</v>
      </c>
      <c r="G278" s="144">
        <v>0</v>
      </c>
      <c r="H278" s="144">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44">
        <v>1</v>
      </c>
      <c r="G279" s="144">
        <v>0</v>
      </c>
      <c r="H279" s="144">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44">
        <v>0</v>
      </c>
      <c r="G280" s="144">
        <v>1</v>
      </c>
      <c r="H280" s="144">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200" workbookViewId="0">
      <selection activeCell="F272" sqref="F272:H280"/>
    </sheetView>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140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875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10</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9">SUM(F41:F44)</f>
        <v>1</v>
      </c>
      <c r="G45" s="109">
        <f t="shared" si="9"/>
        <v>1</v>
      </c>
      <c r="H45" s="109">
        <f t="shared" si="9"/>
        <v>0</v>
      </c>
      <c r="I45" s="109">
        <f t="shared" si="9"/>
        <v>0</v>
      </c>
      <c r="J45" s="109">
        <f t="shared" si="9"/>
        <v>0</v>
      </c>
      <c r="K45" s="109">
        <f t="shared" si="9"/>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0</v>
      </c>
      <c r="I46" s="111"/>
      <c r="J46" s="111"/>
      <c r="K46" s="111"/>
      <c r="L46" s="13"/>
      <c r="M46" s="79">
        <f t="shared" si="0"/>
        <v>2</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0</v>
      </c>
      <c r="I47" s="111"/>
      <c r="J47" s="111"/>
      <c r="K47" s="111"/>
      <c r="L47" s="13"/>
      <c r="M47" s="79">
        <f t="shared" si="0"/>
        <v>2</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26</v>
      </c>
      <c r="G48" s="111">
        <v>20</v>
      </c>
      <c r="H48" s="111">
        <v>0</v>
      </c>
      <c r="I48" s="111"/>
      <c r="J48" s="111"/>
      <c r="K48" s="111"/>
      <c r="L48" s="13"/>
      <c r="M48" s="79">
        <f t="shared" si="0"/>
        <v>46</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H58" si="10">SUM(F54:F57)</f>
        <v>0</v>
      </c>
      <c r="G58" s="109">
        <f t="shared" si="10"/>
        <v>0</v>
      </c>
      <c r="H58" s="109">
        <f t="shared" si="10"/>
        <v>0</v>
      </c>
      <c r="I58" s="109">
        <f t="shared" ref="I58:K58" si="11">SUM(I54:I57)</f>
        <v>0</v>
      </c>
      <c r="J58" s="109">
        <f t="shared" si="11"/>
        <v>0</v>
      </c>
      <c r="K58" s="109">
        <f t="shared" si="11"/>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1</v>
      </c>
      <c r="G59" s="73">
        <v>1</v>
      </c>
      <c r="H59" s="73">
        <v>1</v>
      </c>
      <c r="I59" s="73"/>
      <c r="J59" s="73"/>
      <c r="K59" s="73"/>
      <c r="L59" s="13"/>
      <c r="M59" s="79">
        <f t="shared" si="0"/>
        <v>3</v>
      </c>
      <c r="N59" s="13"/>
      <c r="O59" s="869" t="s">
        <v>876</v>
      </c>
      <c r="P59" s="13"/>
      <c r="Q59" s="13"/>
      <c r="R59" s="13"/>
      <c r="S59" s="13"/>
      <c r="T59" s="13"/>
      <c r="U59" s="13"/>
      <c r="V59" s="13"/>
      <c r="W59" s="13"/>
      <c r="X59" s="13"/>
      <c r="Y59" s="13"/>
      <c r="Z59" s="13"/>
    </row>
    <row r="60" spans="1:26" ht="12.75" customHeight="1" x14ac:dyDescent="0.2">
      <c r="A60" s="13"/>
      <c r="B60" s="838"/>
      <c r="C60" s="838"/>
      <c r="D60" s="81" t="s">
        <v>287</v>
      </c>
      <c r="E60" s="82" t="s">
        <v>288</v>
      </c>
      <c r="F60" s="73">
        <v>10</v>
      </c>
      <c r="G60" s="73">
        <v>10</v>
      </c>
      <c r="H60" s="73">
        <v>10</v>
      </c>
      <c r="I60" s="73"/>
      <c r="J60" s="73"/>
      <c r="K60" s="73"/>
      <c r="L60" s="13"/>
      <c r="M60" s="79">
        <f t="shared" si="0"/>
        <v>30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3</v>
      </c>
      <c r="G61" s="73">
        <v>3</v>
      </c>
      <c r="H61" s="73">
        <v>3</v>
      </c>
      <c r="I61" s="73"/>
      <c r="J61" s="73"/>
      <c r="K61" s="73"/>
      <c r="L61" s="13"/>
      <c r="M61" s="79">
        <f t="shared" si="0"/>
        <v>9</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30</v>
      </c>
      <c r="G62" s="73">
        <v>30</v>
      </c>
      <c r="H62" s="73">
        <v>30</v>
      </c>
      <c r="I62" s="73"/>
      <c r="J62" s="73"/>
      <c r="K62" s="73"/>
      <c r="L62" s="13"/>
      <c r="M62" s="79">
        <f t="shared" si="0"/>
        <v>90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3</v>
      </c>
      <c r="G63" s="73">
        <v>3</v>
      </c>
      <c r="H63" s="73">
        <v>3</v>
      </c>
      <c r="I63" s="73"/>
      <c r="J63" s="73"/>
      <c r="K63" s="73"/>
      <c r="L63" s="13"/>
      <c r="M63" s="79">
        <f t="shared" si="0"/>
        <v>9</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30</v>
      </c>
      <c r="G64" s="73">
        <v>30</v>
      </c>
      <c r="H64" s="73">
        <v>30</v>
      </c>
      <c r="I64" s="73"/>
      <c r="J64" s="73"/>
      <c r="K64" s="73"/>
      <c r="L64" s="13"/>
      <c r="M64" s="79">
        <f t="shared" si="0"/>
        <v>90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0</v>
      </c>
      <c r="H89" s="73">
        <v>0</v>
      </c>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0</v>
      </c>
      <c r="H90" s="73">
        <v>0</v>
      </c>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12">F59+F61+F63+F65+F67+F69+F71+F73+F75+F77+F79+F81+F83+F85+F87+F89</f>
        <v>7</v>
      </c>
      <c r="G91" s="121">
        <f t="shared" si="12"/>
        <v>7</v>
      </c>
      <c r="H91" s="121">
        <f t="shared" si="12"/>
        <v>7</v>
      </c>
      <c r="I91" s="121">
        <f t="shared" si="12"/>
        <v>0</v>
      </c>
      <c r="J91" s="121">
        <f t="shared" si="12"/>
        <v>0</v>
      </c>
      <c r="K91" s="121">
        <f t="shared" si="12"/>
        <v>0</v>
      </c>
      <c r="L91" s="13"/>
      <c r="M91" s="110">
        <f t="shared" si="0"/>
        <v>21</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13">F60+F62+F64+F66+F68+F70+F72+F74+F76+F78+F80+F82+F84+F86+F88+F90</f>
        <v>70</v>
      </c>
      <c r="G92" s="121">
        <f t="shared" si="13"/>
        <v>70</v>
      </c>
      <c r="H92" s="121">
        <f t="shared" si="13"/>
        <v>70</v>
      </c>
      <c r="I92" s="121">
        <f t="shared" si="13"/>
        <v>0</v>
      </c>
      <c r="J92" s="121">
        <f t="shared" si="13"/>
        <v>0</v>
      </c>
      <c r="K92" s="121">
        <f t="shared" si="13"/>
        <v>0</v>
      </c>
      <c r="L92" s="13"/>
      <c r="M92" s="110">
        <f t="shared" si="0"/>
        <v>210</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877</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1</v>
      </c>
      <c r="H97" s="73">
        <v>1</v>
      </c>
      <c r="I97" s="73"/>
      <c r="J97" s="73"/>
      <c r="K97" s="73"/>
      <c r="L97" s="13"/>
      <c r="M97" s="79">
        <f t="shared" si="0"/>
        <v>2</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10</v>
      </c>
      <c r="H98" s="73">
        <v>10</v>
      </c>
      <c r="I98" s="73"/>
      <c r="J98" s="73"/>
      <c r="K98" s="73"/>
      <c r="L98" s="13"/>
      <c r="M98" s="79">
        <f t="shared" si="0"/>
        <v>20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1</v>
      </c>
      <c r="G123" s="73">
        <v>0</v>
      </c>
      <c r="H123" s="73">
        <v>0</v>
      </c>
      <c r="I123" s="73"/>
      <c r="J123" s="73"/>
      <c r="K123" s="73"/>
      <c r="L123" s="13"/>
      <c r="M123" s="79">
        <f t="shared" si="0"/>
        <v>1</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10</v>
      </c>
      <c r="G124" s="73">
        <v>0</v>
      </c>
      <c r="H124" s="73">
        <v>0</v>
      </c>
      <c r="I124" s="73"/>
      <c r="J124" s="73"/>
      <c r="K124" s="73"/>
      <c r="L124" s="13"/>
      <c r="M124" s="79">
        <f t="shared" si="0"/>
        <v>10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14">F93+F95+F97+F99+F101+F103+F105+F107+F109+F111+F113+F115+F117+F119</f>
        <v>0</v>
      </c>
      <c r="G125" s="121">
        <f t="shared" si="14"/>
        <v>1</v>
      </c>
      <c r="H125" s="121">
        <f t="shared" si="14"/>
        <v>1</v>
      </c>
      <c r="I125" s="121">
        <f t="shared" si="14"/>
        <v>0</v>
      </c>
      <c r="J125" s="121">
        <f t="shared" si="14"/>
        <v>0</v>
      </c>
      <c r="K125" s="121">
        <f t="shared" si="14"/>
        <v>0</v>
      </c>
      <c r="L125" s="13"/>
      <c r="M125" s="110">
        <f t="shared" si="0"/>
        <v>2</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5">F94+F96+F98+F100+F102+F104+F106+F108+F110+F112+F114+F116+F118+F120</f>
        <v>0</v>
      </c>
      <c r="G126" s="121">
        <f t="shared" si="15"/>
        <v>10</v>
      </c>
      <c r="H126" s="121">
        <f t="shared" si="15"/>
        <v>10</v>
      </c>
      <c r="I126" s="121">
        <f t="shared" si="15"/>
        <v>0</v>
      </c>
      <c r="J126" s="121">
        <f t="shared" si="15"/>
        <v>0</v>
      </c>
      <c r="K126" s="121">
        <f t="shared" si="15"/>
        <v>0</v>
      </c>
      <c r="L126" s="13"/>
      <c r="M126" s="110">
        <f t="shared" si="0"/>
        <v>20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1</v>
      </c>
      <c r="G127" s="73">
        <v>1</v>
      </c>
      <c r="H127" s="73">
        <v>1</v>
      </c>
      <c r="I127" s="73"/>
      <c r="J127" s="73"/>
      <c r="K127" s="73"/>
      <c r="L127" s="13"/>
      <c r="M127" s="79">
        <f t="shared" si="0"/>
        <v>3</v>
      </c>
      <c r="N127" s="13"/>
      <c r="O127" s="869" t="s">
        <v>878</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15</v>
      </c>
      <c r="G128" s="73">
        <v>15</v>
      </c>
      <c r="H128" s="73">
        <v>15</v>
      </c>
      <c r="I128" s="73"/>
      <c r="J128" s="73"/>
      <c r="K128" s="73"/>
      <c r="L128" s="13"/>
      <c r="M128" s="79">
        <f t="shared" si="0"/>
        <v>45</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0</v>
      </c>
      <c r="H129" s="73">
        <v>150</v>
      </c>
      <c r="I129" s="73"/>
      <c r="J129" s="73"/>
      <c r="K129" s="73"/>
      <c r="L129" s="13"/>
      <c r="M129" s="79">
        <f t="shared" si="0"/>
        <v>150</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0</v>
      </c>
      <c r="H130" s="73">
        <v>0</v>
      </c>
      <c r="I130" s="73"/>
      <c r="J130" s="73"/>
      <c r="K130" s="73"/>
      <c r="L130" s="13"/>
      <c r="M130" s="79">
        <f t="shared" si="0"/>
        <v>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1</v>
      </c>
      <c r="H131" s="73">
        <v>0</v>
      </c>
      <c r="I131" s="73"/>
      <c r="J131" s="73"/>
      <c r="K131" s="73"/>
      <c r="L131" s="13"/>
      <c r="M131" s="79">
        <f t="shared" si="0"/>
        <v>1</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25</v>
      </c>
      <c r="H132" s="73">
        <v>0</v>
      </c>
      <c r="I132" s="73"/>
      <c r="J132" s="73"/>
      <c r="K132" s="73"/>
      <c r="L132" s="13"/>
      <c r="M132" s="79">
        <f t="shared" si="0"/>
        <v>25</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1</v>
      </c>
      <c r="G141" s="73">
        <v>1</v>
      </c>
      <c r="H141" s="73">
        <v>1</v>
      </c>
      <c r="I141" s="73"/>
      <c r="J141" s="73"/>
      <c r="K141" s="73"/>
      <c r="L141" s="13"/>
      <c r="M141" s="79">
        <f t="shared" si="0"/>
        <v>3</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20</v>
      </c>
      <c r="G142" s="73">
        <v>20</v>
      </c>
      <c r="H142" s="73">
        <v>20</v>
      </c>
      <c r="I142" s="73"/>
      <c r="J142" s="73"/>
      <c r="K142" s="73"/>
      <c r="L142" s="13"/>
      <c r="M142" s="79">
        <f t="shared" si="0"/>
        <v>60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1</v>
      </c>
      <c r="G145" s="73">
        <v>0</v>
      </c>
      <c r="H145" s="73">
        <v>0</v>
      </c>
      <c r="I145" s="73"/>
      <c r="J145" s="73"/>
      <c r="K145" s="73"/>
      <c r="L145" s="13"/>
      <c r="M145" s="79">
        <f t="shared" si="0"/>
        <v>1</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50</v>
      </c>
      <c r="G146" s="73">
        <v>0</v>
      </c>
      <c r="H146" s="73">
        <v>0</v>
      </c>
      <c r="I146" s="73"/>
      <c r="J146" s="73"/>
      <c r="K146" s="73"/>
      <c r="L146" s="13"/>
      <c r="M146" s="79">
        <f t="shared" si="0"/>
        <v>50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2</v>
      </c>
      <c r="H151" s="73">
        <v>1</v>
      </c>
      <c r="I151" s="73"/>
      <c r="J151" s="73"/>
      <c r="K151" s="73"/>
      <c r="L151" s="13"/>
      <c r="M151" s="79">
        <f t="shared" si="0"/>
        <v>3</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50</v>
      </c>
      <c r="H152" s="73">
        <v>25</v>
      </c>
      <c r="I152" s="73"/>
      <c r="J152" s="73"/>
      <c r="K152" s="73"/>
      <c r="L152" s="13"/>
      <c r="M152" s="79">
        <f t="shared" si="0"/>
        <v>75</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1</v>
      </c>
      <c r="H155" s="73">
        <v>1</v>
      </c>
      <c r="I155" s="73"/>
      <c r="J155" s="73"/>
      <c r="K155" s="73"/>
      <c r="L155" s="13"/>
      <c r="M155" s="79">
        <f t="shared" si="0"/>
        <v>2</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25</v>
      </c>
      <c r="H156" s="73">
        <v>25</v>
      </c>
      <c r="I156" s="73"/>
      <c r="J156" s="73"/>
      <c r="K156" s="73"/>
      <c r="L156" s="13"/>
      <c r="M156" s="79">
        <f t="shared" si="0"/>
        <v>50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0</v>
      </c>
      <c r="H157" s="73">
        <v>0</v>
      </c>
      <c r="I157" s="73"/>
      <c r="J157" s="73"/>
      <c r="K157" s="73"/>
      <c r="L157" s="13"/>
      <c r="M157" s="79">
        <f t="shared" si="0"/>
        <v>0</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0</v>
      </c>
      <c r="H158" s="73">
        <v>0</v>
      </c>
      <c r="I158" s="73"/>
      <c r="J158" s="73"/>
      <c r="K158" s="73"/>
      <c r="L158" s="13"/>
      <c r="M158" s="79">
        <f t="shared" si="0"/>
        <v>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6">F127+F129+F131+F133+F135+F137+F139+F141+F143+F145+F147+F149+F151+F153</f>
        <v>3</v>
      </c>
      <c r="G159" s="121">
        <f t="shared" si="16"/>
        <v>5</v>
      </c>
      <c r="H159" s="121">
        <f t="shared" si="16"/>
        <v>153</v>
      </c>
      <c r="I159" s="121">
        <f t="shared" si="16"/>
        <v>0</v>
      </c>
      <c r="J159" s="121">
        <f t="shared" si="16"/>
        <v>0</v>
      </c>
      <c r="K159" s="121">
        <f t="shared" si="16"/>
        <v>0</v>
      </c>
      <c r="L159" s="13"/>
      <c r="M159" s="110">
        <f t="shared" si="0"/>
        <v>161</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85</v>
      </c>
      <c r="G160" s="121">
        <f t="shared" ref="G160:K160" si="17">+G128+G130+G132+G134+G136+G138+G140+G142+G144+G146+G148+G150+G152+G154</f>
        <v>110</v>
      </c>
      <c r="H160" s="121">
        <f t="shared" si="17"/>
        <v>60</v>
      </c>
      <c r="I160" s="121">
        <f t="shared" si="17"/>
        <v>0</v>
      </c>
      <c r="J160" s="121">
        <f t="shared" si="17"/>
        <v>0</v>
      </c>
      <c r="K160" s="121">
        <f t="shared" si="17"/>
        <v>0</v>
      </c>
      <c r="L160" s="13"/>
      <c r="M160" s="110">
        <f t="shared" si="0"/>
        <v>255</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H177" si="18">F161+F163+F165+F167+F169+F171+F173+F175</f>
        <v>292</v>
      </c>
      <c r="G177" s="122">
        <f t="shared" si="18"/>
        <v>292</v>
      </c>
      <c r="H177" s="122">
        <f t="shared" si="18"/>
        <v>292</v>
      </c>
      <c r="I177" s="122">
        <f t="shared" ref="I177:K177" si="19">I161+I163+I165+I167+I169+I171+I173+I175</f>
        <v>0</v>
      </c>
      <c r="J177" s="122">
        <f t="shared" si="19"/>
        <v>0</v>
      </c>
      <c r="K177" s="122">
        <f t="shared" si="19"/>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H178" si="20">+G162+G164+G166+G168+G170+G172+G174+G176</f>
        <v>4295</v>
      </c>
      <c r="H178" s="121">
        <f t="shared" si="20"/>
        <v>4295</v>
      </c>
      <c r="I178" s="121">
        <f t="shared" ref="I178:K178" si="21">+I162+I164+I166+I168+I170+I172+I174+I176</f>
        <v>0</v>
      </c>
      <c r="J178" s="121">
        <f t="shared" si="21"/>
        <v>0</v>
      </c>
      <c r="K178" s="121">
        <f t="shared" si="21"/>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212</v>
      </c>
      <c r="G179" s="78">
        <v>123</v>
      </c>
      <c r="H179" s="78">
        <v>105</v>
      </c>
      <c r="I179" s="78"/>
      <c r="J179" s="78"/>
      <c r="K179" s="78"/>
      <c r="L179" s="13"/>
      <c r="M179" s="79">
        <f t="shared" si="0"/>
        <v>440</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65</v>
      </c>
      <c r="G180" s="73">
        <v>41</v>
      </c>
      <c r="H180" s="73">
        <v>24</v>
      </c>
      <c r="I180" s="73"/>
      <c r="J180" s="73"/>
      <c r="K180" s="73"/>
      <c r="L180" s="13"/>
      <c r="M180" s="79">
        <f t="shared" si="0"/>
        <v>130</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65</v>
      </c>
      <c r="G181" s="78">
        <v>41</v>
      </c>
      <c r="H181" s="78">
        <v>24</v>
      </c>
      <c r="I181" s="78"/>
      <c r="J181" s="78"/>
      <c r="K181" s="78"/>
      <c r="L181" s="13"/>
      <c r="M181" s="79">
        <f t="shared" si="0"/>
        <v>130</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13</v>
      </c>
      <c r="G182" s="73">
        <v>2</v>
      </c>
      <c r="H182" s="73">
        <v>4</v>
      </c>
      <c r="I182" s="73"/>
      <c r="J182" s="73"/>
      <c r="K182" s="73"/>
      <c r="L182" s="13"/>
      <c r="M182" s="79">
        <f t="shared" si="0"/>
        <v>19</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15</v>
      </c>
      <c r="G183" s="78">
        <v>2</v>
      </c>
      <c r="H183" s="78">
        <v>5</v>
      </c>
      <c r="I183" s="78"/>
      <c r="J183" s="78"/>
      <c r="K183" s="78"/>
      <c r="L183" s="13"/>
      <c r="M183" s="79">
        <f t="shared" si="0"/>
        <v>22</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62</v>
      </c>
      <c r="G184" s="73">
        <v>37</v>
      </c>
      <c r="H184" s="73">
        <v>21</v>
      </c>
      <c r="I184" s="73"/>
      <c r="J184" s="73"/>
      <c r="K184" s="73"/>
      <c r="L184" s="13"/>
      <c r="M184" s="79">
        <f t="shared" si="0"/>
        <v>120</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65</v>
      </c>
      <c r="G185" s="78">
        <v>41</v>
      </c>
      <c r="H185" s="78">
        <v>24</v>
      </c>
      <c r="I185" s="78"/>
      <c r="J185" s="78"/>
      <c r="K185" s="78"/>
      <c r="L185" s="13"/>
      <c r="M185" s="79">
        <f t="shared" si="0"/>
        <v>130</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202</v>
      </c>
      <c r="G186" s="73">
        <v>121</v>
      </c>
      <c r="H186" s="73">
        <v>104</v>
      </c>
      <c r="I186" s="73"/>
      <c r="J186" s="73"/>
      <c r="K186" s="73"/>
      <c r="L186" s="13"/>
      <c r="M186" s="79">
        <f t="shared" si="0"/>
        <v>427</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211</v>
      </c>
      <c r="G187" s="73">
        <v>123</v>
      </c>
      <c r="H187" s="73">
        <v>105</v>
      </c>
      <c r="I187" s="73"/>
      <c r="J187" s="73"/>
      <c r="K187" s="73"/>
      <c r="L187" s="13"/>
      <c r="M187" s="79">
        <f t="shared" si="0"/>
        <v>439</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198</v>
      </c>
      <c r="G188" s="73">
        <v>122</v>
      </c>
      <c r="H188" s="73">
        <v>104</v>
      </c>
      <c r="I188" s="73"/>
      <c r="J188" s="73"/>
      <c r="K188" s="73"/>
      <c r="L188" s="13"/>
      <c r="M188" s="79">
        <f t="shared" si="0"/>
        <v>424</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206</v>
      </c>
      <c r="G189" s="73">
        <v>121</v>
      </c>
      <c r="H189" s="73">
        <v>104</v>
      </c>
      <c r="I189" s="73"/>
      <c r="J189" s="73"/>
      <c r="K189" s="73"/>
      <c r="L189" s="13"/>
      <c r="M189" s="79">
        <f t="shared" si="0"/>
        <v>431</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197</v>
      </c>
      <c r="G190" s="73">
        <v>122</v>
      </c>
      <c r="H190" s="73">
        <v>97</v>
      </c>
      <c r="I190" s="73"/>
      <c r="J190" s="73"/>
      <c r="K190" s="73"/>
      <c r="L190" s="13"/>
      <c r="M190" s="79">
        <f t="shared" si="0"/>
        <v>416</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161</v>
      </c>
      <c r="G191" s="73">
        <v>108</v>
      </c>
      <c r="H191" s="73">
        <v>76</v>
      </c>
      <c r="I191" s="73"/>
      <c r="J191" s="73"/>
      <c r="K191" s="73"/>
      <c r="L191" s="13"/>
      <c r="M191" s="79">
        <f t="shared" si="0"/>
        <v>345</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107</v>
      </c>
      <c r="G192" s="73">
        <v>73</v>
      </c>
      <c r="H192" s="73">
        <v>63</v>
      </c>
      <c r="I192" s="73"/>
      <c r="J192" s="73"/>
      <c r="K192" s="73"/>
      <c r="L192" s="13"/>
      <c r="M192" s="79">
        <f t="shared" si="0"/>
        <v>243</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71</v>
      </c>
      <c r="G193" s="121">
        <v>67</v>
      </c>
      <c r="H193" s="121">
        <v>46</v>
      </c>
      <c r="I193" s="121">
        <f t="shared" ref="I193:K193" si="22">SUM(I180,I182,I184,I186:I192)</f>
        <v>0</v>
      </c>
      <c r="J193" s="121">
        <f t="shared" si="22"/>
        <v>0</v>
      </c>
      <c r="K193" s="121">
        <f t="shared" si="22"/>
        <v>0</v>
      </c>
      <c r="L193" s="13"/>
      <c r="M193" s="110">
        <f t="shared" si="0"/>
        <v>184</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2</v>
      </c>
      <c r="G194" s="73">
        <v>2</v>
      </c>
      <c r="H194" s="73">
        <v>2</v>
      </c>
      <c r="I194" s="73"/>
      <c r="J194" s="73"/>
      <c r="K194" s="73"/>
      <c r="L194" s="13"/>
      <c r="M194" s="79">
        <f t="shared" si="0"/>
        <v>6</v>
      </c>
      <c r="N194" s="13"/>
      <c r="O194" s="869" t="s">
        <v>879</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4</v>
      </c>
      <c r="G195" s="73">
        <v>4</v>
      </c>
      <c r="H195" s="73">
        <v>4</v>
      </c>
      <c r="I195" s="73"/>
      <c r="J195" s="73"/>
      <c r="K195" s="73"/>
      <c r="L195" s="13"/>
      <c r="M195" s="79">
        <f t="shared" si="0"/>
        <v>12</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3</v>
      </c>
      <c r="G196" s="73">
        <v>4</v>
      </c>
      <c r="H196" s="73">
        <v>2</v>
      </c>
      <c r="I196" s="73"/>
      <c r="J196" s="73"/>
      <c r="K196" s="73"/>
      <c r="L196" s="13"/>
      <c r="M196" s="79">
        <f t="shared" si="0"/>
        <v>9</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180</v>
      </c>
      <c r="G197" s="73">
        <v>240</v>
      </c>
      <c r="H197" s="73">
        <v>120</v>
      </c>
      <c r="I197" s="73"/>
      <c r="J197" s="73"/>
      <c r="K197" s="73"/>
      <c r="L197" s="13"/>
      <c r="M197" s="79">
        <f t="shared" si="0"/>
        <v>540</v>
      </c>
      <c r="N197" s="13"/>
      <c r="O197" s="870"/>
      <c r="P197" s="13"/>
      <c r="Q197" s="13"/>
      <c r="R197" s="13"/>
      <c r="S197" s="13">
        <f>4*60</f>
        <v>240</v>
      </c>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23">F194+F196+F198+F200+F202+F204</f>
        <v>5</v>
      </c>
      <c r="G206" s="121">
        <f t="shared" si="23"/>
        <v>6</v>
      </c>
      <c r="H206" s="121">
        <f t="shared" si="23"/>
        <v>4</v>
      </c>
      <c r="I206" s="121">
        <f t="shared" si="23"/>
        <v>0</v>
      </c>
      <c r="J206" s="121">
        <f t="shared" si="23"/>
        <v>0</v>
      </c>
      <c r="K206" s="121">
        <f t="shared" si="23"/>
        <v>0</v>
      </c>
      <c r="L206" s="13"/>
      <c r="M206" s="110">
        <f t="shared" si="0"/>
        <v>15</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880</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3</v>
      </c>
      <c r="G210" s="73">
        <v>2</v>
      </c>
      <c r="H210" s="73">
        <v>1</v>
      </c>
      <c r="I210" s="73"/>
      <c r="J210" s="73"/>
      <c r="K210" s="73"/>
      <c r="L210" s="13"/>
      <c r="M210" s="79">
        <f t="shared" si="0"/>
        <v>6</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24">SUM(F207:F210)</f>
        <v>3</v>
      </c>
      <c r="G211" s="109">
        <f t="shared" si="24"/>
        <v>2</v>
      </c>
      <c r="H211" s="109">
        <f t="shared" si="24"/>
        <v>1</v>
      </c>
      <c r="I211" s="109">
        <f t="shared" si="24"/>
        <v>0</v>
      </c>
      <c r="J211" s="109">
        <f t="shared" si="24"/>
        <v>0</v>
      </c>
      <c r="K211" s="109">
        <f t="shared" si="24"/>
        <v>0</v>
      </c>
      <c r="L211" s="13"/>
      <c r="M211" s="110">
        <f t="shared" si="0"/>
        <v>6</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881</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25">SUM(F212:F215)</f>
        <v>0</v>
      </c>
      <c r="G216" s="109">
        <f t="shared" si="25"/>
        <v>0</v>
      </c>
      <c r="H216" s="109">
        <f t="shared" si="25"/>
        <v>0</v>
      </c>
      <c r="I216" s="109">
        <f t="shared" si="25"/>
        <v>0</v>
      </c>
      <c r="J216" s="109">
        <f t="shared" si="25"/>
        <v>0</v>
      </c>
      <c r="K216" s="109">
        <f t="shared" si="25"/>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882</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26">SUM(F217:F220)</f>
        <v>0</v>
      </c>
      <c r="G221" s="109">
        <f t="shared" si="26"/>
        <v>0</v>
      </c>
      <c r="H221" s="109">
        <f t="shared" si="26"/>
        <v>0</v>
      </c>
      <c r="I221" s="109">
        <f t="shared" si="26"/>
        <v>0</v>
      </c>
      <c r="J221" s="109">
        <f t="shared" si="26"/>
        <v>0</v>
      </c>
      <c r="K221" s="109">
        <f t="shared" si="26"/>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883</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7">SUM(F222:F225)</f>
        <v>0</v>
      </c>
      <c r="G226" s="109">
        <f t="shared" si="27"/>
        <v>0</v>
      </c>
      <c r="H226" s="109">
        <f t="shared" si="27"/>
        <v>0</v>
      </c>
      <c r="I226" s="109">
        <f t="shared" si="27"/>
        <v>0</v>
      </c>
      <c r="J226" s="109">
        <f t="shared" si="27"/>
        <v>0</v>
      </c>
      <c r="K226" s="109">
        <f t="shared" si="27"/>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8">SUM(F227:F230)</f>
        <v>0</v>
      </c>
      <c r="G231" s="109">
        <f t="shared" si="28"/>
        <v>0</v>
      </c>
      <c r="H231" s="109">
        <f t="shared" si="28"/>
        <v>0</v>
      </c>
      <c r="I231" s="109">
        <f t="shared" si="28"/>
        <v>0</v>
      </c>
      <c r="J231" s="109">
        <f t="shared" si="28"/>
        <v>0</v>
      </c>
      <c r="K231" s="109">
        <f t="shared" si="28"/>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884</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9">SUM(F232:F235)</f>
        <v>0</v>
      </c>
      <c r="G236" s="109">
        <f t="shared" si="29"/>
        <v>0</v>
      </c>
      <c r="H236" s="109">
        <f t="shared" si="29"/>
        <v>0</v>
      </c>
      <c r="I236" s="109">
        <f t="shared" si="29"/>
        <v>0</v>
      </c>
      <c r="J236" s="109">
        <f t="shared" si="29"/>
        <v>0</v>
      </c>
      <c r="K236" s="109">
        <f t="shared" si="29"/>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30">+F237+F238+F239+F240</f>
        <v>0</v>
      </c>
      <c r="G241" s="96">
        <f t="shared" si="30"/>
        <v>0</v>
      </c>
      <c r="H241" s="96">
        <f t="shared" si="30"/>
        <v>0</v>
      </c>
      <c r="I241" s="96">
        <f t="shared" si="30"/>
        <v>0</v>
      </c>
      <c r="J241" s="96">
        <f t="shared" si="30"/>
        <v>0</v>
      </c>
      <c r="K241" s="96">
        <f t="shared" si="30"/>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31">+F242+F243+F244+F245</f>
        <v>0</v>
      </c>
      <c r="G246" s="96">
        <f t="shared" si="31"/>
        <v>0</v>
      </c>
      <c r="H246" s="96">
        <f t="shared" si="31"/>
        <v>0</v>
      </c>
      <c r="I246" s="96">
        <f t="shared" si="31"/>
        <v>0</v>
      </c>
      <c r="J246" s="96">
        <f t="shared" si="31"/>
        <v>0</v>
      </c>
      <c r="K246" s="96">
        <f t="shared" si="31"/>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885</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32">SUM(F247:F250)</f>
        <v>0</v>
      </c>
      <c r="G251" s="109">
        <f t="shared" si="32"/>
        <v>0</v>
      </c>
      <c r="H251" s="109">
        <f t="shared" si="32"/>
        <v>0</v>
      </c>
      <c r="I251" s="109">
        <f t="shared" si="32"/>
        <v>0</v>
      </c>
      <c r="J251" s="109">
        <f t="shared" si="32"/>
        <v>0</v>
      </c>
      <c r="K251" s="109">
        <f t="shared" si="32"/>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33">+F252+F253+F254+F255</f>
        <v>0</v>
      </c>
      <c r="G256" s="96">
        <f t="shared" si="33"/>
        <v>0</v>
      </c>
      <c r="H256" s="96">
        <f t="shared" si="33"/>
        <v>0</v>
      </c>
      <c r="I256" s="96">
        <f t="shared" si="33"/>
        <v>0</v>
      </c>
      <c r="J256" s="96">
        <f t="shared" si="33"/>
        <v>0</v>
      </c>
      <c r="K256" s="96">
        <f t="shared" si="33"/>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v>0</v>
      </c>
      <c r="G257" s="73">
        <v>0</v>
      </c>
      <c r="H257" s="73">
        <v>0</v>
      </c>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v>0</v>
      </c>
      <c r="G258" s="73">
        <v>0</v>
      </c>
      <c r="H258" s="73">
        <v>0</v>
      </c>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v>0</v>
      </c>
      <c r="G259" s="73">
        <v>0</v>
      </c>
      <c r="H259" s="73">
        <v>0</v>
      </c>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v>0</v>
      </c>
      <c r="G260" s="73">
        <v>0</v>
      </c>
      <c r="H260" s="73">
        <v>0</v>
      </c>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34">SUM(F257:F260)</f>
        <v>0</v>
      </c>
      <c r="G261" s="109">
        <f t="shared" si="34"/>
        <v>0</v>
      </c>
      <c r="H261" s="109">
        <f t="shared" si="34"/>
        <v>0</v>
      </c>
      <c r="I261" s="109">
        <f t="shared" si="34"/>
        <v>0</v>
      </c>
      <c r="J261" s="109">
        <f t="shared" si="34"/>
        <v>0</v>
      </c>
      <c r="K261" s="109">
        <f t="shared" si="34"/>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35">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36">+F262+F263+F264+F265</f>
        <v>0</v>
      </c>
      <c r="G266" s="174">
        <f t="shared" si="36"/>
        <v>0</v>
      </c>
      <c r="H266" s="174">
        <f t="shared" si="36"/>
        <v>0</v>
      </c>
      <c r="I266" s="174">
        <f t="shared" si="36"/>
        <v>0</v>
      </c>
      <c r="J266" s="174">
        <f t="shared" si="36"/>
        <v>0</v>
      </c>
      <c r="K266" s="174">
        <f t="shared" si="36"/>
        <v>0</v>
      </c>
      <c r="L266" s="13"/>
      <c r="M266" s="79">
        <f t="shared" si="35"/>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2" t="s">
        <v>707</v>
      </c>
      <c r="E267" s="82" t="s">
        <v>708</v>
      </c>
      <c r="F267" s="73">
        <v>0</v>
      </c>
      <c r="G267" s="73">
        <v>0</v>
      </c>
      <c r="H267" s="73">
        <v>0</v>
      </c>
      <c r="I267" s="73"/>
      <c r="J267" s="73"/>
      <c r="K267" s="73"/>
      <c r="L267" s="13"/>
      <c r="M267" s="79">
        <f t="shared" si="35"/>
        <v>0</v>
      </c>
      <c r="N267" s="13"/>
      <c r="O267" s="869" t="s">
        <v>886</v>
      </c>
      <c r="P267" s="13"/>
      <c r="Q267" s="13"/>
      <c r="R267" s="13"/>
      <c r="S267" s="13"/>
      <c r="T267" s="13"/>
      <c r="U267" s="13"/>
      <c r="V267" s="13"/>
      <c r="W267" s="13"/>
      <c r="X267" s="13"/>
      <c r="Y267" s="13"/>
      <c r="Z267" s="13"/>
    </row>
    <row r="268" spans="1:26" ht="12.75" customHeight="1" x14ac:dyDescent="0.2">
      <c r="A268" s="13"/>
      <c r="B268" s="83" t="s">
        <v>710</v>
      </c>
      <c r="C268" s="838"/>
      <c r="D268" s="132" t="s">
        <v>711</v>
      </c>
      <c r="E268" s="82" t="s">
        <v>712</v>
      </c>
      <c r="F268" s="73">
        <v>0</v>
      </c>
      <c r="G268" s="73">
        <v>0</v>
      </c>
      <c r="H268" s="73">
        <v>0</v>
      </c>
      <c r="I268" s="73"/>
      <c r="J268" s="73"/>
      <c r="K268" s="73"/>
      <c r="L268" s="13"/>
      <c r="M268" s="79">
        <f t="shared" si="35"/>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2" t="s">
        <v>714</v>
      </c>
      <c r="E269" s="82" t="s">
        <v>715</v>
      </c>
      <c r="F269" s="73">
        <v>0</v>
      </c>
      <c r="G269" s="73">
        <v>0</v>
      </c>
      <c r="H269" s="73">
        <v>0</v>
      </c>
      <c r="I269" s="73"/>
      <c r="J269" s="73"/>
      <c r="K269" s="73"/>
      <c r="L269" s="13"/>
      <c r="M269" s="79">
        <f t="shared" si="35"/>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2" t="s">
        <v>717</v>
      </c>
      <c r="E270" s="82" t="s">
        <v>718</v>
      </c>
      <c r="F270" s="73">
        <v>0</v>
      </c>
      <c r="G270" s="73">
        <v>0</v>
      </c>
      <c r="H270" s="73">
        <v>0</v>
      </c>
      <c r="I270" s="73"/>
      <c r="J270" s="73"/>
      <c r="K270" s="73"/>
      <c r="L270" s="13"/>
      <c r="M270" s="79">
        <f t="shared" si="35"/>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7">SUM(F267:F270)</f>
        <v>0</v>
      </c>
      <c r="G271" s="79">
        <f t="shared" si="37"/>
        <v>0</v>
      </c>
      <c r="H271" s="79">
        <f t="shared" si="37"/>
        <v>0</v>
      </c>
      <c r="I271" s="79">
        <f t="shared" si="37"/>
        <v>0</v>
      </c>
      <c r="J271" s="79">
        <f t="shared" si="37"/>
        <v>0</v>
      </c>
      <c r="K271" s="79">
        <f t="shared" si="37"/>
        <v>0</v>
      </c>
      <c r="L271" s="13"/>
      <c r="M271" s="110">
        <f t="shared" si="35"/>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62">
        <v>1</v>
      </c>
      <c r="H272" s="162">
        <v>0</v>
      </c>
      <c r="I272" s="141"/>
      <c r="J272" s="141"/>
      <c r="K272" s="141"/>
      <c r="L272" s="138"/>
      <c r="M272" s="79">
        <f t="shared" si="35"/>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62">
        <v>15</v>
      </c>
      <c r="H273" s="162">
        <v>0</v>
      </c>
      <c r="I273" s="141"/>
      <c r="J273" s="141"/>
      <c r="K273" s="141"/>
      <c r="L273" s="138"/>
      <c r="M273" s="79">
        <f t="shared" si="35"/>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62">
        <v>15</v>
      </c>
      <c r="H274" s="162">
        <v>0</v>
      </c>
      <c r="I274" s="142"/>
      <c r="J274" s="142"/>
      <c r="K274" s="142"/>
      <c r="L274" s="13"/>
      <c r="M274" s="79">
        <f t="shared" si="35"/>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62">
        <v>12</v>
      </c>
      <c r="H275" s="162">
        <v>0</v>
      </c>
      <c r="I275" s="142"/>
      <c r="J275" s="142"/>
      <c r="K275" s="142"/>
      <c r="L275" s="13"/>
      <c r="M275" s="79">
        <f t="shared" si="35"/>
        <v>17</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62">
        <v>1</v>
      </c>
      <c r="H276" s="162">
        <v>0</v>
      </c>
      <c r="I276" s="142"/>
      <c r="J276" s="142"/>
      <c r="K276" s="142"/>
      <c r="L276" s="13"/>
      <c r="M276" s="79">
        <f t="shared" si="35"/>
        <v>1</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35"/>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35"/>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35"/>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35"/>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8">SUM(F277:F280)</f>
        <v>1</v>
      </c>
      <c r="G281" s="166">
        <f t="shared" si="38"/>
        <v>1</v>
      </c>
      <c r="H281" s="166">
        <f t="shared" si="38"/>
        <v>0</v>
      </c>
      <c r="I281" s="166">
        <f t="shared" si="38"/>
        <v>0</v>
      </c>
      <c r="J281" s="166">
        <f t="shared" si="38"/>
        <v>0</v>
      </c>
      <c r="K281" s="166">
        <f t="shared" si="38"/>
        <v>0</v>
      </c>
      <c r="L281" s="13"/>
      <c r="M281" s="110">
        <f t="shared" si="35"/>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35"/>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35"/>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35"/>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35"/>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35"/>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35"/>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35"/>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9">SUM(F285:F288)</f>
        <v>13</v>
      </c>
      <c r="G289" s="166">
        <f t="shared" si="39"/>
        <v>10</v>
      </c>
      <c r="H289" s="166">
        <f t="shared" si="39"/>
        <v>9</v>
      </c>
      <c r="I289" s="166">
        <f t="shared" si="39"/>
        <v>0</v>
      </c>
      <c r="J289" s="166">
        <f t="shared" si="39"/>
        <v>0</v>
      </c>
      <c r="K289" s="166">
        <f t="shared" si="39"/>
        <v>0</v>
      </c>
      <c r="L289" s="13"/>
      <c r="M289" s="110">
        <f t="shared" si="35"/>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abSelected="1" topLeftCell="A251" workbookViewId="0">
      <selection activeCell="F198" sqref="F198"/>
    </sheetView>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2851562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887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11</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0</v>
      </c>
      <c r="I47" s="111"/>
      <c r="J47" s="111"/>
      <c r="K47" s="111"/>
      <c r="L47" s="13"/>
      <c r="M47" s="79">
        <f t="shared" si="0"/>
        <v>2</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73">
        <v>114</v>
      </c>
      <c r="G48" s="74">
        <v>79</v>
      </c>
      <c r="H48" s="75">
        <v>86</v>
      </c>
      <c r="I48" s="111"/>
      <c r="J48" s="111"/>
      <c r="K48" s="111"/>
      <c r="L48" s="13"/>
      <c r="M48" s="79">
        <f t="shared" si="0"/>
        <v>279</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c r="G59" s="73"/>
      <c r="H59" s="73"/>
      <c r="I59" s="73"/>
      <c r="J59" s="73"/>
      <c r="K59" s="73"/>
      <c r="L59" s="13"/>
      <c r="M59" s="79">
        <f t="shared" si="0"/>
        <v>0</v>
      </c>
      <c r="N59" s="13"/>
      <c r="O59" s="869" t="s">
        <v>888</v>
      </c>
      <c r="P59" s="13"/>
      <c r="Q59" s="13"/>
      <c r="R59" s="13"/>
      <c r="S59" s="13"/>
      <c r="T59" s="13"/>
      <c r="U59" s="13"/>
      <c r="V59" s="13"/>
      <c r="W59" s="13"/>
      <c r="X59" s="13"/>
      <c r="Y59" s="13"/>
      <c r="Z59" s="13"/>
    </row>
    <row r="60" spans="1:26" ht="12.75" customHeight="1" x14ac:dyDescent="0.2">
      <c r="A60" s="13"/>
      <c r="B60" s="838"/>
      <c r="C60" s="838"/>
      <c r="D60" s="81" t="s">
        <v>287</v>
      </c>
      <c r="E60" s="82" t="s">
        <v>288</v>
      </c>
      <c r="F60" s="73"/>
      <c r="G60" s="73"/>
      <c r="H60" s="73"/>
      <c r="I60" s="73"/>
      <c r="J60" s="73"/>
      <c r="K60" s="73"/>
      <c r="L60" s="13"/>
      <c r="M60" s="79">
        <f t="shared" si="0"/>
        <v>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1</v>
      </c>
      <c r="G61" s="73">
        <v>1</v>
      </c>
      <c r="H61" s="73">
        <v>1</v>
      </c>
      <c r="I61" s="73"/>
      <c r="J61" s="73"/>
      <c r="K61" s="73"/>
      <c r="L61" s="13"/>
      <c r="M61" s="79">
        <f t="shared" si="0"/>
        <v>3</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10</v>
      </c>
      <c r="G62" s="73">
        <v>10</v>
      </c>
      <c r="H62" s="73">
        <v>10</v>
      </c>
      <c r="I62" s="73"/>
      <c r="J62" s="73"/>
      <c r="K62" s="73"/>
      <c r="L62" s="13"/>
      <c r="M62" s="79">
        <f t="shared" si="0"/>
        <v>30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c r="G63" s="73"/>
      <c r="H63" s="73"/>
      <c r="I63" s="73"/>
      <c r="J63" s="73"/>
      <c r="K63" s="73"/>
      <c r="L63" s="13"/>
      <c r="M63" s="79">
        <f t="shared" si="0"/>
        <v>0</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c r="G64" s="73"/>
      <c r="H64" s="73"/>
      <c r="I64" s="73"/>
      <c r="J64" s="73"/>
      <c r="K64" s="73"/>
      <c r="L64" s="13"/>
      <c r="M64" s="79">
        <f t="shared" si="0"/>
        <v>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c r="G65" s="73"/>
      <c r="H65" s="73"/>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c r="G66" s="73"/>
      <c r="H66" s="73"/>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c r="G67" s="73"/>
      <c r="H67" s="73"/>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c r="G68" s="73"/>
      <c r="H68" s="73"/>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c r="G69" s="73"/>
      <c r="H69" s="73"/>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c r="G70" s="73"/>
      <c r="H70" s="73"/>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c r="G71" s="73"/>
      <c r="H71" s="73"/>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c r="G72" s="73"/>
      <c r="H72" s="73"/>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c r="G73" s="73"/>
      <c r="H73" s="73"/>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c r="G74" s="73"/>
      <c r="H74" s="73"/>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c r="G75" s="73"/>
      <c r="H75" s="73"/>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c r="G76" s="73"/>
      <c r="H76" s="73"/>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c r="G77" s="73"/>
      <c r="H77" s="73"/>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c r="G78" s="73"/>
      <c r="H78" s="73"/>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c r="G79" s="73"/>
      <c r="H79" s="73"/>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c r="G80" s="73"/>
      <c r="H80" s="73"/>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c r="G81" s="73"/>
      <c r="H81" s="73"/>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c r="G82" s="73"/>
      <c r="H82" s="73"/>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1</v>
      </c>
      <c r="G83" s="73">
        <v>1</v>
      </c>
      <c r="H83" s="73">
        <v>1</v>
      </c>
      <c r="I83" s="73"/>
      <c r="J83" s="73"/>
      <c r="K83" s="73"/>
      <c r="L83" s="13"/>
      <c r="M83" s="79">
        <f t="shared" si="0"/>
        <v>3</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13</v>
      </c>
      <c r="G84" s="73">
        <v>10</v>
      </c>
      <c r="H84" s="73">
        <v>9</v>
      </c>
      <c r="I84" s="73"/>
      <c r="J84" s="73"/>
      <c r="K84" s="73"/>
      <c r="L84" s="13"/>
      <c r="M84" s="79">
        <f t="shared" si="0"/>
        <v>32</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c r="G85" s="73"/>
      <c r="H85" s="73"/>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c r="G86" s="73"/>
      <c r="H86" s="73"/>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c r="G87" s="73"/>
      <c r="H87" s="73"/>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c r="G88" s="73"/>
      <c r="H88" s="73"/>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1</v>
      </c>
      <c r="G89" s="73">
        <v>1</v>
      </c>
      <c r="H89" s="73">
        <v>1</v>
      </c>
      <c r="I89" s="73"/>
      <c r="J89" s="73"/>
      <c r="K89" s="73"/>
      <c r="L89" s="13"/>
      <c r="M89" s="79">
        <f t="shared" si="0"/>
        <v>3</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15</v>
      </c>
      <c r="G90" s="73">
        <v>15</v>
      </c>
      <c r="H90" s="73">
        <v>15</v>
      </c>
      <c r="I90" s="73"/>
      <c r="J90" s="73"/>
      <c r="K90" s="73"/>
      <c r="L90" s="13"/>
      <c r="M90" s="79">
        <f t="shared" si="0"/>
        <v>45</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38</v>
      </c>
      <c r="G92" s="121">
        <f t="shared" si="8"/>
        <v>35</v>
      </c>
      <c r="H92" s="121">
        <f t="shared" si="8"/>
        <v>34</v>
      </c>
      <c r="I92" s="121">
        <f t="shared" si="8"/>
        <v>0</v>
      </c>
      <c r="J92" s="121">
        <f t="shared" si="8"/>
        <v>0</v>
      </c>
      <c r="K92" s="121">
        <f t="shared" si="8"/>
        <v>0</v>
      </c>
      <c r="L92" s="13"/>
      <c r="M92" s="110">
        <f t="shared" si="0"/>
        <v>107</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889</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3</v>
      </c>
      <c r="G127" s="73">
        <v>1</v>
      </c>
      <c r="H127" s="73">
        <v>0</v>
      </c>
      <c r="I127" s="73"/>
      <c r="J127" s="73"/>
      <c r="K127" s="73"/>
      <c r="L127" s="13"/>
      <c r="M127" s="79">
        <f t="shared" si="0"/>
        <v>4</v>
      </c>
      <c r="N127" s="13"/>
      <c r="O127" s="869" t="s">
        <v>890</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60</v>
      </c>
      <c r="G128" s="73">
        <v>30</v>
      </c>
      <c r="H128" s="73">
        <v>0</v>
      </c>
      <c r="I128" s="73"/>
      <c r="J128" s="73"/>
      <c r="K128" s="73"/>
      <c r="L128" s="13"/>
      <c r="M128" s="79">
        <f t="shared" si="0"/>
        <v>90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1</v>
      </c>
      <c r="H129" s="73">
        <v>1</v>
      </c>
      <c r="I129" s="73"/>
      <c r="J129" s="73"/>
      <c r="K129" s="73"/>
      <c r="L129" s="13"/>
      <c r="M129" s="79">
        <f t="shared" si="0"/>
        <v>2</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30</v>
      </c>
      <c r="H130" s="73">
        <v>35</v>
      </c>
      <c r="I130" s="73"/>
      <c r="J130" s="73"/>
      <c r="K130" s="73"/>
      <c r="L130" s="13"/>
      <c r="M130" s="79">
        <f t="shared" si="0"/>
        <v>65</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1</v>
      </c>
      <c r="I133" s="73"/>
      <c r="J133" s="73"/>
      <c r="K133" s="73"/>
      <c r="L133" s="13"/>
      <c r="M133" s="79">
        <f t="shared" si="0"/>
        <v>1</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25</v>
      </c>
      <c r="I134" s="73"/>
      <c r="J134" s="73"/>
      <c r="K134" s="73"/>
      <c r="L134" s="13"/>
      <c r="M134" s="79">
        <f t="shared" si="0"/>
        <v>25</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1</v>
      </c>
      <c r="G141" s="73">
        <v>0</v>
      </c>
      <c r="H141" s="73">
        <v>0</v>
      </c>
      <c r="I141" s="73"/>
      <c r="J141" s="73"/>
      <c r="K141" s="73"/>
      <c r="L141" s="13"/>
      <c r="M141" s="79">
        <f t="shared" si="0"/>
        <v>1</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50</v>
      </c>
      <c r="G142" s="73">
        <v>0</v>
      </c>
      <c r="H142" s="73">
        <v>0</v>
      </c>
      <c r="I142" s="73"/>
      <c r="J142" s="73"/>
      <c r="K142" s="73"/>
      <c r="L142" s="13"/>
      <c r="M142" s="79">
        <f t="shared" si="0"/>
        <v>50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3</v>
      </c>
      <c r="G145" s="73">
        <v>1</v>
      </c>
      <c r="H145" s="73">
        <v>0</v>
      </c>
      <c r="I145" s="73"/>
      <c r="J145" s="73"/>
      <c r="K145" s="73"/>
      <c r="L145" s="13"/>
      <c r="M145" s="79">
        <f t="shared" si="0"/>
        <v>4</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60</v>
      </c>
      <c r="G146" s="73">
        <v>50</v>
      </c>
      <c r="H146" s="73">
        <v>0</v>
      </c>
      <c r="I146" s="73"/>
      <c r="J146" s="73"/>
      <c r="K146" s="73"/>
      <c r="L146" s="13"/>
      <c r="M146" s="79">
        <f t="shared" si="0"/>
        <v>110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1</v>
      </c>
      <c r="G147" s="73">
        <v>1</v>
      </c>
      <c r="H147" s="73">
        <v>1</v>
      </c>
      <c r="I147" s="73"/>
      <c r="J147" s="73"/>
      <c r="K147" s="73"/>
      <c r="L147" s="13"/>
      <c r="M147" s="79">
        <f t="shared" si="0"/>
        <v>3</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100</v>
      </c>
      <c r="G148" s="73">
        <v>100</v>
      </c>
      <c r="H148" s="73">
        <v>100</v>
      </c>
      <c r="I148" s="73"/>
      <c r="J148" s="73"/>
      <c r="K148" s="73"/>
      <c r="L148" s="13"/>
      <c r="M148" s="79">
        <f t="shared" si="0"/>
        <v>300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3</v>
      </c>
      <c r="H151" s="73">
        <v>0</v>
      </c>
      <c r="I151" s="73"/>
      <c r="J151" s="73"/>
      <c r="K151" s="73"/>
      <c r="L151" s="13"/>
      <c r="M151" s="79">
        <f t="shared" si="0"/>
        <v>3</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135</v>
      </c>
      <c r="H152" s="73">
        <v>0</v>
      </c>
      <c r="I152" s="73"/>
      <c r="J152" s="73"/>
      <c r="K152" s="73"/>
      <c r="L152" s="13"/>
      <c r="M152" s="79">
        <f t="shared" si="0"/>
        <v>135</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3</v>
      </c>
      <c r="G155" s="73">
        <v>0</v>
      </c>
      <c r="H155" s="73">
        <v>0</v>
      </c>
      <c r="I155" s="73"/>
      <c r="J155" s="73"/>
      <c r="K155" s="73"/>
      <c r="L155" s="13"/>
      <c r="M155" s="79">
        <f t="shared" si="0"/>
        <v>3</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90</v>
      </c>
      <c r="G156" s="73">
        <v>0</v>
      </c>
      <c r="H156" s="73">
        <v>0</v>
      </c>
      <c r="I156" s="73"/>
      <c r="J156" s="73"/>
      <c r="K156" s="73"/>
      <c r="L156" s="13"/>
      <c r="M156" s="79">
        <f t="shared" si="0"/>
        <v>90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1</v>
      </c>
      <c r="H157" s="73">
        <v>0</v>
      </c>
      <c r="I157" s="73"/>
      <c r="J157" s="73"/>
      <c r="K157" s="73"/>
      <c r="L157" s="13"/>
      <c r="M157" s="79">
        <f t="shared" si="0"/>
        <v>1</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30</v>
      </c>
      <c r="H158" s="73">
        <v>0</v>
      </c>
      <c r="I158" s="73"/>
      <c r="J158" s="73"/>
      <c r="K158" s="73"/>
      <c r="L158" s="13"/>
      <c r="M158" s="79">
        <f t="shared" si="0"/>
        <v>30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8</v>
      </c>
      <c r="G159" s="121">
        <f>G127+G129+G131+G133+G135+G137+G139+G141+G143+G145+G147+G149+G151+G153+G155+G157</f>
        <v>8</v>
      </c>
      <c r="H159" s="121">
        <f t="shared" si="11"/>
        <v>3</v>
      </c>
      <c r="I159" s="121">
        <f t="shared" si="11"/>
        <v>0</v>
      </c>
      <c r="J159" s="121">
        <f t="shared" si="11"/>
        <v>0</v>
      </c>
      <c r="K159" s="121">
        <f t="shared" si="11"/>
        <v>0</v>
      </c>
      <c r="L159" s="13"/>
      <c r="M159" s="110">
        <f t="shared" si="0"/>
        <v>19</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270</v>
      </c>
      <c r="G160" s="121">
        <f>+G128+G130+G132+G134+G136+G138+G140+G142+G144+G145+G148+G150+G152+G154</f>
        <v>296</v>
      </c>
      <c r="H160" s="121">
        <f t="shared" ref="G160:K160" si="12">+H128+H130+H132+H134+H136+H138+H140+H142+H144+H146+H148+H150+H152+H154</f>
        <v>160</v>
      </c>
      <c r="I160" s="121">
        <f t="shared" si="12"/>
        <v>0</v>
      </c>
      <c r="J160" s="121">
        <f t="shared" si="12"/>
        <v>0</v>
      </c>
      <c r="K160" s="121">
        <f t="shared" si="12"/>
        <v>0</v>
      </c>
      <c r="L160" s="13"/>
      <c r="M160" s="110">
        <f t="shared" si="0"/>
        <v>726</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280</v>
      </c>
      <c r="G179" s="78">
        <v>108</v>
      </c>
      <c r="H179" s="78">
        <v>37</v>
      </c>
      <c r="I179" s="78"/>
      <c r="J179" s="78"/>
      <c r="K179" s="78"/>
      <c r="L179" s="13"/>
      <c r="M179" s="79">
        <f t="shared" si="0"/>
        <v>425</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73</v>
      </c>
      <c r="G180" s="73">
        <v>37</v>
      </c>
      <c r="H180" s="73">
        <v>1</v>
      </c>
      <c r="I180" s="73"/>
      <c r="J180" s="73"/>
      <c r="K180" s="73"/>
      <c r="L180" s="13"/>
      <c r="M180" s="79">
        <f t="shared" si="0"/>
        <v>111</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73</v>
      </c>
      <c r="G181" s="78">
        <v>37</v>
      </c>
      <c r="H181" s="78">
        <v>1</v>
      </c>
      <c r="I181" s="78"/>
      <c r="J181" s="78"/>
      <c r="K181" s="78"/>
      <c r="L181" s="13"/>
      <c r="M181" s="79">
        <f t="shared" si="0"/>
        <v>111</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10</v>
      </c>
      <c r="G182" s="73">
        <v>2</v>
      </c>
      <c r="H182" s="73">
        <v>15</v>
      </c>
      <c r="I182" s="73"/>
      <c r="J182" s="73"/>
      <c r="K182" s="73"/>
      <c r="L182" s="13"/>
      <c r="M182" s="79">
        <f t="shared" si="0"/>
        <v>27</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11</v>
      </c>
      <c r="G183" s="78">
        <v>2</v>
      </c>
      <c r="H183" s="78">
        <v>15</v>
      </c>
      <c r="I183" s="78"/>
      <c r="J183" s="78"/>
      <c r="K183" s="78"/>
      <c r="L183" s="13"/>
      <c r="M183" s="79">
        <f t="shared" si="0"/>
        <v>28</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67</v>
      </c>
      <c r="G184" s="73">
        <v>35</v>
      </c>
      <c r="H184" s="73">
        <v>14</v>
      </c>
      <c r="I184" s="73"/>
      <c r="J184" s="73"/>
      <c r="K184" s="73"/>
      <c r="L184" s="13"/>
      <c r="M184" s="79">
        <f t="shared" si="0"/>
        <v>116</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73</v>
      </c>
      <c r="G185" s="78">
        <v>37</v>
      </c>
      <c r="H185" s="78">
        <v>15</v>
      </c>
      <c r="I185" s="78"/>
      <c r="J185" s="78"/>
      <c r="K185" s="78"/>
      <c r="L185" s="13"/>
      <c r="M185" s="79">
        <f t="shared" si="0"/>
        <v>125</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269</v>
      </c>
      <c r="G186" s="73">
        <v>107</v>
      </c>
      <c r="H186" s="73">
        <v>36</v>
      </c>
      <c r="I186" s="73"/>
      <c r="J186" s="73"/>
      <c r="K186" s="73"/>
      <c r="L186" s="13"/>
      <c r="M186" s="79">
        <f t="shared" si="0"/>
        <v>412</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280</v>
      </c>
      <c r="G187" s="73">
        <v>108</v>
      </c>
      <c r="H187" s="73">
        <v>37</v>
      </c>
      <c r="I187" s="73"/>
      <c r="J187" s="73"/>
      <c r="K187" s="73"/>
      <c r="L187" s="13"/>
      <c r="M187" s="79">
        <f t="shared" si="0"/>
        <v>425</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277</v>
      </c>
      <c r="G188" s="73">
        <v>106</v>
      </c>
      <c r="H188" s="73">
        <v>37</v>
      </c>
      <c r="I188" s="73"/>
      <c r="J188" s="73"/>
      <c r="K188" s="73"/>
      <c r="L188" s="13"/>
      <c r="M188" s="79">
        <f t="shared" si="0"/>
        <v>420</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278</v>
      </c>
      <c r="G189" s="73">
        <v>106</v>
      </c>
      <c r="H189" s="73">
        <v>37</v>
      </c>
      <c r="I189" s="73"/>
      <c r="J189" s="73"/>
      <c r="K189" s="73"/>
      <c r="L189" s="13"/>
      <c r="M189" s="79">
        <f t="shared" si="0"/>
        <v>421</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264</v>
      </c>
      <c r="G190" s="73">
        <v>108</v>
      </c>
      <c r="H190" s="73">
        <v>34</v>
      </c>
      <c r="I190" s="73"/>
      <c r="J190" s="73"/>
      <c r="K190" s="73"/>
      <c r="L190" s="13"/>
      <c r="M190" s="79">
        <f t="shared" si="0"/>
        <v>406</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224</v>
      </c>
      <c r="G191" s="73">
        <v>80</v>
      </c>
      <c r="H191" s="73">
        <v>10</v>
      </c>
      <c r="I191" s="73"/>
      <c r="J191" s="73"/>
      <c r="K191" s="73"/>
      <c r="L191" s="13"/>
      <c r="M191" s="79">
        <f t="shared" si="0"/>
        <v>314</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157</v>
      </c>
      <c r="G192" s="73">
        <v>73</v>
      </c>
      <c r="H192" s="73">
        <v>17</v>
      </c>
      <c r="I192" s="73"/>
      <c r="J192" s="73"/>
      <c r="K192" s="73"/>
      <c r="L192" s="13"/>
      <c r="M192" s="79">
        <f t="shared" si="0"/>
        <v>247</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120</v>
      </c>
      <c r="G193" s="121">
        <v>51</v>
      </c>
      <c r="H193" s="121">
        <v>5</v>
      </c>
      <c r="I193" s="121">
        <f t="shared" ref="I193:K193" si="15">SUM(I180,I182,I184,I186:I192)</f>
        <v>0</v>
      </c>
      <c r="J193" s="121">
        <f t="shared" si="15"/>
        <v>0</v>
      </c>
      <c r="K193" s="121">
        <f t="shared" si="15"/>
        <v>0</v>
      </c>
      <c r="L193" s="13"/>
      <c r="M193" s="110">
        <f t="shared" si="0"/>
        <v>176</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2</v>
      </c>
      <c r="G194" s="73">
        <v>2</v>
      </c>
      <c r="H194" s="73">
        <v>2</v>
      </c>
      <c r="I194" s="73"/>
      <c r="J194" s="73"/>
      <c r="K194" s="73"/>
      <c r="L194" s="13"/>
      <c r="M194" s="79">
        <f t="shared" si="0"/>
        <v>6</v>
      </c>
      <c r="N194" s="13"/>
      <c r="O194" s="869" t="s">
        <v>891</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4</v>
      </c>
      <c r="G195" s="73">
        <v>4</v>
      </c>
      <c r="H195" s="73">
        <v>4</v>
      </c>
      <c r="I195" s="73"/>
      <c r="J195" s="73"/>
      <c r="K195" s="73"/>
      <c r="L195" s="13"/>
      <c r="M195" s="79">
        <f t="shared" si="0"/>
        <v>12</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3</v>
      </c>
      <c r="G196" s="73">
        <v>0</v>
      </c>
      <c r="H196" s="73">
        <v>0</v>
      </c>
      <c r="I196" s="73"/>
      <c r="J196" s="73"/>
      <c r="K196" s="73"/>
      <c r="L196" s="13"/>
      <c r="M196" s="79">
        <f t="shared" si="0"/>
        <v>3</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90</v>
      </c>
      <c r="G197" s="73">
        <v>0</v>
      </c>
      <c r="H197" s="73">
        <v>0</v>
      </c>
      <c r="I197" s="73"/>
      <c r="J197" s="73"/>
      <c r="K197" s="73"/>
      <c r="L197" s="13"/>
      <c r="M197" s="79">
        <f t="shared" si="0"/>
        <v>90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25</v>
      </c>
      <c r="H203" s="73">
        <v>0</v>
      </c>
      <c r="I203" s="73"/>
      <c r="J203" s="73"/>
      <c r="K203" s="73"/>
      <c r="L203" s="13"/>
      <c r="M203" s="79">
        <f t="shared" si="0"/>
        <v>25</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5</v>
      </c>
      <c r="G206" s="121">
        <f t="shared" si="16"/>
        <v>2</v>
      </c>
      <c r="H206" s="121">
        <f t="shared" si="16"/>
        <v>2</v>
      </c>
      <c r="I206" s="121">
        <f t="shared" si="16"/>
        <v>0</v>
      </c>
      <c r="J206" s="121">
        <f t="shared" si="16"/>
        <v>0</v>
      </c>
      <c r="K206" s="121">
        <f t="shared" si="16"/>
        <v>0</v>
      </c>
      <c r="L206" s="13"/>
      <c r="M206" s="110">
        <f t="shared" si="0"/>
        <v>9</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892</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1</v>
      </c>
      <c r="G210" s="73">
        <v>0</v>
      </c>
      <c r="H210" s="73">
        <v>1</v>
      </c>
      <c r="I210" s="73"/>
      <c r="J210" s="73"/>
      <c r="K210" s="73"/>
      <c r="L210" s="13"/>
      <c r="M210" s="79">
        <f t="shared" si="0"/>
        <v>2</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1</v>
      </c>
      <c r="G211" s="109">
        <f t="shared" si="17"/>
        <v>0</v>
      </c>
      <c r="H211" s="109">
        <f t="shared" si="17"/>
        <v>1</v>
      </c>
      <c r="I211" s="109">
        <f t="shared" si="17"/>
        <v>0</v>
      </c>
      <c r="J211" s="109">
        <f t="shared" si="17"/>
        <v>0</v>
      </c>
      <c r="K211" s="109">
        <f t="shared" si="17"/>
        <v>0</v>
      </c>
      <c r="L211" s="13"/>
      <c r="M211" s="110">
        <f t="shared" si="0"/>
        <v>2</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893</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894</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895</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1</v>
      </c>
      <c r="G224" s="73">
        <v>0</v>
      </c>
      <c r="H224" s="73">
        <v>1</v>
      </c>
      <c r="I224" s="73"/>
      <c r="J224" s="73"/>
      <c r="K224" s="73"/>
      <c r="L224" s="13"/>
      <c r="M224" s="79">
        <f t="shared" si="0"/>
        <v>2</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1</v>
      </c>
      <c r="H225" s="73">
        <v>0</v>
      </c>
      <c r="I225" s="73"/>
      <c r="J225" s="73"/>
      <c r="K225" s="73"/>
      <c r="L225" s="13"/>
      <c r="M225" s="79">
        <f t="shared" si="0"/>
        <v>1</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1</v>
      </c>
      <c r="G226" s="109">
        <f t="shared" si="20"/>
        <v>1</v>
      </c>
      <c r="H226" s="109">
        <f t="shared" si="20"/>
        <v>1</v>
      </c>
      <c r="I226" s="109">
        <f t="shared" si="20"/>
        <v>0</v>
      </c>
      <c r="J226" s="109">
        <f t="shared" si="20"/>
        <v>0</v>
      </c>
      <c r="K226" s="109">
        <f t="shared" si="20"/>
        <v>0</v>
      </c>
      <c r="L226" s="13"/>
      <c r="M226" s="110">
        <f t="shared" si="0"/>
        <v>3</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896</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3</v>
      </c>
      <c r="H235" s="73">
        <v>0</v>
      </c>
      <c r="I235" s="73"/>
      <c r="J235" s="73"/>
      <c r="K235" s="73"/>
      <c r="L235" s="13"/>
      <c r="M235" s="79">
        <f t="shared" si="0"/>
        <v>3</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3</v>
      </c>
      <c r="H236" s="109">
        <f t="shared" si="22"/>
        <v>0</v>
      </c>
      <c r="I236" s="109">
        <f t="shared" si="22"/>
        <v>0</v>
      </c>
      <c r="J236" s="109">
        <f t="shared" si="22"/>
        <v>0</v>
      </c>
      <c r="K236" s="109">
        <f t="shared" si="22"/>
        <v>0</v>
      </c>
      <c r="L236" s="13"/>
      <c r="M236" s="110">
        <f t="shared" si="0"/>
        <v>3</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897</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1</v>
      </c>
      <c r="G250" s="73">
        <v>1</v>
      </c>
      <c r="H250" s="73">
        <v>1</v>
      </c>
      <c r="I250" s="73"/>
      <c r="J250" s="73"/>
      <c r="K250" s="73"/>
      <c r="L250" s="13"/>
      <c r="M250" s="79">
        <f t="shared" si="0"/>
        <v>3</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1</v>
      </c>
      <c r="G251" s="109">
        <f t="shared" si="25"/>
        <v>1</v>
      </c>
      <c r="H251" s="109">
        <f t="shared" si="25"/>
        <v>1</v>
      </c>
      <c r="I251" s="109">
        <f t="shared" si="25"/>
        <v>0</v>
      </c>
      <c r="J251" s="109">
        <f t="shared" si="25"/>
        <v>0</v>
      </c>
      <c r="K251" s="109">
        <f t="shared" si="25"/>
        <v>0</v>
      </c>
      <c r="L251" s="13"/>
      <c r="M251" s="110">
        <f t="shared" si="0"/>
        <v>3</v>
      </c>
      <c r="N251" s="13"/>
      <c r="O251" s="870"/>
      <c r="P251" s="13"/>
      <c r="Q251" s="13"/>
      <c r="R251" s="13"/>
      <c r="S251" s="13"/>
      <c r="T251" s="13"/>
      <c r="U251" s="13"/>
      <c r="V251" s="13"/>
      <c r="W251" s="13"/>
      <c r="X251" s="13"/>
      <c r="Y251" s="13"/>
      <c r="Z251" s="13"/>
    </row>
    <row r="252" spans="1:26" ht="12.75" customHeight="1" x14ac:dyDescent="0.2">
      <c r="A252" s="13"/>
      <c r="B252" s="83" t="s">
        <v>660</v>
      </c>
      <c r="C252" s="838"/>
      <c r="D252" s="828" t="s">
        <v>661</v>
      </c>
      <c r="E252" s="829" t="s">
        <v>662</v>
      </c>
      <c r="F252" s="830"/>
      <c r="G252" s="830"/>
      <c r="H252" s="830"/>
      <c r="I252" s="830"/>
      <c r="J252" s="830"/>
      <c r="K252" s="830"/>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828" t="s">
        <v>664</v>
      </c>
      <c r="E253" s="829" t="s">
        <v>665</v>
      </c>
      <c r="F253" s="830"/>
      <c r="G253" s="830"/>
      <c r="H253" s="830"/>
      <c r="I253" s="830"/>
      <c r="J253" s="830"/>
      <c r="K253" s="830"/>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828" t="s">
        <v>667</v>
      </c>
      <c r="E254" s="829" t="s">
        <v>668</v>
      </c>
      <c r="F254" s="830"/>
      <c r="G254" s="830"/>
      <c r="H254" s="830"/>
      <c r="I254" s="830"/>
      <c r="J254" s="830"/>
      <c r="K254" s="830"/>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828" t="s">
        <v>670</v>
      </c>
      <c r="E255" s="829" t="s">
        <v>671</v>
      </c>
      <c r="F255" s="830"/>
      <c r="G255" s="830"/>
      <c r="H255" s="830"/>
      <c r="I255" s="830"/>
      <c r="J255" s="830"/>
      <c r="K255" s="830"/>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828" t="s">
        <v>673</v>
      </c>
      <c r="E256" s="829" t="s">
        <v>674</v>
      </c>
      <c r="F256" s="830">
        <f t="shared" ref="F256:K256" si="26">+F252+F253+F254+F255</f>
        <v>0</v>
      </c>
      <c r="G256" s="830">
        <f t="shared" si="26"/>
        <v>0</v>
      </c>
      <c r="H256" s="830">
        <f t="shared" si="26"/>
        <v>0</v>
      </c>
      <c r="I256" s="830">
        <f t="shared" si="26"/>
        <v>0</v>
      </c>
      <c r="J256" s="830">
        <f t="shared" si="26"/>
        <v>0</v>
      </c>
      <c r="K256" s="830">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803" t="s">
        <v>676</v>
      </c>
      <c r="E257" s="804" t="s">
        <v>677</v>
      </c>
      <c r="F257" s="805"/>
      <c r="G257" s="805"/>
      <c r="H257" s="805"/>
      <c r="I257" s="805"/>
      <c r="J257" s="805"/>
      <c r="K257" s="805"/>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803" t="s">
        <v>679</v>
      </c>
      <c r="E258" s="804" t="s">
        <v>680</v>
      </c>
      <c r="F258" s="805"/>
      <c r="G258" s="805"/>
      <c r="H258" s="805"/>
      <c r="I258" s="805"/>
      <c r="J258" s="805"/>
      <c r="K258" s="805"/>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803" t="s">
        <v>682</v>
      </c>
      <c r="E259" s="804" t="s">
        <v>683</v>
      </c>
      <c r="F259" s="805"/>
      <c r="G259" s="805"/>
      <c r="H259" s="805"/>
      <c r="I259" s="805"/>
      <c r="J259" s="805"/>
      <c r="K259" s="805"/>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803" t="s">
        <v>685</v>
      </c>
      <c r="E260" s="804" t="s">
        <v>686</v>
      </c>
      <c r="F260" s="805"/>
      <c r="G260" s="805"/>
      <c r="H260" s="805"/>
      <c r="I260" s="805"/>
      <c r="J260" s="805"/>
      <c r="K260" s="805"/>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806" t="s">
        <v>688</v>
      </c>
      <c r="E261" s="826" t="s">
        <v>689</v>
      </c>
      <c r="F261" s="827">
        <f t="shared" ref="F261:K261" si="27">SUM(F257:F260)</f>
        <v>0</v>
      </c>
      <c r="G261" s="827">
        <f t="shared" si="27"/>
        <v>0</v>
      </c>
      <c r="H261" s="827">
        <f t="shared" si="27"/>
        <v>0</v>
      </c>
      <c r="I261" s="827">
        <f t="shared" si="27"/>
        <v>0</v>
      </c>
      <c r="J261" s="827">
        <f t="shared" si="27"/>
        <v>0</v>
      </c>
      <c r="K261" s="827">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2" t="s">
        <v>707</v>
      </c>
      <c r="E267" s="82" t="s">
        <v>708</v>
      </c>
      <c r="F267" s="73">
        <v>0</v>
      </c>
      <c r="G267" s="73">
        <v>0</v>
      </c>
      <c r="H267" s="73">
        <v>0</v>
      </c>
      <c r="I267" s="73"/>
      <c r="J267" s="73"/>
      <c r="K267" s="73"/>
      <c r="L267" s="13"/>
      <c r="M267" s="79">
        <f t="shared" si="28"/>
        <v>0</v>
      </c>
      <c r="N267" s="13"/>
      <c r="O267" s="869" t="s">
        <v>898</v>
      </c>
      <c r="P267" s="13"/>
      <c r="Q267" s="13"/>
      <c r="R267" s="13"/>
      <c r="S267" s="13"/>
      <c r="T267" s="13"/>
      <c r="U267" s="13"/>
      <c r="V267" s="13"/>
      <c r="W267" s="13"/>
      <c r="X267" s="13"/>
      <c r="Y267" s="13"/>
      <c r="Z267" s="13"/>
    </row>
    <row r="268" spans="1:26" ht="12.75" customHeight="1" x14ac:dyDescent="0.2">
      <c r="A268" s="13"/>
      <c r="B268" s="83" t="s">
        <v>710</v>
      </c>
      <c r="C268" s="838"/>
      <c r="D268" s="132" t="s">
        <v>711</v>
      </c>
      <c r="E268" s="82" t="s">
        <v>712</v>
      </c>
      <c r="F268" s="73">
        <v>0</v>
      </c>
      <c r="G268" s="73">
        <v>0</v>
      </c>
      <c r="H268" s="73">
        <v>0</v>
      </c>
      <c r="I268" s="73"/>
      <c r="J268" s="73"/>
      <c r="K268" s="73"/>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2" t="s">
        <v>714</v>
      </c>
      <c r="E269" s="82" t="s">
        <v>715</v>
      </c>
      <c r="F269" s="73">
        <v>0</v>
      </c>
      <c r="G269" s="73">
        <v>0</v>
      </c>
      <c r="H269" s="73">
        <v>0</v>
      </c>
      <c r="I269" s="73"/>
      <c r="J269" s="73"/>
      <c r="K269" s="73"/>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2" t="s">
        <v>717</v>
      </c>
      <c r="E270" s="82" t="s">
        <v>718</v>
      </c>
      <c r="F270" s="73">
        <v>0</v>
      </c>
      <c r="G270" s="73">
        <v>0</v>
      </c>
      <c r="H270" s="73">
        <v>0</v>
      </c>
      <c r="I270" s="73"/>
      <c r="J270" s="73"/>
      <c r="K270" s="73"/>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62">
        <v>1</v>
      </c>
      <c r="H272" s="16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62">
        <v>15</v>
      </c>
      <c r="H273" s="16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62">
        <v>15</v>
      </c>
      <c r="H274" s="16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62">
        <v>12</v>
      </c>
      <c r="H275" s="162">
        <v>0</v>
      </c>
      <c r="I275" s="142"/>
      <c r="J275" s="142"/>
      <c r="K275" s="142"/>
      <c r="L275" s="13"/>
      <c r="M275" s="79">
        <f t="shared" si="28"/>
        <v>17</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62">
        <v>1</v>
      </c>
      <c r="H276" s="162">
        <v>0</v>
      </c>
      <c r="I276" s="142"/>
      <c r="J276" s="142"/>
      <c r="K276" s="142"/>
      <c r="L276" s="13"/>
      <c r="M276" s="79">
        <f t="shared" si="28"/>
        <v>1</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7109375" customWidth="1"/>
    <col min="13" max="13" width="9.140625" customWidth="1"/>
    <col min="14" max="14" width="1.85546875" customWidth="1"/>
    <col min="15" max="15" width="39.140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899</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5"/>
      <c r="C8" s="66"/>
      <c r="D8" s="66"/>
      <c r="E8" s="8"/>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c r="G12" s="74"/>
      <c r="H12" s="75"/>
      <c r="I12" s="76"/>
      <c r="J12" s="77"/>
      <c r="K12" s="78"/>
      <c r="L12" s="13"/>
      <c r="M12" s="79">
        <f t="shared" si="0"/>
        <v>0</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c r="G13" s="74"/>
      <c r="H13" s="75"/>
      <c r="I13" s="76"/>
      <c r="J13" s="77"/>
      <c r="K13" s="78"/>
      <c r="L13" s="13"/>
      <c r="M13" s="79">
        <f t="shared" si="0"/>
        <v>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c r="G14" s="74"/>
      <c r="H14" s="75"/>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c r="G15" s="74"/>
      <c r="H15" s="75"/>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c r="G17" s="91"/>
      <c r="H17" s="91"/>
      <c r="I17" s="91"/>
      <c r="J17" s="91"/>
      <c r="K17" s="91"/>
      <c r="L17" s="13"/>
      <c r="M17" s="79">
        <f t="shared" si="0"/>
        <v>0</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c r="G18" s="91"/>
      <c r="H18" s="91"/>
      <c r="I18" s="91"/>
      <c r="J18" s="91"/>
      <c r="K18" s="91"/>
      <c r="L18" s="13"/>
      <c r="M18" s="79">
        <f t="shared" si="0"/>
        <v>0</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1"/>
      <c r="G21" s="91"/>
      <c r="H21" s="91"/>
      <c r="I21" s="91"/>
      <c r="J21" s="91"/>
      <c r="K21" s="91"/>
      <c r="L21" s="13"/>
      <c r="M21" s="79">
        <f t="shared" si="0"/>
        <v>0</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1"/>
      <c r="G22" s="91"/>
      <c r="H22" s="91"/>
      <c r="I22" s="91"/>
      <c r="J22" s="91"/>
      <c r="K22" s="91"/>
      <c r="L22" s="13"/>
      <c r="M22" s="79">
        <f t="shared" si="0"/>
        <v>0</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1"/>
      <c r="G23" s="91"/>
      <c r="H23" s="91"/>
      <c r="I23" s="91"/>
      <c r="J23" s="91"/>
      <c r="K23" s="91"/>
      <c r="L23" s="13"/>
      <c r="M23" s="79">
        <f t="shared" si="0"/>
        <v>0</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c r="G24" s="91"/>
      <c r="H24" s="91"/>
      <c r="I24" s="91"/>
      <c r="J24" s="91"/>
      <c r="K24" s="91"/>
      <c r="L24" s="13"/>
      <c r="M24" s="79">
        <f t="shared" si="0"/>
        <v>0</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c r="G25" s="91"/>
      <c r="H25" s="91"/>
      <c r="I25" s="91"/>
      <c r="J25" s="91"/>
      <c r="K25" s="91"/>
      <c r="L25" s="13"/>
      <c r="M25" s="79">
        <f t="shared" si="0"/>
        <v>0</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c r="G26" s="91"/>
      <c r="H26" s="91"/>
      <c r="I26" s="91"/>
      <c r="J26" s="91"/>
      <c r="K26" s="91"/>
      <c r="L26" s="13"/>
      <c r="M26" s="79">
        <f t="shared" si="0"/>
        <v>0</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c r="G27" s="91"/>
      <c r="H27" s="91"/>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c r="G29" s="101"/>
      <c r="H29" s="101"/>
      <c r="I29" s="102"/>
      <c r="J29" s="102"/>
      <c r="K29" s="102"/>
      <c r="L29" s="98"/>
      <c r="M29" s="79">
        <f t="shared" si="0"/>
        <v>0</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c r="G30" s="101"/>
      <c r="H30" s="101"/>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c r="G31" s="101"/>
      <c r="H31" s="101"/>
      <c r="I31" s="102"/>
      <c r="J31" s="102"/>
      <c r="K31" s="102"/>
      <c r="L31" s="98"/>
      <c r="M31" s="79">
        <f t="shared" si="0"/>
        <v>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c r="G32" s="101"/>
      <c r="H32" s="101"/>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c r="G33" s="103"/>
      <c r="H33" s="103"/>
      <c r="I33" s="104"/>
      <c r="J33" s="104"/>
      <c r="K33" s="104"/>
      <c r="L33" s="98"/>
      <c r="M33" s="79">
        <f t="shared" si="0"/>
        <v>0</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c r="G34" s="103"/>
      <c r="H34" s="103"/>
      <c r="I34" s="104"/>
      <c r="J34" s="104"/>
      <c r="K34" s="104"/>
      <c r="L34" s="98"/>
      <c r="M34" s="79">
        <f t="shared" si="0"/>
        <v>0</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4"/>
      <c r="G35" s="104"/>
      <c r="H35" s="104"/>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c r="G36" s="91"/>
      <c r="H36" s="91"/>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c r="G37" s="91"/>
      <c r="H37" s="91"/>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c r="G38" s="91"/>
      <c r="H38" s="91"/>
      <c r="I38" s="91"/>
      <c r="J38" s="91"/>
      <c r="K38" s="91"/>
      <c r="L38" s="13"/>
      <c r="M38" s="79">
        <f t="shared" si="0"/>
        <v>0</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c r="G39" s="91"/>
      <c r="H39" s="91"/>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c r="G41" s="91"/>
      <c r="H41" s="91"/>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c r="G42" s="91"/>
      <c r="H42" s="91"/>
      <c r="I42" s="91"/>
      <c r="J42" s="91"/>
      <c r="K42" s="91"/>
      <c r="L42" s="13"/>
      <c r="M42" s="79">
        <f t="shared" si="0"/>
        <v>0</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c r="G43" s="91"/>
      <c r="H43" s="91"/>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c r="G44" s="91"/>
      <c r="H44" s="91"/>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c r="G46" s="111"/>
      <c r="H46" s="111"/>
      <c r="I46" s="111"/>
      <c r="J46" s="111"/>
      <c r="K46" s="111"/>
      <c r="L46" s="13"/>
      <c r="M46" s="79">
        <f t="shared" si="0"/>
        <v>0</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c r="G47" s="111"/>
      <c r="H47" s="111"/>
      <c r="I47" s="111"/>
      <c r="J47" s="111"/>
      <c r="K47" s="111"/>
      <c r="L47" s="13"/>
      <c r="M47" s="79">
        <f t="shared" si="0"/>
        <v>0</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c r="G48" s="111"/>
      <c r="H48" s="111"/>
      <c r="I48" s="111"/>
      <c r="J48" s="111"/>
      <c r="K48" s="111"/>
      <c r="L48" s="13"/>
      <c r="M48" s="79">
        <f t="shared" si="0"/>
        <v>0</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c r="G49" s="169"/>
      <c r="H49" s="169"/>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c r="G50" s="169"/>
      <c r="H50" s="169"/>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c r="G51" s="170"/>
      <c r="H51" s="170"/>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c r="G52" s="169"/>
      <c r="H52" s="169"/>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c r="G53" s="169"/>
      <c r="H53" s="169"/>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c r="G54" s="91"/>
      <c r="H54" s="91"/>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c r="G55" s="91"/>
      <c r="H55" s="91"/>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c r="G56" s="91"/>
      <c r="H56" s="91"/>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c r="G57" s="91"/>
      <c r="H57" s="91"/>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c r="G59" s="73"/>
      <c r="H59" s="73"/>
      <c r="I59" s="73"/>
      <c r="J59" s="73"/>
      <c r="K59" s="73"/>
      <c r="L59" s="13"/>
      <c r="M59" s="79">
        <f t="shared" si="0"/>
        <v>0</v>
      </c>
      <c r="N59" s="13"/>
      <c r="O59" s="869" t="s">
        <v>900</v>
      </c>
      <c r="P59" s="13"/>
      <c r="Q59" s="13"/>
      <c r="R59" s="13"/>
      <c r="S59" s="13"/>
      <c r="T59" s="13"/>
      <c r="U59" s="13"/>
      <c r="V59" s="13"/>
      <c r="W59" s="13"/>
      <c r="X59" s="13"/>
      <c r="Y59" s="13"/>
      <c r="Z59" s="13"/>
    </row>
    <row r="60" spans="1:26" ht="12.75" customHeight="1" x14ac:dyDescent="0.2">
      <c r="A60" s="13"/>
      <c r="B60" s="838"/>
      <c r="C60" s="838"/>
      <c r="D60" s="81" t="s">
        <v>287</v>
      </c>
      <c r="E60" s="82" t="s">
        <v>288</v>
      </c>
      <c r="F60" s="73"/>
      <c r="G60" s="73"/>
      <c r="H60" s="73"/>
      <c r="I60" s="73"/>
      <c r="J60" s="73"/>
      <c r="K60" s="73"/>
      <c r="L60" s="13"/>
      <c r="M60" s="79">
        <f t="shared" si="0"/>
        <v>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c r="G61" s="73"/>
      <c r="H61" s="73"/>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c r="G62" s="73"/>
      <c r="H62" s="73"/>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c r="G63" s="73"/>
      <c r="H63" s="73"/>
      <c r="I63" s="73"/>
      <c r="J63" s="73"/>
      <c r="K63" s="73"/>
      <c r="L63" s="13"/>
      <c r="M63" s="79">
        <f t="shared" si="0"/>
        <v>0</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c r="G64" s="73"/>
      <c r="H64" s="73"/>
      <c r="I64" s="73"/>
      <c r="J64" s="73"/>
      <c r="K64" s="73"/>
      <c r="L64" s="13"/>
      <c r="M64" s="79">
        <f t="shared" si="0"/>
        <v>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c r="G65" s="73"/>
      <c r="H65" s="73"/>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c r="G66" s="73"/>
      <c r="H66" s="73"/>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c r="G67" s="73"/>
      <c r="H67" s="73"/>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c r="G68" s="73"/>
      <c r="H68" s="73"/>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c r="G69" s="73"/>
      <c r="H69" s="73"/>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c r="G70" s="73"/>
      <c r="H70" s="73"/>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c r="G71" s="73"/>
      <c r="H71" s="73"/>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c r="G72" s="73"/>
      <c r="H72" s="73"/>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c r="G73" s="73"/>
      <c r="H73" s="73"/>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c r="G74" s="73"/>
      <c r="H74" s="73"/>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c r="G75" s="73"/>
      <c r="H75" s="73"/>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c r="G76" s="73"/>
      <c r="H76" s="73"/>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c r="G77" s="73"/>
      <c r="H77" s="73"/>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c r="G78" s="73"/>
      <c r="H78" s="73"/>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c r="G79" s="73"/>
      <c r="H79" s="73"/>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c r="G80" s="73"/>
      <c r="H80" s="73"/>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c r="G81" s="73"/>
      <c r="H81" s="73"/>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c r="G82" s="73"/>
      <c r="H82" s="73"/>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c r="G83" s="73"/>
      <c r="H83" s="73"/>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c r="G84" s="73"/>
      <c r="H84" s="73"/>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c r="G85" s="73"/>
      <c r="H85" s="73"/>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c r="G86" s="73"/>
      <c r="H86" s="73"/>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c r="G87" s="73"/>
      <c r="H87" s="73"/>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c r="G88" s="73"/>
      <c r="H88" s="73"/>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c r="G89" s="73"/>
      <c r="H89" s="73"/>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c r="G90" s="73"/>
      <c r="H90" s="73"/>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c r="G93" s="73"/>
      <c r="H93" s="73"/>
      <c r="I93" s="73"/>
      <c r="J93" s="73"/>
      <c r="K93" s="73"/>
      <c r="L93" s="13"/>
      <c r="M93" s="79">
        <f t="shared" si="0"/>
        <v>0</v>
      </c>
      <c r="N93" s="13"/>
      <c r="O93" s="869" t="s">
        <v>901</v>
      </c>
      <c r="P93" s="13"/>
      <c r="Q93" s="13"/>
      <c r="R93" s="13"/>
      <c r="S93" s="13"/>
      <c r="T93" s="13"/>
      <c r="U93" s="13"/>
      <c r="V93" s="13"/>
      <c r="W93" s="13"/>
      <c r="X93" s="13"/>
      <c r="Y93" s="13"/>
      <c r="Z93" s="13"/>
    </row>
    <row r="94" spans="1:26" ht="12.75" customHeight="1" x14ac:dyDescent="0.2">
      <c r="A94" s="13"/>
      <c r="B94" s="838"/>
      <c r="C94" s="838"/>
      <c r="D94" s="81" t="s">
        <v>287</v>
      </c>
      <c r="E94" s="82" t="s">
        <v>288</v>
      </c>
      <c r="F94" s="73"/>
      <c r="G94" s="73"/>
      <c r="H94" s="73"/>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c r="G95" s="73"/>
      <c r="H95" s="73"/>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c r="G96" s="73"/>
      <c r="H96" s="73"/>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c r="G97" s="73"/>
      <c r="H97" s="73"/>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c r="G98" s="73"/>
      <c r="H98" s="73"/>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c r="G99" s="73"/>
      <c r="H99" s="73"/>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c r="G100" s="73"/>
      <c r="H100" s="73"/>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c r="G101" s="73"/>
      <c r="H101" s="73"/>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c r="G102" s="73"/>
      <c r="H102" s="73"/>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c r="G103" s="73"/>
      <c r="H103" s="73"/>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c r="G104" s="73"/>
      <c r="H104" s="73"/>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c r="G105" s="73"/>
      <c r="H105" s="73"/>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c r="G106" s="73"/>
      <c r="H106" s="73"/>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c r="G107" s="73"/>
      <c r="H107" s="73"/>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c r="G108" s="73"/>
      <c r="H108" s="73"/>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c r="G109" s="73"/>
      <c r="H109" s="73"/>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c r="G110" s="73"/>
      <c r="H110" s="73"/>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c r="G111" s="73"/>
      <c r="H111" s="73"/>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c r="G112" s="73"/>
      <c r="H112" s="73"/>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c r="G113" s="73"/>
      <c r="H113" s="73"/>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c r="G114" s="73"/>
      <c r="H114" s="73"/>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c r="G115" s="73"/>
      <c r="H115" s="73"/>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c r="G116" s="73"/>
      <c r="H116" s="73"/>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c r="G117" s="73"/>
      <c r="H117" s="73"/>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c r="G118" s="73"/>
      <c r="H118" s="73"/>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c r="G119" s="73"/>
      <c r="H119" s="73"/>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c r="G120" s="73"/>
      <c r="H120" s="73"/>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c r="G121" s="73"/>
      <c r="H121" s="73"/>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c r="G122" s="73"/>
      <c r="H122" s="73"/>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c r="G123" s="73"/>
      <c r="H123" s="73"/>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c r="G124" s="73"/>
      <c r="H124" s="73"/>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c r="G127" s="73"/>
      <c r="H127" s="73"/>
      <c r="I127" s="73"/>
      <c r="J127" s="73"/>
      <c r="K127" s="73"/>
      <c r="L127" s="13"/>
      <c r="M127" s="79">
        <f t="shared" si="0"/>
        <v>0</v>
      </c>
      <c r="N127" s="13"/>
      <c r="O127" s="869" t="s">
        <v>902</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c r="G128" s="73"/>
      <c r="H128" s="73"/>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c r="G129" s="73"/>
      <c r="H129" s="73"/>
      <c r="I129" s="73"/>
      <c r="J129" s="73"/>
      <c r="K129" s="73"/>
      <c r="L129" s="13"/>
      <c r="M129" s="79">
        <f t="shared" si="0"/>
        <v>0</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c r="G130" s="73"/>
      <c r="H130" s="73"/>
      <c r="I130" s="73"/>
      <c r="J130" s="73"/>
      <c r="K130" s="73"/>
      <c r="L130" s="13"/>
      <c r="M130" s="79">
        <f t="shared" si="0"/>
        <v>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c r="G131" s="73"/>
      <c r="H131" s="73"/>
      <c r="I131" s="73"/>
      <c r="J131" s="73"/>
      <c r="K131" s="73"/>
      <c r="L131" s="13"/>
      <c r="M131" s="79">
        <f t="shared" si="0"/>
        <v>0</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c r="G132" s="73"/>
      <c r="H132" s="73"/>
      <c r="I132" s="73"/>
      <c r="J132" s="73"/>
      <c r="K132" s="73"/>
      <c r="L132" s="13"/>
      <c r="M132" s="79">
        <f t="shared" si="0"/>
        <v>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c r="G133" s="73"/>
      <c r="H133" s="73"/>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c r="G134" s="73"/>
      <c r="H134" s="73"/>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c r="G135" s="73"/>
      <c r="H135" s="73"/>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c r="G136" s="73"/>
      <c r="H136" s="73"/>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c r="G137" s="73"/>
      <c r="H137" s="73"/>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c r="G138" s="73"/>
      <c r="H138" s="73"/>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c r="G139" s="73"/>
      <c r="H139" s="73"/>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c r="G140" s="73"/>
      <c r="H140" s="73"/>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c r="G141" s="73"/>
      <c r="H141" s="73"/>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c r="G142" s="73"/>
      <c r="H142" s="73"/>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c r="G143" s="73"/>
      <c r="H143" s="73"/>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c r="G144" s="73"/>
      <c r="H144" s="73"/>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c r="G145" s="73"/>
      <c r="H145" s="73"/>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c r="G146" s="73"/>
      <c r="H146" s="73"/>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c r="G147" s="73"/>
      <c r="H147" s="73"/>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c r="G148" s="73"/>
      <c r="H148" s="73"/>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c r="G149" s="73"/>
      <c r="H149" s="73"/>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c r="G150" s="73"/>
      <c r="H150" s="73"/>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c r="G151" s="73"/>
      <c r="H151" s="73"/>
      <c r="I151" s="73"/>
      <c r="J151" s="73"/>
      <c r="K151" s="73"/>
      <c r="L151" s="13"/>
      <c r="M151" s="79">
        <f t="shared" si="0"/>
        <v>0</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c r="G152" s="73"/>
      <c r="H152" s="73"/>
      <c r="I152" s="73"/>
      <c r="J152" s="73"/>
      <c r="K152" s="73"/>
      <c r="L152" s="13"/>
      <c r="M152" s="79">
        <f t="shared" si="0"/>
        <v>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c r="G153" s="73"/>
      <c r="H153" s="73"/>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c r="G154" s="73"/>
      <c r="H154" s="73"/>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c r="G155" s="73"/>
      <c r="H155" s="73"/>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c r="G156" s="73"/>
      <c r="H156" s="73"/>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c r="G157" s="73"/>
      <c r="H157" s="73"/>
      <c r="I157" s="73"/>
      <c r="J157" s="73"/>
      <c r="K157" s="73"/>
      <c r="L157" s="13"/>
      <c r="M157" s="79">
        <f t="shared" si="0"/>
        <v>0</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c r="G158" s="73"/>
      <c r="H158" s="73"/>
      <c r="I158" s="73"/>
      <c r="J158" s="73"/>
      <c r="K158" s="73"/>
      <c r="L158" s="13"/>
      <c r="M158" s="79">
        <f t="shared" si="0"/>
        <v>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c r="G161" s="73"/>
      <c r="H161" s="73"/>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c r="G162" s="73"/>
      <c r="H162" s="73"/>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c r="G163" s="73"/>
      <c r="H163" s="73"/>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c r="G164" s="73"/>
      <c r="H164" s="73"/>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c r="G165" s="73"/>
      <c r="H165" s="73"/>
      <c r="I165" s="73"/>
      <c r="J165" s="73"/>
      <c r="K165" s="73"/>
      <c r="L165" s="13"/>
      <c r="M165" s="79">
        <f t="shared" si="0"/>
        <v>0</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c r="G166" s="73"/>
      <c r="H166" s="73"/>
      <c r="I166" s="73"/>
      <c r="J166" s="73"/>
      <c r="K166" s="73"/>
      <c r="L166" s="13"/>
      <c r="M166" s="79">
        <f t="shared" si="0"/>
        <v>0</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c r="G167" s="73"/>
      <c r="H167" s="73"/>
      <c r="I167" s="73"/>
      <c r="J167" s="73"/>
      <c r="K167" s="73"/>
      <c r="L167" s="13"/>
      <c r="M167" s="79">
        <f t="shared" si="0"/>
        <v>0</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c r="G168" s="73"/>
      <c r="H168" s="73"/>
      <c r="I168" s="73"/>
      <c r="J168" s="73"/>
      <c r="K168" s="73"/>
      <c r="L168" s="13"/>
      <c r="M168" s="79">
        <f t="shared" si="0"/>
        <v>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c r="G169" s="73"/>
      <c r="H169" s="73"/>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c r="G170" s="73"/>
      <c r="H170" s="73"/>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c r="G171" s="73"/>
      <c r="H171" s="73"/>
      <c r="I171" s="73"/>
      <c r="J171" s="73"/>
      <c r="K171" s="73"/>
      <c r="L171" s="13"/>
      <c r="M171" s="79">
        <f t="shared" si="0"/>
        <v>0</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c r="G172" s="73"/>
      <c r="H172" s="73"/>
      <c r="I172" s="73"/>
      <c r="J172" s="73"/>
      <c r="K172" s="73"/>
      <c r="L172" s="13"/>
      <c r="M172" s="79">
        <f t="shared" si="0"/>
        <v>0</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c r="G173" s="73"/>
      <c r="H173" s="73"/>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c r="G174" s="73"/>
      <c r="H174" s="73"/>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c r="G175" s="73"/>
      <c r="H175" s="73"/>
      <c r="I175" s="73"/>
      <c r="J175" s="73"/>
      <c r="K175" s="73"/>
      <c r="L175" s="13"/>
      <c r="M175" s="79">
        <f t="shared" si="0"/>
        <v>0</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c r="G176" s="73"/>
      <c r="H176" s="73"/>
      <c r="I176" s="73"/>
      <c r="J176" s="73"/>
      <c r="K176" s="73"/>
      <c r="L176" s="13"/>
      <c r="M176" s="79">
        <f t="shared" si="0"/>
        <v>0</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c r="G179" s="78"/>
      <c r="H179" s="78"/>
      <c r="I179" s="78"/>
      <c r="J179" s="78"/>
      <c r="K179" s="78"/>
      <c r="L179" s="13"/>
      <c r="M179" s="79">
        <f t="shared" si="0"/>
        <v>0</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c r="G180" s="73"/>
      <c r="H180" s="73"/>
      <c r="I180" s="73"/>
      <c r="J180" s="73"/>
      <c r="K180" s="73"/>
      <c r="L180" s="13"/>
      <c r="M180" s="79">
        <f t="shared" si="0"/>
        <v>0</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c r="G181" s="78"/>
      <c r="H181" s="78"/>
      <c r="I181" s="78"/>
      <c r="J181" s="78"/>
      <c r="K181" s="78"/>
      <c r="L181" s="13"/>
      <c r="M181" s="79">
        <f t="shared" si="0"/>
        <v>0</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c r="G182" s="73"/>
      <c r="H182" s="73"/>
      <c r="I182" s="73"/>
      <c r="J182" s="73"/>
      <c r="K182" s="73"/>
      <c r="L182" s="13"/>
      <c r="M182" s="79">
        <f t="shared" si="0"/>
        <v>0</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c r="G183" s="78"/>
      <c r="H183" s="78"/>
      <c r="I183" s="78"/>
      <c r="J183" s="78"/>
      <c r="K183" s="78"/>
      <c r="L183" s="13"/>
      <c r="M183" s="79">
        <f t="shared" si="0"/>
        <v>0</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c r="G184" s="73"/>
      <c r="H184" s="73"/>
      <c r="I184" s="73"/>
      <c r="J184" s="73"/>
      <c r="K184" s="73"/>
      <c r="L184" s="13"/>
      <c r="M184" s="79">
        <f t="shared" si="0"/>
        <v>0</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c r="G185" s="78"/>
      <c r="H185" s="78"/>
      <c r="I185" s="78"/>
      <c r="J185" s="78"/>
      <c r="K185" s="78"/>
      <c r="L185" s="13"/>
      <c r="M185" s="79">
        <f t="shared" si="0"/>
        <v>0</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c r="G186" s="73"/>
      <c r="H186" s="73"/>
      <c r="I186" s="73"/>
      <c r="J186" s="73"/>
      <c r="K186" s="73"/>
      <c r="L186" s="13"/>
      <c r="M186" s="79">
        <f t="shared" si="0"/>
        <v>0</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c r="G187" s="73"/>
      <c r="H187" s="73"/>
      <c r="I187" s="73"/>
      <c r="J187" s="73"/>
      <c r="K187" s="73"/>
      <c r="L187" s="13"/>
      <c r="M187" s="79">
        <f t="shared" si="0"/>
        <v>0</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c r="G188" s="73"/>
      <c r="H188" s="73"/>
      <c r="I188" s="73"/>
      <c r="J188" s="73"/>
      <c r="K188" s="73"/>
      <c r="L188" s="13"/>
      <c r="M188" s="79">
        <f t="shared" si="0"/>
        <v>0</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c r="G189" s="73"/>
      <c r="H189" s="73"/>
      <c r="I189" s="73"/>
      <c r="J189" s="73"/>
      <c r="K189" s="73"/>
      <c r="L189" s="13"/>
      <c r="M189" s="79">
        <f t="shared" si="0"/>
        <v>0</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c r="G190" s="73"/>
      <c r="H190" s="73"/>
      <c r="I190" s="73"/>
      <c r="J190" s="73"/>
      <c r="K190" s="73"/>
      <c r="L190" s="13"/>
      <c r="M190" s="79">
        <f t="shared" si="0"/>
        <v>0</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c r="G191" s="73"/>
      <c r="H191" s="73"/>
      <c r="I191" s="73"/>
      <c r="J191" s="73"/>
      <c r="K191" s="73"/>
      <c r="L191" s="13"/>
      <c r="M191" s="79">
        <f t="shared" si="0"/>
        <v>0</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c r="G192" s="73"/>
      <c r="H192" s="73"/>
      <c r="I192" s="73"/>
      <c r="J192" s="73"/>
      <c r="K192" s="73"/>
      <c r="L192" s="13"/>
      <c r="M192" s="79">
        <f t="shared" si="0"/>
        <v>0</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c r="G194" s="73"/>
      <c r="H194" s="73"/>
      <c r="I194" s="73"/>
      <c r="J194" s="73"/>
      <c r="K194" s="73"/>
      <c r="L194" s="13"/>
      <c r="M194" s="79">
        <f t="shared" si="0"/>
        <v>0</v>
      </c>
      <c r="N194" s="13"/>
      <c r="O194" s="869" t="s">
        <v>903</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c r="G195" s="73"/>
      <c r="H195" s="73"/>
      <c r="I195" s="73"/>
      <c r="J195" s="73"/>
      <c r="K195" s="73"/>
      <c r="L195" s="13"/>
      <c r="M195" s="79">
        <f t="shared" si="0"/>
        <v>0</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c r="G196" s="73"/>
      <c r="H196" s="73"/>
      <c r="I196" s="73"/>
      <c r="J196" s="73"/>
      <c r="K196" s="73"/>
      <c r="L196" s="13"/>
      <c r="M196" s="79">
        <f t="shared" si="0"/>
        <v>0</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c r="G197" s="73"/>
      <c r="H197" s="73"/>
      <c r="I197" s="73"/>
      <c r="J197" s="73"/>
      <c r="K197" s="73"/>
      <c r="L197" s="13"/>
      <c r="M197" s="79">
        <f t="shared" si="0"/>
        <v>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c r="G198" s="73"/>
      <c r="H198" s="73"/>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c r="G199" s="73"/>
      <c r="H199" s="73"/>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c r="G200" s="73"/>
      <c r="H200" s="73"/>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c r="G201" s="73"/>
      <c r="H201" s="73"/>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c r="G202" s="73"/>
      <c r="H202" s="73"/>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c r="G203" s="73"/>
      <c r="H203" s="73"/>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c r="G204" s="73"/>
      <c r="H204" s="73"/>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c r="G205" s="73"/>
      <c r="H205" s="73"/>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c r="G207" s="73"/>
      <c r="H207" s="73"/>
      <c r="I207" s="73"/>
      <c r="J207" s="73"/>
      <c r="K207" s="73"/>
      <c r="L207" s="13"/>
      <c r="M207" s="79">
        <f t="shared" si="0"/>
        <v>0</v>
      </c>
      <c r="N207" s="13"/>
      <c r="O207" s="869" t="s">
        <v>904</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c r="G208" s="73"/>
      <c r="H208" s="73"/>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c r="G209" s="73"/>
      <c r="H209" s="73"/>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c r="G210" s="73"/>
      <c r="H210" s="73"/>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c r="G212" s="73"/>
      <c r="H212" s="73"/>
      <c r="I212" s="73"/>
      <c r="J212" s="73"/>
      <c r="K212" s="73"/>
      <c r="L212" s="13"/>
      <c r="M212" s="79">
        <f t="shared" si="0"/>
        <v>0</v>
      </c>
      <c r="N212" s="13"/>
      <c r="O212" s="869" t="s">
        <v>905</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c r="G213" s="73"/>
      <c r="H213" s="73"/>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c r="G214" s="73"/>
      <c r="H214" s="73"/>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c r="G215" s="73"/>
      <c r="H215" s="73"/>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c r="G217" s="73"/>
      <c r="H217" s="73"/>
      <c r="I217" s="73"/>
      <c r="J217" s="73"/>
      <c r="K217" s="73"/>
      <c r="L217" s="13"/>
      <c r="M217" s="79">
        <f t="shared" si="0"/>
        <v>0</v>
      </c>
      <c r="N217" s="13"/>
      <c r="O217" s="869" t="s">
        <v>906</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c r="G218" s="73"/>
      <c r="H218" s="73"/>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c r="G219" s="73"/>
      <c r="H219" s="73"/>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c r="G220" s="73"/>
      <c r="H220" s="73"/>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c r="G222" s="73"/>
      <c r="H222" s="73"/>
      <c r="I222" s="73"/>
      <c r="J222" s="73"/>
      <c r="K222" s="73"/>
      <c r="L222" s="13"/>
      <c r="M222" s="79">
        <f t="shared" si="0"/>
        <v>0</v>
      </c>
      <c r="N222" s="13"/>
      <c r="O222" s="869" t="s">
        <v>907</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c r="G223" s="73"/>
      <c r="H223" s="73"/>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c r="G224" s="73"/>
      <c r="H224" s="73"/>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c r="G225" s="73"/>
      <c r="H225" s="73"/>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c r="G227" s="73"/>
      <c r="H227" s="73"/>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c r="G228" s="73"/>
      <c r="H228" s="73"/>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c r="G229" s="73"/>
      <c r="H229" s="73"/>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c r="G230" s="73"/>
      <c r="H230" s="73"/>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c r="G232" s="73"/>
      <c r="H232" s="73"/>
      <c r="I232" s="73"/>
      <c r="J232" s="73"/>
      <c r="K232" s="73"/>
      <c r="L232" s="13"/>
      <c r="M232" s="79">
        <f t="shared" si="0"/>
        <v>0</v>
      </c>
      <c r="N232" s="13"/>
      <c r="O232" s="869" t="s">
        <v>908</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c r="G233" s="73"/>
      <c r="H233" s="73"/>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c r="G234" s="73"/>
      <c r="H234" s="73"/>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c r="G235" s="73"/>
      <c r="H235" s="73"/>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c r="G247" s="73"/>
      <c r="H247" s="73"/>
      <c r="I247" s="73"/>
      <c r="J247" s="73"/>
      <c r="K247" s="73"/>
      <c r="L247" s="13"/>
      <c r="M247" s="79">
        <f t="shared" si="0"/>
        <v>0</v>
      </c>
      <c r="N247" s="13"/>
      <c r="O247" s="869" t="s">
        <v>909</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c r="G248" s="73"/>
      <c r="H248" s="73"/>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c r="G249" s="73"/>
      <c r="H249" s="73"/>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c r="G250" s="73"/>
      <c r="H250" s="73"/>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c r="G257" s="73"/>
      <c r="H257" s="73"/>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c r="G258" s="73"/>
      <c r="H258" s="73"/>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c r="G259" s="73"/>
      <c r="H259" s="73"/>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c r="G260" s="73"/>
      <c r="H260" s="73"/>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2" t="s">
        <v>707</v>
      </c>
      <c r="E267" s="82" t="s">
        <v>708</v>
      </c>
      <c r="F267" s="73"/>
      <c r="G267" s="73"/>
      <c r="H267" s="73"/>
      <c r="I267" s="73"/>
      <c r="J267" s="73"/>
      <c r="K267" s="73"/>
      <c r="L267" s="13"/>
      <c r="M267" s="79">
        <f t="shared" si="28"/>
        <v>0</v>
      </c>
      <c r="N267" s="13"/>
      <c r="O267" s="869" t="s">
        <v>910</v>
      </c>
      <c r="P267" s="13"/>
      <c r="Q267" s="13"/>
      <c r="R267" s="13"/>
      <c r="S267" s="13"/>
      <c r="T267" s="13"/>
      <c r="U267" s="13"/>
      <c r="V267" s="13"/>
      <c r="W267" s="13"/>
      <c r="X267" s="13"/>
      <c r="Y267" s="13"/>
      <c r="Z267" s="13"/>
    </row>
    <row r="268" spans="1:26" ht="12.75" customHeight="1" x14ac:dyDescent="0.2">
      <c r="A268" s="13"/>
      <c r="B268" s="83" t="s">
        <v>710</v>
      </c>
      <c r="C268" s="838"/>
      <c r="D268" s="132" t="s">
        <v>711</v>
      </c>
      <c r="E268" s="82" t="s">
        <v>712</v>
      </c>
      <c r="F268" s="73"/>
      <c r="G268" s="73"/>
      <c r="H268" s="73"/>
      <c r="I268" s="73"/>
      <c r="J268" s="73"/>
      <c r="K268" s="73"/>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2" t="s">
        <v>714</v>
      </c>
      <c r="E269" s="82" t="s">
        <v>715</v>
      </c>
      <c r="F269" s="73"/>
      <c r="G269" s="73"/>
      <c r="H269" s="73"/>
      <c r="I269" s="73"/>
      <c r="J269" s="73"/>
      <c r="K269" s="73"/>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2" t="s">
        <v>717</v>
      </c>
      <c r="E270" s="82" t="s">
        <v>718</v>
      </c>
      <c r="F270" s="73"/>
      <c r="G270" s="73"/>
      <c r="H270" s="73"/>
      <c r="I270" s="73"/>
      <c r="J270" s="73"/>
      <c r="K270" s="73"/>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2"/>
      <c r="G272" s="142"/>
      <c r="H272" s="142"/>
      <c r="I272" s="141"/>
      <c r="J272" s="141"/>
      <c r="K272" s="141"/>
      <c r="L272" s="138"/>
      <c r="M272" s="79">
        <f t="shared" si="28"/>
        <v>0</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2"/>
      <c r="G273" s="142"/>
      <c r="H273" s="142"/>
      <c r="I273" s="141"/>
      <c r="J273" s="141"/>
      <c r="K273" s="141"/>
      <c r="L273" s="138"/>
      <c r="M273" s="79">
        <f t="shared" si="28"/>
        <v>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2"/>
      <c r="G274" s="142"/>
      <c r="H274" s="142"/>
      <c r="I274" s="142"/>
      <c r="J274" s="142"/>
      <c r="K274" s="142"/>
      <c r="L274" s="13"/>
      <c r="M274" s="79">
        <f t="shared" si="28"/>
        <v>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2"/>
      <c r="G275" s="142"/>
      <c r="H275" s="142"/>
      <c r="I275" s="142"/>
      <c r="J275" s="142"/>
      <c r="K275" s="142"/>
      <c r="L275" s="13"/>
      <c r="M275" s="79">
        <f t="shared" si="28"/>
        <v>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2"/>
      <c r="G276" s="142"/>
      <c r="H276" s="142"/>
      <c r="I276" s="142"/>
      <c r="J276" s="142"/>
      <c r="K276" s="142"/>
      <c r="L276" s="13"/>
      <c r="M276" s="79">
        <f t="shared" si="28"/>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44"/>
      <c r="G277" s="144"/>
      <c r="H277" s="144"/>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44"/>
      <c r="G278" s="144"/>
      <c r="H278" s="144"/>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44"/>
      <c r="G279" s="144"/>
      <c r="H279" s="144"/>
      <c r="I279" s="144"/>
      <c r="J279" s="144"/>
      <c r="K279" s="144"/>
      <c r="L279" s="13"/>
      <c r="M279" s="79">
        <f t="shared" si="28"/>
        <v>0</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44"/>
      <c r="G280" s="144"/>
      <c r="H280" s="144"/>
      <c r="I280" s="144"/>
      <c r="J280" s="144"/>
      <c r="K280" s="144"/>
      <c r="L280" s="13"/>
      <c r="M280" s="79">
        <f t="shared" si="28"/>
        <v>0</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44"/>
      <c r="G282" s="44"/>
      <c r="H282" s="44"/>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44"/>
      <c r="G283" s="44"/>
      <c r="H283" s="44"/>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44"/>
      <c r="G284" s="44"/>
      <c r="H284" s="44"/>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144"/>
      <c r="G285" s="144"/>
      <c r="H285" s="144"/>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144"/>
      <c r="G286" s="144"/>
      <c r="H286" s="144"/>
      <c r="I286" s="144"/>
      <c r="J286" s="144"/>
      <c r="K286" s="144"/>
      <c r="L286" s="13"/>
      <c r="M286" s="79">
        <f t="shared" si="28"/>
        <v>0</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144"/>
      <c r="G287" s="144"/>
      <c r="H287" s="144"/>
      <c r="I287" s="144"/>
      <c r="J287" s="144"/>
      <c r="K287" s="144"/>
      <c r="L287" s="13"/>
      <c r="M287" s="79">
        <f t="shared" si="28"/>
        <v>0</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144"/>
      <c r="G288" s="144"/>
      <c r="H288" s="144"/>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000"/>
  <sheetViews>
    <sheetView topLeftCell="U1" workbookViewId="0">
      <selection activeCell="L13" sqref="L13"/>
    </sheetView>
  </sheetViews>
  <sheetFormatPr defaultColWidth="12.7109375" defaultRowHeight="15" customHeight="1" x14ac:dyDescent="0.2"/>
  <cols>
    <col min="1" max="1" width="3.28515625" customWidth="1"/>
    <col min="2" max="2" width="4.85546875" customWidth="1"/>
    <col min="3" max="3" width="27.28515625" customWidth="1"/>
    <col min="4" max="4" width="4" customWidth="1"/>
    <col min="5" max="77" width="5.7109375" customWidth="1"/>
  </cols>
  <sheetData>
    <row r="1" spans="1:77" ht="12.75" customHeight="1" x14ac:dyDescent="0.2"/>
    <row r="2" spans="1:77" ht="17.25" customHeight="1" x14ac:dyDescent="0.25">
      <c r="B2" s="176" t="s">
        <v>911</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77" ht="12.75" customHeight="1" x14ac:dyDescent="0.2"/>
    <row r="4" spans="1:77" ht="22.5" customHeight="1" x14ac:dyDescent="0.2">
      <c r="A4" s="138"/>
      <c r="B4" s="878" t="s">
        <v>1</v>
      </c>
      <c r="C4" s="859" t="s">
        <v>912</v>
      </c>
      <c r="D4" s="878" t="s">
        <v>135</v>
      </c>
      <c r="E4" s="879" t="s">
        <v>913</v>
      </c>
      <c r="F4" s="832"/>
      <c r="G4" s="880" t="s">
        <v>914</v>
      </c>
      <c r="H4" s="881"/>
      <c r="I4" s="879" t="s">
        <v>915</v>
      </c>
      <c r="J4" s="832"/>
      <c r="K4" s="888" t="s">
        <v>916</v>
      </c>
      <c r="L4" s="888" t="s">
        <v>917</v>
      </c>
      <c r="M4" s="889" t="s">
        <v>918</v>
      </c>
      <c r="N4" s="890"/>
      <c r="O4" s="890"/>
      <c r="P4" s="890"/>
      <c r="Q4" s="891"/>
      <c r="R4" s="882" t="s">
        <v>161</v>
      </c>
      <c r="S4" s="834"/>
      <c r="T4" s="832"/>
      <c r="U4" s="882" t="s">
        <v>919</v>
      </c>
      <c r="V4" s="834"/>
      <c r="W4" s="834"/>
      <c r="X4" s="834"/>
      <c r="Y4" s="834"/>
      <c r="Z4" s="834"/>
      <c r="AA4" s="834"/>
      <c r="AB4" s="832"/>
      <c r="AC4" s="883" t="s">
        <v>920</v>
      </c>
      <c r="AD4" s="834"/>
      <c r="AE4" s="834"/>
      <c r="AF4" s="834"/>
      <c r="AG4" s="834"/>
      <c r="AH4" s="834"/>
      <c r="AI4" s="834"/>
      <c r="AJ4" s="834"/>
      <c r="AK4" s="834"/>
      <c r="AL4" s="832"/>
      <c r="AM4" s="883" t="s">
        <v>921</v>
      </c>
      <c r="AN4" s="834"/>
      <c r="AO4" s="834"/>
      <c r="AP4" s="834"/>
      <c r="AQ4" s="834"/>
      <c r="AR4" s="834"/>
      <c r="AS4" s="832"/>
      <c r="AT4" s="884" t="s">
        <v>922</v>
      </c>
      <c r="AU4" s="884" t="s">
        <v>923</v>
      </c>
      <c r="AV4" s="884" t="s">
        <v>924</v>
      </c>
      <c r="AW4" s="896" t="s">
        <v>925</v>
      </c>
      <c r="AX4" s="834"/>
      <c r="AY4" s="834"/>
      <c r="AZ4" s="834"/>
      <c r="BA4" s="834"/>
      <c r="BB4" s="834"/>
      <c r="BC4" s="834"/>
      <c r="BD4" s="834"/>
      <c r="BE4" s="834"/>
      <c r="BF4" s="897"/>
      <c r="BG4" s="898" t="s">
        <v>722</v>
      </c>
      <c r="BH4" s="834"/>
      <c r="BI4" s="834"/>
      <c r="BJ4" s="834"/>
      <c r="BK4" s="834"/>
      <c r="BL4" s="834"/>
      <c r="BM4" s="834"/>
      <c r="BN4" s="834"/>
      <c r="BO4" s="834"/>
      <c r="BP4" s="832"/>
      <c r="BQ4" s="899" t="s">
        <v>752</v>
      </c>
      <c r="BR4" s="834"/>
      <c r="BS4" s="834"/>
      <c r="BT4" s="834"/>
      <c r="BU4" s="834"/>
      <c r="BV4" s="834"/>
      <c r="BW4" s="834"/>
      <c r="BX4" s="832"/>
      <c r="BY4" s="100"/>
    </row>
    <row r="5" spans="1:77" ht="11.25" customHeight="1" x14ac:dyDescent="0.2">
      <c r="A5" s="138"/>
      <c r="B5" s="838"/>
      <c r="C5" s="838"/>
      <c r="D5" s="838"/>
      <c r="E5" s="887" t="s">
        <v>926</v>
      </c>
      <c r="F5" s="887" t="s">
        <v>927</v>
      </c>
      <c r="G5" s="887" t="s">
        <v>926</v>
      </c>
      <c r="H5" s="887" t="s">
        <v>927</v>
      </c>
      <c r="I5" s="887" t="s">
        <v>926</v>
      </c>
      <c r="J5" s="887" t="s">
        <v>927</v>
      </c>
      <c r="K5" s="838"/>
      <c r="L5" s="838"/>
      <c r="M5" s="885" t="s">
        <v>928</v>
      </c>
      <c r="N5" s="885" t="s">
        <v>929</v>
      </c>
      <c r="O5" s="885" t="s">
        <v>930</v>
      </c>
      <c r="P5" s="885" t="s">
        <v>931</v>
      </c>
      <c r="Q5" s="885" t="s">
        <v>932</v>
      </c>
      <c r="R5" s="892" t="s">
        <v>933</v>
      </c>
      <c r="S5" s="885" t="s">
        <v>934</v>
      </c>
      <c r="T5" s="885" t="s">
        <v>40</v>
      </c>
      <c r="U5" s="885" t="s">
        <v>935</v>
      </c>
      <c r="V5" s="885" t="s">
        <v>936</v>
      </c>
      <c r="W5" s="885" t="s">
        <v>937</v>
      </c>
      <c r="X5" s="885" t="s">
        <v>928</v>
      </c>
      <c r="Y5" s="885" t="s">
        <v>929</v>
      </c>
      <c r="Z5" s="885" t="s">
        <v>930</v>
      </c>
      <c r="AA5" s="885" t="s">
        <v>931</v>
      </c>
      <c r="AB5" s="885" t="s">
        <v>932</v>
      </c>
      <c r="AC5" s="886" t="s">
        <v>938</v>
      </c>
      <c r="AD5" s="886" t="s">
        <v>939</v>
      </c>
      <c r="AE5" s="886" t="s">
        <v>940</v>
      </c>
      <c r="AF5" s="886" t="s">
        <v>941</v>
      </c>
      <c r="AG5" s="886" t="s">
        <v>942</v>
      </c>
      <c r="AH5" s="886" t="s">
        <v>928</v>
      </c>
      <c r="AI5" s="886" t="s">
        <v>929</v>
      </c>
      <c r="AJ5" s="886" t="s">
        <v>930</v>
      </c>
      <c r="AK5" s="886" t="s">
        <v>931</v>
      </c>
      <c r="AL5" s="886" t="s">
        <v>932</v>
      </c>
      <c r="AM5" s="886" t="s">
        <v>943</v>
      </c>
      <c r="AN5" s="886" t="s">
        <v>944</v>
      </c>
      <c r="AO5" s="886" t="s">
        <v>928</v>
      </c>
      <c r="AP5" s="886" t="s">
        <v>929</v>
      </c>
      <c r="AQ5" s="886" t="s">
        <v>930</v>
      </c>
      <c r="AR5" s="886" t="s">
        <v>931</v>
      </c>
      <c r="AS5" s="886" t="s">
        <v>932</v>
      </c>
      <c r="AT5" s="838"/>
      <c r="AU5" s="838"/>
      <c r="AV5" s="838"/>
      <c r="AW5" s="900" t="s">
        <v>945</v>
      </c>
      <c r="AX5" s="900" t="s">
        <v>938</v>
      </c>
      <c r="AY5" s="901" t="s">
        <v>946</v>
      </c>
      <c r="AZ5" s="902" t="s">
        <v>947</v>
      </c>
      <c r="BA5" s="902" t="s">
        <v>948</v>
      </c>
      <c r="BB5" s="903" t="s">
        <v>928</v>
      </c>
      <c r="BC5" s="903" t="s">
        <v>929</v>
      </c>
      <c r="BD5" s="903" t="s">
        <v>930</v>
      </c>
      <c r="BE5" s="903" t="s">
        <v>931</v>
      </c>
      <c r="BF5" s="903" t="s">
        <v>932</v>
      </c>
      <c r="BG5" s="904" t="s">
        <v>938</v>
      </c>
      <c r="BH5" s="904" t="s">
        <v>949</v>
      </c>
      <c r="BI5" s="904" t="s">
        <v>950</v>
      </c>
      <c r="BJ5" s="904" t="s">
        <v>943</v>
      </c>
      <c r="BK5" s="904" t="s">
        <v>939</v>
      </c>
      <c r="BL5" s="893" t="s">
        <v>928</v>
      </c>
      <c r="BM5" s="893" t="s">
        <v>929</v>
      </c>
      <c r="BN5" s="893" t="s">
        <v>930</v>
      </c>
      <c r="BO5" s="893" t="s">
        <v>931</v>
      </c>
      <c r="BP5" s="893" t="s">
        <v>932</v>
      </c>
      <c r="BQ5" s="894" t="s">
        <v>943</v>
      </c>
      <c r="BR5" s="894" t="s">
        <v>917</v>
      </c>
      <c r="BS5" s="894" t="s">
        <v>944</v>
      </c>
      <c r="BT5" s="894" t="s">
        <v>928</v>
      </c>
      <c r="BU5" s="894" t="s">
        <v>929</v>
      </c>
      <c r="BV5" s="894" t="s">
        <v>930</v>
      </c>
      <c r="BW5" s="894" t="s">
        <v>931</v>
      </c>
      <c r="BX5" s="894" t="s">
        <v>932</v>
      </c>
      <c r="BY5" s="895" t="s">
        <v>951</v>
      </c>
    </row>
    <row r="6" spans="1:77" ht="23.25" customHeight="1" x14ac:dyDescent="0.2">
      <c r="A6" s="138"/>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38"/>
      <c r="AZ6" s="838"/>
      <c r="BA6" s="838"/>
      <c r="BB6" s="838"/>
      <c r="BC6" s="838"/>
      <c r="BD6" s="838"/>
      <c r="BE6" s="838"/>
      <c r="BF6" s="838"/>
      <c r="BG6" s="838"/>
      <c r="BH6" s="838"/>
      <c r="BI6" s="838"/>
      <c r="BJ6" s="838"/>
      <c r="BK6" s="838"/>
      <c r="BL6" s="838"/>
      <c r="BM6" s="838"/>
      <c r="BN6" s="838"/>
      <c r="BO6" s="838"/>
      <c r="BP6" s="838"/>
      <c r="BQ6" s="838"/>
      <c r="BR6" s="838"/>
      <c r="BS6" s="838"/>
      <c r="BT6" s="838"/>
      <c r="BU6" s="838"/>
      <c r="BV6" s="838"/>
      <c r="BW6" s="838"/>
      <c r="BX6" s="838"/>
      <c r="BY6" s="838"/>
    </row>
    <row r="7" spans="1:77" ht="30.75" customHeight="1" x14ac:dyDescent="0.2">
      <c r="A7" s="138"/>
      <c r="B7" s="839"/>
      <c r="C7" s="839"/>
      <c r="D7" s="839"/>
      <c r="E7" s="839"/>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839"/>
    </row>
    <row r="8" spans="1:77" ht="12.75" customHeight="1" x14ac:dyDescent="0.2">
      <c r="B8" s="177">
        <v>1</v>
      </c>
      <c r="C8" s="177">
        <v>2</v>
      </c>
      <c r="D8" s="177">
        <v>3</v>
      </c>
      <c r="E8" s="177">
        <v>4</v>
      </c>
      <c r="F8" s="177">
        <v>5</v>
      </c>
      <c r="G8" s="177">
        <v>6</v>
      </c>
      <c r="H8" s="177">
        <v>7</v>
      </c>
      <c r="I8" s="177">
        <v>8</v>
      </c>
      <c r="J8" s="177">
        <v>9</v>
      </c>
      <c r="K8" s="177">
        <v>10</v>
      </c>
      <c r="L8" s="177">
        <v>11</v>
      </c>
      <c r="M8" s="177">
        <v>12</v>
      </c>
      <c r="N8" s="177">
        <v>13</v>
      </c>
      <c r="O8" s="177">
        <v>14</v>
      </c>
      <c r="P8" s="177">
        <v>15</v>
      </c>
      <c r="Q8" s="177">
        <v>16</v>
      </c>
      <c r="R8" s="177">
        <v>17</v>
      </c>
      <c r="S8" s="177">
        <v>18</v>
      </c>
      <c r="T8" s="177">
        <v>19</v>
      </c>
      <c r="U8" s="177">
        <v>20</v>
      </c>
      <c r="V8" s="177">
        <v>21</v>
      </c>
      <c r="W8" s="177">
        <v>22</v>
      </c>
      <c r="X8" s="177">
        <v>23</v>
      </c>
      <c r="Y8" s="177">
        <v>24</v>
      </c>
      <c r="Z8" s="177">
        <v>25</v>
      </c>
      <c r="AA8" s="177">
        <v>26</v>
      </c>
      <c r="AB8" s="177">
        <v>27</v>
      </c>
      <c r="AC8" s="177">
        <v>28</v>
      </c>
      <c r="AD8" s="177">
        <v>29</v>
      </c>
      <c r="AE8" s="177">
        <v>30</v>
      </c>
      <c r="AF8" s="177">
        <v>31</v>
      </c>
      <c r="AG8" s="177">
        <v>32</v>
      </c>
      <c r="AH8" s="177">
        <v>33</v>
      </c>
      <c r="AI8" s="177">
        <v>34</v>
      </c>
      <c r="AJ8" s="177">
        <v>35</v>
      </c>
      <c r="AK8" s="177">
        <v>36</v>
      </c>
      <c r="AL8" s="177">
        <v>37</v>
      </c>
      <c r="AM8" s="177">
        <v>38</v>
      </c>
      <c r="AN8" s="177">
        <v>39</v>
      </c>
      <c r="AO8" s="177">
        <v>40</v>
      </c>
      <c r="AP8" s="177">
        <v>41</v>
      </c>
      <c r="AQ8" s="177">
        <v>42</v>
      </c>
      <c r="AR8" s="177">
        <v>43</v>
      </c>
      <c r="AS8" s="177">
        <v>44</v>
      </c>
      <c r="AT8" s="177">
        <v>45</v>
      </c>
      <c r="AU8" s="177">
        <v>46</v>
      </c>
      <c r="AV8" s="177">
        <v>47</v>
      </c>
      <c r="AW8" s="177">
        <v>48</v>
      </c>
      <c r="AX8" s="177">
        <v>49</v>
      </c>
      <c r="AY8" s="177">
        <v>50</v>
      </c>
      <c r="AZ8" s="177">
        <v>51</v>
      </c>
      <c r="BA8" s="177">
        <v>52</v>
      </c>
      <c r="BB8" s="177">
        <v>53</v>
      </c>
      <c r="BC8" s="177">
        <v>54</v>
      </c>
      <c r="BD8" s="177">
        <v>55</v>
      </c>
      <c r="BE8" s="177">
        <v>56</v>
      </c>
      <c r="BF8" s="177">
        <v>57</v>
      </c>
      <c r="BG8" s="177">
        <v>58</v>
      </c>
      <c r="BH8" s="177">
        <v>59</v>
      </c>
      <c r="BI8" s="177">
        <v>60</v>
      </c>
      <c r="BJ8" s="177">
        <v>61</v>
      </c>
      <c r="BK8" s="177">
        <v>62</v>
      </c>
      <c r="BL8" s="177">
        <v>63</v>
      </c>
      <c r="BM8" s="177">
        <v>64</v>
      </c>
      <c r="BN8" s="177">
        <v>65</v>
      </c>
      <c r="BO8" s="177">
        <v>66</v>
      </c>
      <c r="BP8" s="177">
        <v>67</v>
      </c>
      <c r="BQ8" s="177">
        <v>68</v>
      </c>
      <c r="BR8" s="177">
        <v>69</v>
      </c>
      <c r="BS8" s="177">
        <v>70</v>
      </c>
      <c r="BT8" s="177">
        <v>71</v>
      </c>
      <c r="BU8" s="177">
        <v>72</v>
      </c>
      <c r="BV8" s="177">
        <v>73</v>
      </c>
      <c r="BW8" s="177">
        <v>74</v>
      </c>
      <c r="BX8" s="177">
        <v>75</v>
      </c>
      <c r="BY8" s="177">
        <v>56</v>
      </c>
    </row>
    <row r="9" spans="1:77" ht="15" customHeight="1" x14ac:dyDescent="0.2">
      <c r="B9" s="8">
        <f>SASARAN!B8</f>
        <v>1</v>
      </c>
      <c r="C9" s="178"/>
      <c r="D9" s="35">
        <f>'1'!M9</f>
        <v>1</v>
      </c>
      <c r="E9" s="8">
        <v>1</v>
      </c>
      <c r="F9" s="8">
        <v>1</v>
      </c>
      <c r="G9" s="8"/>
      <c r="H9" s="8"/>
      <c r="I9" s="47">
        <f>SASARAN!D19</f>
        <v>32</v>
      </c>
      <c r="J9" s="8">
        <f>'1'!M10</f>
        <v>32</v>
      </c>
      <c r="K9" s="8">
        <f>SASARAN!E19</f>
        <v>275</v>
      </c>
      <c r="L9" s="8">
        <f>'1'!M11</f>
        <v>243</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x14ac:dyDescent="0.2">
      <c r="B10" s="8">
        <f>SASARAN!B9</f>
        <v>2</v>
      </c>
      <c r="C10" s="35"/>
      <c r="D10" s="35">
        <f>'2'!M9</f>
        <v>2</v>
      </c>
      <c r="E10" s="8">
        <f t="shared" ref="E10:E20" si="0">+IF($B10&gt;0,1,"")</f>
        <v>1</v>
      </c>
      <c r="F10" s="8">
        <v>1</v>
      </c>
      <c r="G10" s="8"/>
      <c r="H10" s="8"/>
      <c r="I10" s="47">
        <f>SASARAN!D19</f>
        <v>32</v>
      </c>
      <c r="J10" s="8">
        <f>'2'!M10</f>
        <v>32</v>
      </c>
      <c r="K10" s="8">
        <f>SASARAN!E19</f>
        <v>275</v>
      </c>
      <c r="L10" s="8">
        <f>'2'!M11</f>
        <v>243</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1</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x14ac:dyDescent="0.2">
      <c r="B11" s="8">
        <f>SASARAN!B10</f>
        <v>3</v>
      </c>
      <c r="C11" s="35"/>
      <c r="D11" s="35">
        <f>'3'!M9</f>
        <v>3</v>
      </c>
      <c r="E11" s="8">
        <f t="shared" si="0"/>
        <v>1</v>
      </c>
      <c r="F11" s="8">
        <v>1</v>
      </c>
      <c r="G11" s="8"/>
      <c r="H11" s="8"/>
      <c r="I11" s="47">
        <f>SASARAN!D19</f>
        <v>32</v>
      </c>
      <c r="J11" s="8">
        <f>'3'!M10</f>
        <v>32</v>
      </c>
      <c r="K11" s="8">
        <f>SASARAN!E19</f>
        <v>275</v>
      </c>
      <c r="L11" s="8">
        <f>'3'!M11</f>
        <v>243</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x14ac:dyDescent="0.2">
      <c r="B12" s="8">
        <f>SASARAN!B11</f>
        <v>4</v>
      </c>
      <c r="C12" s="35"/>
      <c r="D12" s="35">
        <f>'4'!M9</f>
        <v>4</v>
      </c>
      <c r="E12" s="8">
        <f t="shared" si="0"/>
        <v>1</v>
      </c>
      <c r="F12" s="8">
        <v>1</v>
      </c>
      <c r="G12" s="8"/>
      <c r="H12" s="8"/>
      <c r="I12" s="47">
        <f>SASARAN!D19</f>
        <v>32</v>
      </c>
      <c r="J12" s="8">
        <f>'4'!M10</f>
        <v>32</v>
      </c>
      <c r="K12" s="8">
        <f>SASARAN!E19</f>
        <v>275</v>
      </c>
      <c r="L12" s="8">
        <f>'4'!M11</f>
        <v>243</v>
      </c>
      <c r="M12" s="8">
        <f>'4'!M12</f>
        <v>2</v>
      </c>
      <c r="N12" s="8">
        <f>'4'!M13</f>
        <v>30</v>
      </c>
      <c r="O12" s="8">
        <f>'4'!$M$14</f>
        <v>0</v>
      </c>
      <c r="P12" s="8">
        <f>'4'!$M$15</f>
        <v>0</v>
      </c>
      <c r="Q12" s="8">
        <f>'4'!$M$16</f>
        <v>32</v>
      </c>
      <c r="R12" s="8">
        <f>'4'!$M$17</f>
        <v>6</v>
      </c>
      <c r="S12" s="8">
        <f>'4'!$M$18</f>
        <v>12</v>
      </c>
      <c r="T12" s="8">
        <f>'4'!$M$19</f>
        <v>18</v>
      </c>
      <c r="U12" s="8">
        <f>'4'!$M$21</f>
        <v>36</v>
      </c>
      <c r="V12" s="8">
        <f>'4'!$M$22</f>
        <v>36</v>
      </c>
      <c r="W12" s="8">
        <f>'4'!$M$23</f>
        <v>36</v>
      </c>
      <c r="X12" s="8">
        <f>'4'!$M$24</f>
        <v>1</v>
      </c>
      <c r="Y12" s="8">
        <f>'4'!$M$25</f>
        <v>27</v>
      </c>
      <c r="Z12" s="8">
        <f>'4'!$M$26</f>
        <v>3</v>
      </c>
      <c r="AA12" s="8">
        <f>'4'!$M$27</f>
        <v>0</v>
      </c>
      <c r="AB12" s="8">
        <f>'4'!$M$28</f>
        <v>31</v>
      </c>
      <c r="AC12" s="8">
        <f>'4'!$M$29</f>
        <v>3</v>
      </c>
      <c r="AD12" s="8">
        <f>'4'!$M$30</f>
        <v>0</v>
      </c>
      <c r="AE12" s="8">
        <f>'4'!$M$33</f>
        <v>3</v>
      </c>
      <c r="AF12" s="8">
        <f>'4'!$M$34</f>
        <v>3</v>
      </c>
      <c r="AG12" s="8">
        <f>'4'!$M$35</f>
        <v>0</v>
      </c>
      <c r="AH12" s="8">
        <f>'4'!$M$36</f>
        <v>0</v>
      </c>
      <c r="AI12" s="8">
        <f>'4'!$M$37</f>
        <v>0</v>
      </c>
      <c r="AJ12" s="8">
        <f>'4'!$M$38</f>
        <v>3</v>
      </c>
      <c r="AK12" s="8">
        <f>'4'!$M$39</f>
        <v>0</v>
      </c>
      <c r="AL12" s="8">
        <f>'4'!$M$40</f>
        <v>3</v>
      </c>
      <c r="AM12" s="8">
        <f>'4'!$M$31</f>
        <v>30</v>
      </c>
      <c r="AN12" s="8">
        <f>'4'!$M$32</f>
        <v>0</v>
      </c>
      <c r="AO12" s="8">
        <f>'4'!$M$41</f>
        <v>0</v>
      </c>
      <c r="AP12" s="8">
        <f>'4'!$M$42</f>
        <v>2</v>
      </c>
      <c r="AQ12" s="8">
        <f>'4'!$M$43</f>
        <v>0</v>
      </c>
      <c r="AR12" s="8">
        <f>'4'!$M$44</f>
        <v>0</v>
      </c>
      <c r="AS12" s="8">
        <f>'4'!$M$45</f>
        <v>2</v>
      </c>
      <c r="AT12" s="8">
        <f>'4'!$M$46</f>
        <v>1</v>
      </c>
      <c r="AU12" s="8">
        <f>'4'!$M$47</f>
        <v>1</v>
      </c>
      <c r="AV12" s="8">
        <f>'4'!$M$48</f>
        <v>13</v>
      </c>
      <c r="AW12" s="8">
        <f>'4'!$M$49</f>
        <v>0</v>
      </c>
      <c r="AX12" s="8">
        <f>'4'!$M$50</f>
        <v>0</v>
      </c>
      <c r="AY12" s="8">
        <f>'4'!$M$251</f>
        <v>0</v>
      </c>
      <c r="AZ12" s="8">
        <f>'4'!$M$252</f>
        <v>0</v>
      </c>
      <c r="BA12" s="8">
        <f>'4'!$M$253</f>
        <v>0</v>
      </c>
      <c r="BB12" s="8">
        <f>'4'!$M$54</f>
        <v>0</v>
      </c>
      <c r="BC12" s="8">
        <f>'4'!$M$55</f>
        <v>0</v>
      </c>
      <c r="BD12" s="8">
        <f>'4'!$M$56</f>
        <v>0</v>
      </c>
      <c r="BE12" s="8">
        <f>'4'!$M$57</f>
        <v>0</v>
      </c>
      <c r="BF12" s="8">
        <f>'4'!$M$58</f>
        <v>0</v>
      </c>
      <c r="BG12" s="8">
        <f>'4'!$M$272</f>
        <v>2</v>
      </c>
      <c r="BH12" s="8">
        <f>'4'!$M$273</f>
        <v>30</v>
      </c>
      <c r="BI12" s="8">
        <f>'4'!$M$274</f>
        <v>30</v>
      </c>
      <c r="BJ12" s="8">
        <f>'4'!$M$275</f>
        <v>10</v>
      </c>
      <c r="BK12" s="8">
        <f>'4'!$M$276</f>
        <v>0</v>
      </c>
      <c r="BL12" s="8">
        <f>'4'!$M$277</f>
        <v>0</v>
      </c>
      <c r="BM12" s="8">
        <f>'4'!$M$278</f>
        <v>0</v>
      </c>
      <c r="BN12" s="8">
        <f>'4'!$M$279</f>
        <v>1</v>
      </c>
      <c r="BO12" s="8">
        <f>'4'!$M$280</f>
        <v>1</v>
      </c>
      <c r="BP12" s="8">
        <f>'4'!$M$281</f>
        <v>2</v>
      </c>
      <c r="BQ12" s="8">
        <f>'4'!$M$282</f>
        <v>0</v>
      </c>
      <c r="BR12" s="8">
        <f>'4'!$M$283</f>
        <v>0</v>
      </c>
      <c r="BS12" s="8">
        <f>'4'!$M$284</f>
        <v>0</v>
      </c>
      <c r="BT12" s="8">
        <f>'4'!$M$285</f>
        <v>0</v>
      </c>
      <c r="BU12" s="8">
        <f>'4'!$M$286</f>
        <v>6</v>
      </c>
      <c r="BV12" s="8">
        <f>'4'!$M$287</f>
        <v>26</v>
      </c>
      <c r="BW12" s="8">
        <f>'4'!$M$288</f>
        <v>0</v>
      </c>
      <c r="BX12" s="8">
        <f>'4'!$M$289</f>
        <v>32</v>
      </c>
      <c r="BY12" s="8"/>
    </row>
    <row r="13" spans="1:77" ht="15" customHeight="1" x14ac:dyDescent="0.2">
      <c r="B13" s="8">
        <f>SASARAN!B12</f>
        <v>5</v>
      </c>
      <c r="C13" s="35"/>
      <c r="D13" s="35">
        <f>'5'!M9</f>
        <v>5</v>
      </c>
      <c r="E13" s="8">
        <f t="shared" si="0"/>
        <v>1</v>
      </c>
      <c r="F13" s="8">
        <v>1</v>
      </c>
      <c r="G13" s="8"/>
      <c r="H13" s="8"/>
      <c r="I13" s="47">
        <f>SASARAN!D19</f>
        <v>32</v>
      </c>
      <c r="J13" s="8">
        <f>'5'!M10</f>
        <v>32</v>
      </c>
      <c r="K13" s="8">
        <f>SASARAN!E19</f>
        <v>275</v>
      </c>
      <c r="L13" s="8">
        <f>'5'!M11</f>
        <v>243</v>
      </c>
      <c r="M13" s="8">
        <f>'5'!M12</f>
        <v>2</v>
      </c>
      <c r="N13" s="8">
        <f>'5'!M13</f>
        <v>30</v>
      </c>
      <c r="O13" s="8">
        <f>'5'!$M$14</f>
        <v>0</v>
      </c>
      <c r="P13" s="8">
        <f>'5'!$M$15</f>
        <v>0</v>
      </c>
      <c r="Q13" s="8">
        <f>'5'!$M$16</f>
        <v>32</v>
      </c>
      <c r="R13" s="8">
        <f>'5'!$M$17</f>
        <v>6</v>
      </c>
      <c r="S13" s="8">
        <f>'5'!$M$18</f>
        <v>12</v>
      </c>
      <c r="T13" s="8">
        <f>'5'!$M$19</f>
        <v>18</v>
      </c>
      <c r="U13" s="8">
        <f>'5'!$M$21</f>
        <v>36</v>
      </c>
      <c r="V13" s="8">
        <f>'5'!$M$22</f>
        <v>36</v>
      </c>
      <c r="W13" s="8">
        <f>'5'!$M$23</f>
        <v>36</v>
      </c>
      <c r="X13" s="8">
        <f>'5'!$M$24</f>
        <v>1</v>
      </c>
      <c r="Y13" s="8">
        <f>'5'!$M$25</f>
        <v>27</v>
      </c>
      <c r="Z13" s="8">
        <f>'5'!$M$26</f>
        <v>3</v>
      </c>
      <c r="AA13" s="8">
        <f>'5'!$M$27</f>
        <v>0</v>
      </c>
      <c r="AB13" s="8">
        <f>'5'!$M$28</f>
        <v>31</v>
      </c>
      <c r="AC13" s="8">
        <f>'5'!$M$29</f>
        <v>3</v>
      </c>
      <c r="AD13" s="8">
        <f>'5'!$M$30</f>
        <v>0</v>
      </c>
      <c r="AE13" s="8">
        <f>'5'!$M$33</f>
        <v>3</v>
      </c>
      <c r="AF13" s="8">
        <f>'5'!$M$34</f>
        <v>3</v>
      </c>
      <c r="AG13" s="8">
        <f>'5'!$M$35</f>
        <v>0</v>
      </c>
      <c r="AH13" s="8">
        <f>'5'!$M$36</f>
        <v>0</v>
      </c>
      <c r="AI13" s="8">
        <f>'5'!$M$37</f>
        <v>0</v>
      </c>
      <c r="AJ13" s="8">
        <f>'5'!$M$38</f>
        <v>3</v>
      </c>
      <c r="AK13" s="8">
        <f>'5'!$M$39</f>
        <v>0</v>
      </c>
      <c r="AL13" s="8">
        <f>'5'!$M$40</f>
        <v>3</v>
      </c>
      <c r="AM13" s="8">
        <f>'5'!$M$31</f>
        <v>30</v>
      </c>
      <c r="AN13" s="8">
        <f>'5'!$M$32</f>
        <v>0</v>
      </c>
      <c r="AO13" s="8">
        <f>'5'!$M$41</f>
        <v>0</v>
      </c>
      <c r="AP13" s="8">
        <f>'5'!$M$42</f>
        <v>2</v>
      </c>
      <c r="AQ13" s="8">
        <f>'5'!$M$43</f>
        <v>0</v>
      </c>
      <c r="AR13" s="8">
        <f>'5'!$M$44</f>
        <v>0</v>
      </c>
      <c r="AS13" s="8">
        <f>'5'!$M$45</f>
        <v>2</v>
      </c>
      <c r="AT13" s="8">
        <f>'5'!$M$46</f>
        <v>3</v>
      </c>
      <c r="AU13" s="8">
        <f>'5'!$M$47</f>
        <v>3</v>
      </c>
      <c r="AV13" s="8">
        <f>'5'!$M$48</f>
        <v>279</v>
      </c>
      <c r="AW13" s="8">
        <f>'5'!$M$49</f>
        <v>0</v>
      </c>
      <c r="AX13" s="8">
        <f>'5'!$M$50</f>
        <v>0</v>
      </c>
      <c r="AY13" s="8">
        <f>'5'!$M$251</f>
        <v>0</v>
      </c>
      <c r="AZ13" s="8">
        <f>'5'!$M$252</f>
        <v>0</v>
      </c>
      <c r="BA13" s="8">
        <f>'5'!$M$253</f>
        <v>0</v>
      </c>
      <c r="BB13" s="8">
        <f>'5'!$M$54</f>
        <v>0</v>
      </c>
      <c r="BC13" s="8">
        <f>'5'!$M$55</f>
        <v>0</v>
      </c>
      <c r="BD13" s="8">
        <f>'5'!$M$56</f>
        <v>0</v>
      </c>
      <c r="BE13" s="8">
        <f>'5'!$M$57</f>
        <v>0</v>
      </c>
      <c r="BF13" s="8">
        <f>'5'!$M$58</f>
        <v>0</v>
      </c>
      <c r="BG13" s="8">
        <f>'5'!$M$272</f>
        <v>2</v>
      </c>
      <c r="BH13" s="8">
        <f>'5'!$M$273</f>
        <v>30</v>
      </c>
      <c r="BI13" s="8">
        <f>'5'!$M$274</f>
        <v>30</v>
      </c>
      <c r="BJ13" s="8">
        <f>'5'!$M$275</f>
        <v>10</v>
      </c>
      <c r="BK13" s="8">
        <f>'5'!$M$276</f>
        <v>0</v>
      </c>
      <c r="BL13" s="8">
        <f>'5'!$M$277</f>
        <v>0</v>
      </c>
      <c r="BM13" s="8">
        <f>'5'!$M$278</f>
        <v>0</v>
      </c>
      <c r="BN13" s="8">
        <f>'5'!$M$279</f>
        <v>1</v>
      </c>
      <c r="BO13" s="8">
        <f>'5'!$M$280</f>
        <v>1</v>
      </c>
      <c r="BP13" s="8">
        <f>'5'!$M$281</f>
        <v>2</v>
      </c>
      <c r="BQ13" s="8">
        <f>'5'!$M$282</f>
        <v>0</v>
      </c>
      <c r="BR13" s="8">
        <f>'5'!$M$283</f>
        <v>0</v>
      </c>
      <c r="BS13" s="8">
        <f>'5'!$M$284</f>
        <v>0</v>
      </c>
      <c r="BT13" s="8">
        <f>'5'!$M$285</f>
        <v>0</v>
      </c>
      <c r="BU13" s="8">
        <f>'5'!$M$286</f>
        <v>6</v>
      </c>
      <c r="BV13" s="8">
        <f>'5'!$M$287</f>
        <v>26</v>
      </c>
      <c r="BW13" s="8">
        <f>'5'!$M$288</f>
        <v>0</v>
      </c>
      <c r="BX13" s="8">
        <f>'5'!$M$289</f>
        <v>32</v>
      </c>
      <c r="BY13" s="8"/>
    </row>
    <row r="14" spans="1:77" ht="15" customHeight="1" x14ac:dyDescent="0.2">
      <c r="B14" s="8">
        <f>SASARAN!B13</f>
        <v>6</v>
      </c>
      <c r="C14" s="35"/>
      <c r="D14" s="35">
        <f>'6'!M9</f>
        <v>6</v>
      </c>
      <c r="E14" s="8">
        <f t="shared" si="0"/>
        <v>1</v>
      </c>
      <c r="F14" s="8">
        <v>1</v>
      </c>
      <c r="G14" s="8"/>
      <c r="H14" s="8"/>
      <c r="I14" s="47">
        <f>SASARAN!D19</f>
        <v>32</v>
      </c>
      <c r="J14" s="8">
        <f>'6'!M10</f>
        <v>32</v>
      </c>
      <c r="K14" s="8">
        <f>SASARAN!E19</f>
        <v>275</v>
      </c>
      <c r="L14" s="8">
        <f>'6'!M11</f>
        <v>243</v>
      </c>
      <c r="M14" s="8">
        <f>'6'!M12</f>
        <v>2</v>
      </c>
      <c r="N14" s="8">
        <f>'6'!M13</f>
        <v>30</v>
      </c>
      <c r="O14" s="8">
        <f>'6'!$M$14</f>
        <v>0</v>
      </c>
      <c r="P14" s="8">
        <f>'6'!$M$15</f>
        <v>0</v>
      </c>
      <c r="Q14" s="8">
        <f>'6'!$M$16</f>
        <v>32</v>
      </c>
      <c r="R14" s="8">
        <f>'6'!$M$17</f>
        <v>6</v>
      </c>
      <c r="S14" s="8">
        <f>'6'!$M$18</f>
        <v>12</v>
      </c>
      <c r="T14" s="8">
        <f>'6'!$M$19</f>
        <v>18</v>
      </c>
      <c r="U14" s="8">
        <f>'6'!$M$21</f>
        <v>36</v>
      </c>
      <c r="V14" s="8">
        <f>'6'!$M$22</f>
        <v>36</v>
      </c>
      <c r="W14" s="8">
        <f>'6'!$M$23</f>
        <v>36</v>
      </c>
      <c r="X14" s="8">
        <f>'6'!$M$24</f>
        <v>1</v>
      </c>
      <c r="Y14" s="8">
        <f>'6'!$M$25</f>
        <v>27</v>
      </c>
      <c r="Z14" s="8">
        <f>'6'!$M$26</f>
        <v>3</v>
      </c>
      <c r="AA14" s="8">
        <f>'6'!$M$27</f>
        <v>0</v>
      </c>
      <c r="AB14" s="8">
        <f>'6'!$M$28</f>
        <v>31</v>
      </c>
      <c r="AC14" s="8">
        <f>'6'!$M$29</f>
        <v>3</v>
      </c>
      <c r="AD14" s="8">
        <f>'6'!$M$30</f>
        <v>0</v>
      </c>
      <c r="AE14" s="8">
        <f>'6'!$M$33</f>
        <v>3</v>
      </c>
      <c r="AF14" s="8">
        <f>'6'!$M$34</f>
        <v>3</v>
      </c>
      <c r="AG14" s="8">
        <f>'6'!$M$35</f>
        <v>0</v>
      </c>
      <c r="AH14" s="8">
        <f>'6'!$M$36</f>
        <v>0</v>
      </c>
      <c r="AI14" s="8">
        <f>'6'!$M$37</f>
        <v>0</v>
      </c>
      <c r="AJ14" s="8">
        <f>'6'!$M$38</f>
        <v>3</v>
      </c>
      <c r="AK14" s="8">
        <f>'6'!$M$39</f>
        <v>0</v>
      </c>
      <c r="AL14" s="8">
        <f>'6'!$M$40</f>
        <v>3</v>
      </c>
      <c r="AM14" s="8">
        <f>'6'!$M$31</f>
        <v>30</v>
      </c>
      <c r="AN14" s="8">
        <f>'6'!$M$32</f>
        <v>0</v>
      </c>
      <c r="AO14" s="8">
        <f>'6'!$M$41</f>
        <v>0</v>
      </c>
      <c r="AP14" s="8">
        <f>'6'!$M$42</f>
        <v>2</v>
      </c>
      <c r="AQ14" s="8">
        <f>'6'!$M$43</f>
        <v>0</v>
      </c>
      <c r="AR14" s="8">
        <f>'6'!$M$44</f>
        <v>0</v>
      </c>
      <c r="AS14" s="8">
        <f>'6'!$M$45</f>
        <v>2</v>
      </c>
      <c r="AT14" s="8">
        <f>'6'!$M$46</f>
        <v>3</v>
      </c>
      <c r="AU14" s="8">
        <f>'6'!$M$47</f>
        <v>3</v>
      </c>
      <c r="AV14" s="8">
        <f>'6'!$M$48</f>
        <v>279</v>
      </c>
      <c r="AW14" s="8">
        <f>'6'!$M$49</f>
        <v>0</v>
      </c>
      <c r="AX14" s="8">
        <f>'6'!$M$50</f>
        <v>0</v>
      </c>
      <c r="AY14" s="8">
        <f>'5'!$M$251</f>
        <v>0</v>
      </c>
      <c r="AZ14" s="8">
        <f>'5'!$M$252</f>
        <v>0</v>
      </c>
      <c r="BA14" s="8">
        <f>'6'!$M$253</f>
        <v>0</v>
      </c>
      <c r="BB14" s="8">
        <f>'6'!$M$54</f>
        <v>0</v>
      </c>
      <c r="BC14" s="8">
        <f>'6'!$M$55</f>
        <v>0</v>
      </c>
      <c r="BD14" s="8">
        <f>'6'!$M$56</f>
        <v>0</v>
      </c>
      <c r="BE14" s="8">
        <f>'6'!$M$57</f>
        <v>0</v>
      </c>
      <c r="BF14" s="8">
        <f>'6'!$M$58</f>
        <v>0</v>
      </c>
      <c r="BG14" s="8">
        <f>'6'!$M$272</f>
        <v>2</v>
      </c>
      <c r="BH14" s="8">
        <f>'6'!$M$273</f>
        <v>30</v>
      </c>
      <c r="BI14" s="8">
        <f>'6'!$M$274</f>
        <v>30</v>
      </c>
      <c r="BJ14" s="8">
        <f>'6'!$M$275</f>
        <v>10</v>
      </c>
      <c r="BK14" s="8">
        <f>'6'!$M$276</f>
        <v>0</v>
      </c>
      <c r="BL14" s="8">
        <f>'6'!$M$277</f>
        <v>0</v>
      </c>
      <c r="BM14" s="8">
        <f>'6'!$M$278</f>
        <v>0</v>
      </c>
      <c r="BN14" s="8">
        <f>'6'!$M$279</f>
        <v>1</v>
      </c>
      <c r="BO14" s="8">
        <f>'6'!$M$280</f>
        <v>1</v>
      </c>
      <c r="BP14" s="8">
        <f>'6'!$M$281</f>
        <v>2</v>
      </c>
      <c r="BQ14" s="8">
        <f>'6'!$M$282</f>
        <v>0</v>
      </c>
      <c r="BR14" s="8">
        <f>'6'!$M$283</f>
        <v>0</v>
      </c>
      <c r="BS14" s="8">
        <f>'6'!$M$284</f>
        <v>0</v>
      </c>
      <c r="BT14" s="8">
        <f>'6'!$M$285</f>
        <v>0</v>
      </c>
      <c r="BU14" s="8">
        <f>'6'!$M$286</f>
        <v>6</v>
      </c>
      <c r="BV14" s="8">
        <f>'6'!$M$287</f>
        <v>26</v>
      </c>
      <c r="BW14" s="8">
        <f>'6'!$M$288</f>
        <v>0</v>
      </c>
      <c r="BX14" s="8">
        <f>'6'!$M$289</f>
        <v>32</v>
      </c>
      <c r="BY14" s="8"/>
    </row>
    <row r="15" spans="1:77" ht="15" customHeight="1" x14ac:dyDescent="0.2">
      <c r="B15" s="8">
        <f>SASARAN!B14</f>
        <v>7</v>
      </c>
      <c r="C15" s="35"/>
      <c r="D15" s="35">
        <f>'7'!M9</f>
        <v>7</v>
      </c>
      <c r="E15" s="8">
        <f t="shared" si="0"/>
        <v>1</v>
      </c>
      <c r="F15" s="8">
        <v>1</v>
      </c>
      <c r="G15" s="8"/>
      <c r="H15" s="8"/>
      <c r="I15" s="47">
        <f>SASARAN!D19</f>
        <v>32</v>
      </c>
      <c r="J15" s="8">
        <f>'6'!M10</f>
        <v>32</v>
      </c>
      <c r="K15" s="8">
        <f>SASARAN!E19</f>
        <v>275</v>
      </c>
      <c r="L15" s="8">
        <f>'7'!M11</f>
        <v>243</v>
      </c>
      <c r="M15" s="8">
        <f>'7'!M12</f>
        <v>2</v>
      </c>
      <c r="N15" s="8">
        <f>'7'!M13</f>
        <v>30</v>
      </c>
      <c r="O15" s="8">
        <f>'7'!$M$14</f>
        <v>0</v>
      </c>
      <c r="P15" s="8">
        <f>'7'!$M$15</f>
        <v>0</v>
      </c>
      <c r="Q15" s="8">
        <f>'7'!$M$16</f>
        <v>32</v>
      </c>
      <c r="R15" s="8">
        <f>'7'!$M$17</f>
        <v>6</v>
      </c>
      <c r="S15" s="8">
        <f>'7'!$M$18</f>
        <v>12</v>
      </c>
      <c r="T15" s="8">
        <f>'7'!$M$19</f>
        <v>18</v>
      </c>
      <c r="U15" s="8">
        <f>'7'!$M$21</f>
        <v>36</v>
      </c>
      <c r="V15" s="8">
        <f>'7'!$M$22</f>
        <v>36</v>
      </c>
      <c r="W15" s="8">
        <f>'7'!$M$23</f>
        <v>36</v>
      </c>
      <c r="X15" s="8">
        <f>'7'!$M$24</f>
        <v>1</v>
      </c>
      <c r="Y15" s="8">
        <f>'7'!$M$25</f>
        <v>27</v>
      </c>
      <c r="Z15" s="8">
        <f>'7'!$M$26</f>
        <v>3</v>
      </c>
      <c r="AA15" s="8">
        <f>'7'!$M$27</f>
        <v>0</v>
      </c>
      <c r="AB15" s="8">
        <f>'7'!$M$28</f>
        <v>31</v>
      </c>
      <c r="AC15" s="8">
        <f>'7'!$M$29</f>
        <v>3</v>
      </c>
      <c r="AD15" s="8">
        <f>'7'!$M$30</f>
        <v>0</v>
      </c>
      <c r="AE15" s="8">
        <f>'7'!$M$33</f>
        <v>3</v>
      </c>
      <c r="AF15" s="8">
        <f>'7'!$M$34</f>
        <v>3</v>
      </c>
      <c r="AG15" s="8">
        <f>'7'!$M$35</f>
        <v>0</v>
      </c>
      <c r="AH15" s="8">
        <f>'7'!$M$36</f>
        <v>0</v>
      </c>
      <c r="AI15" s="8">
        <f>'7'!$M$37</f>
        <v>0</v>
      </c>
      <c r="AJ15" s="8">
        <f>'7'!$M$38</f>
        <v>3</v>
      </c>
      <c r="AK15" s="8">
        <f>'7'!$M$39</f>
        <v>0</v>
      </c>
      <c r="AL15" s="8">
        <f>'7'!$M$40</f>
        <v>3</v>
      </c>
      <c r="AM15" s="8">
        <f>'7'!$M$31</f>
        <v>30</v>
      </c>
      <c r="AN15" s="8">
        <f>'7'!$M$32</f>
        <v>0</v>
      </c>
      <c r="AO15" s="8">
        <f>'7'!$M$41</f>
        <v>0</v>
      </c>
      <c r="AP15" s="8">
        <f>'7'!$M$42</f>
        <v>2</v>
      </c>
      <c r="AQ15" s="8">
        <f>'7'!$M$43</f>
        <v>0</v>
      </c>
      <c r="AR15" s="8">
        <f>'7'!$M$44</f>
        <v>0</v>
      </c>
      <c r="AS15" s="8">
        <f>'7'!$M$45</f>
        <v>2</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2</v>
      </c>
      <c r="BH15" s="8">
        <f>'7'!$M$273</f>
        <v>30</v>
      </c>
      <c r="BI15" s="8">
        <f>'7'!$M$274</f>
        <v>30</v>
      </c>
      <c r="BJ15" s="8">
        <f>'7'!$M$275</f>
        <v>17</v>
      </c>
      <c r="BK15" s="8">
        <f>'7'!$M$276</f>
        <v>1</v>
      </c>
      <c r="BL15" s="8">
        <f>'7'!$M$277</f>
        <v>0</v>
      </c>
      <c r="BM15" s="8">
        <f>'7'!$M$278</f>
        <v>0</v>
      </c>
      <c r="BN15" s="8">
        <f>'7'!$M$279</f>
        <v>1</v>
      </c>
      <c r="BO15" s="8">
        <f>'7'!$M$280</f>
        <v>1</v>
      </c>
      <c r="BP15" s="8">
        <f>'7'!$M$281</f>
        <v>2</v>
      </c>
      <c r="BQ15" s="8">
        <f>'7'!$M$282</f>
        <v>0</v>
      </c>
      <c r="BR15" s="8">
        <f>'7'!$M$283</f>
        <v>0</v>
      </c>
      <c r="BS15" s="8">
        <f>'7'!$M$284</f>
        <v>0</v>
      </c>
      <c r="BT15" s="8">
        <f>'7'!$M$285</f>
        <v>0</v>
      </c>
      <c r="BU15" s="8">
        <f>'7'!$M$286</f>
        <v>6</v>
      </c>
      <c r="BV15" s="8">
        <f>'7'!$M$287</f>
        <v>26</v>
      </c>
      <c r="BW15" s="8">
        <f>'7'!$M$288</f>
        <v>0</v>
      </c>
      <c r="BX15" s="8">
        <f>'7'!$M$289</f>
        <v>32</v>
      </c>
      <c r="BY15" s="8"/>
    </row>
    <row r="16" spans="1:77" ht="15" customHeight="1" x14ac:dyDescent="0.2">
      <c r="B16" s="8">
        <f>SASARAN!B15</f>
        <v>8</v>
      </c>
      <c r="C16" s="35"/>
      <c r="D16" s="35">
        <f>'8'!M9</f>
        <v>8</v>
      </c>
      <c r="E16" s="8">
        <f t="shared" si="0"/>
        <v>1</v>
      </c>
      <c r="F16" s="8">
        <v>1</v>
      </c>
      <c r="G16" s="8"/>
      <c r="H16" s="8"/>
      <c r="I16" s="47">
        <f>SASARAN!D19</f>
        <v>32</v>
      </c>
      <c r="J16" s="8">
        <f>'8'!M10</f>
        <v>32</v>
      </c>
      <c r="K16" s="8">
        <f>SASARAN!E19</f>
        <v>275</v>
      </c>
      <c r="L16" s="8">
        <f>'8'!M11</f>
        <v>243</v>
      </c>
      <c r="M16" s="8">
        <f>'8'!M12</f>
        <v>2</v>
      </c>
      <c r="N16" s="8">
        <f>'8'!M13</f>
        <v>30</v>
      </c>
      <c r="O16" s="8">
        <f>'8'!$M$14</f>
        <v>0</v>
      </c>
      <c r="P16" s="8">
        <f>'8'!$M$15</f>
        <v>0</v>
      </c>
      <c r="Q16" s="8">
        <f>'8'!$M$16</f>
        <v>32</v>
      </c>
      <c r="R16" s="8">
        <f>'8'!$M$17</f>
        <v>6</v>
      </c>
      <c r="S16" s="8">
        <f>'8'!$M$18</f>
        <v>12</v>
      </c>
      <c r="T16" s="8">
        <f>'8'!$M$19</f>
        <v>18</v>
      </c>
      <c r="U16" s="8">
        <f>'8'!$M$21</f>
        <v>36</v>
      </c>
      <c r="V16" s="8">
        <f>'8'!$M$22</f>
        <v>36</v>
      </c>
      <c r="W16" s="8">
        <f>'8'!$M$23</f>
        <v>36</v>
      </c>
      <c r="X16" s="8">
        <f>'8'!$M$24</f>
        <v>1</v>
      </c>
      <c r="Y16" s="8">
        <f>'8'!$M$25</f>
        <v>27</v>
      </c>
      <c r="Z16" s="8">
        <f>'8'!$M$26</f>
        <v>3</v>
      </c>
      <c r="AA16" s="8">
        <f>'8'!$M$27</f>
        <v>0</v>
      </c>
      <c r="AB16" s="8">
        <f>'8'!$M$28</f>
        <v>31</v>
      </c>
      <c r="AC16" s="8">
        <f>'8'!$M$29</f>
        <v>3</v>
      </c>
      <c r="AD16" s="8">
        <f>'8'!$M$30</f>
        <v>0</v>
      </c>
      <c r="AE16" s="8">
        <f>'8'!$M$33</f>
        <v>3</v>
      </c>
      <c r="AF16" s="8">
        <f>'8'!$M$34</f>
        <v>3</v>
      </c>
      <c r="AG16" s="8">
        <f>'8'!$M$35</f>
        <v>0</v>
      </c>
      <c r="AH16" s="8">
        <f>'8'!$M$36</f>
        <v>0</v>
      </c>
      <c r="AI16" s="8">
        <f>'8'!$M$37</f>
        <v>0</v>
      </c>
      <c r="AJ16" s="8">
        <f>'8'!$M$38</f>
        <v>3</v>
      </c>
      <c r="AK16" s="8">
        <f>'8'!$M$39</f>
        <v>0</v>
      </c>
      <c r="AL16" s="8">
        <f>'8'!$M$40</f>
        <v>3</v>
      </c>
      <c r="AM16" s="8">
        <f>'8'!$M$31</f>
        <v>30</v>
      </c>
      <c r="AN16" s="8">
        <f>'8'!$M$32</f>
        <v>0</v>
      </c>
      <c r="AO16" s="8">
        <f>'8'!$M$41</f>
        <v>0</v>
      </c>
      <c r="AP16" s="8">
        <f>'8'!$M$42</f>
        <v>2</v>
      </c>
      <c r="AQ16" s="8">
        <f>'8'!$M$43</f>
        <v>0</v>
      </c>
      <c r="AR16" s="8">
        <f>'8'!$M$44</f>
        <v>0</v>
      </c>
      <c r="AS16" s="8">
        <f>'8'!$M$45</f>
        <v>2</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2</v>
      </c>
      <c r="BH16" s="8">
        <f>'8'!$M$273</f>
        <v>30</v>
      </c>
      <c r="BI16" s="8">
        <f>'8'!$M$274</f>
        <v>30</v>
      </c>
      <c r="BJ16" s="8">
        <f>'8'!$M$275</f>
        <v>17</v>
      </c>
      <c r="BK16" s="8">
        <f>'8'!$M$276</f>
        <v>1</v>
      </c>
      <c r="BL16" s="8">
        <f>'8'!$M$277</f>
        <v>0</v>
      </c>
      <c r="BM16" s="8">
        <f>'8'!$M$278</f>
        <v>0</v>
      </c>
      <c r="BN16" s="8">
        <f>'8'!$M$279</f>
        <v>1</v>
      </c>
      <c r="BO16" s="8">
        <f>'8'!$M$280</f>
        <v>1</v>
      </c>
      <c r="BP16" s="8">
        <f>'8'!$M$281</f>
        <v>2</v>
      </c>
      <c r="BQ16" s="8">
        <f>'8'!$M$282</f>
        <v>0</v>
      </c>
      <c r="BR16" s="8">
        <f>'8'!$M$283</f>
        <v>0</v>
      </c>
      <c r="BS16" s="8">
        <f>'8'!$M$284</f>
        <v>0</v>
      </c>
      <c r="BT16" s="8">
        <f>'8'!$M$285</f>
        <v>0</v>
      </c>
      <c r="BU16" s="8">
        <f>'8'!$M$286</f>
        <v>6</v>
      </c>
      <c r="BV16" s="8">
        <f>'8'!$M$287</f>
        <v>26</v>
      </c>
      <c r="BW16" s="8">
        <f>'8'!$M$288</f>
        <v>0</v>
      </c>
      <c r="BX16" s="8">
        <f>'8'!$M$289</f>
        <v>32</v>
      </c>
      <c r="BY16" s="8"/>
    </row>
    <row r="17" spans="2:77" ht="15" customHeight="1" x14ac:dyDescent="0.2">
      <c r="B17" s="8">
        <f>SASARAN!B16</f>
        <v>9</v>
      </c>
      <c r="C17" s="35"/>
      <c r="D17" s="35">
        <f>'9'!M9</f>
        <v>9</v>
      </c>
      <c r="E17" s="8">
        <f t="shared" si="0"/>
        <v>1</v>
      </c>
      <c r="F17" s="8">
        <v>1</v>
      </c>
      <c r="G17" s="8"/>
      <c r="H17" s="8"/>
      <c r="I17" s="47">
        <f>SASARAN!D19</f>
        <v>32</v>
      </c>
      <c r="J17" s="8">
        <f>'9'!M10</f>
        <v>32</v>
      </c>
      <c r="K17" s="8">
        <f>SASARAN!E19</f>
        <v>275</v>
      </c>
      <c r="L17" s="8">
        <f>'9'!M11</f>
        <v>243</v>
      </c>
      <c r="M17" s="8">
        <f>'9'!M12</f>
        <v>2</v>
      </c>
      <c r="N17" s="8">
        <f>'9'!M13</f>
        <v>30</v>
      </c>
      <c r="O17" s="8">
        <f>'9'!$M$14</f>
        <v>0</v>
      </c>
      <c r="P17" s="8">
        <f>'9'!$M$15</f>
        <v>0</v>
      </c>
      <c r="Q17" s="8">
        <f>'9'!$M$16</f>
        <v>32</v>
      </c>
      <c r="R17" s="8">
        <f>'9'!$M$17</f>
        <v>6</v>
      </c>
      <c r="S17" s="8">
        <f>'9'!$M$18</f>
        <v>12</v>
      </c>
      <c r="T17" s="8">
        <f>'9'!$M$19</f>
        <v>18</v>
      </c>
      <c r="U17" s="8">
        <f>'9'!$M$21</f>
        <v>36</v>
      </c>
      <c r="V17" s="8">
        <f>'9'!$M$22</f>
        <v>36</v>
      </c>
      <c r="W17" s="8">
        <f>'9'!$M$23</f>
        <v>36</v>
      </c>
      <c r="X17" s="8">
        <f>'9'!$M$24</f>
        <v>1</v>
      </c>
      <c r="Y17" s="8">
        <f>'9'!$M$25</f>
        <v>27</v>
      </c>
      <c r="Z17" s="8">
        <f>'9'!$M$26</f>
        <v>3</v>
      </c>
      <c r="AA17" s="8">
        <f>'9'!$M$27</f>
        <v>0</v>
      </c>
      <c r="AB17" s="8">
        <f>'9'!$M$28</f>
        <v>31</v>
      </c>
      <c r="AC17" s="8">
        <f>'9'!$M$29</f>
        <v>3</v>
      </c>
      <c r="AD17" s="8">
        <f>'9'!$M$30</f>
        <v>0</v>
      </c>
      <c r="AE17" s="8">
        <f>'9'!$M$33</f>
        <v>3</v>
      </c>
      <c r="AF17" s="8">
        <f>'9'!$M$34</f>
        <v>3</v>
      </c>
      <c r="AG17" s="8">
        <f>'9'!$M$35</f>
        <v>0</v>
      </c>
      <c r="AH17" s="8">
        <f>'9'!$M$36</f>
        <v>0</v>
      </c>
      <c r="AI17" s="8">
        <f>'9'!$M37</f>
        <v>0</v>
      </c>
      <c r="AJ17" s="8">
        <f>'9'!$M$38</f>
        <v>3</v>
      </c>
      <c r="AK17" s="8">
        <f>'9'!$M$39</f>
        <v>0</v>
      </c>
      <c r="AL17" s="8">
        <f>'9'!$M$40</f>
        <v>3</v>
      </c>
      <c r="AM17" s="8">
        <f>'9'!$M$31</f>
        <v>30</v>
      </c>
      <c r="AN17" s="8">
        <f>'9'!$M$32</f>
        <v>0</v>
      </c>
      <c r="AO17" s="8">
        <f>'9'!$M$41</f>
        <v>0</v>
      </c>
      <c r="AP17" s="8">
        <f>'9'!$M$42</f>
        <v>2</v>
      </c>
      <c r="AQ17" s="8">
        <f>'9'!$M$43</f>
        <v>0</v>
      </c>
      <c r="AR17" s="8">
        <f>'9'!$M$44</f>
        <v>0</v>
      </c>
      <c r="AS17" s="8">
        <f>'9'!$M$45</f>
        <v>2</v>
      </c>
      <c r="AT17" s="8">
        <f>'9'!$M$46</f>
        <v>3</v>
      </c>
      <c r="AU17" s="8">
        <f>'9'!$M$47</f>
        <v>3</v>
      </c>
      <c r="AV17" s="8">
        <f>'9'!$M$48</f>
        <v>64</v>
      </c>
      <c r="AW17" s="8">
        <f>'9'!$M$49</f>
        <v>0</v>
      </c>
      <c r="AX17" s="8">
        <f>'9'!$M$50</f>
        <v>0</v>
      </c>
      <c r="AY17" s="8">
        <f>'9'!$M$251</f>
        <v>0</v>
      </c>
      <c r="AZ17" s="8">
        <f>'9'!$M$252</f>
        <v>0</v>
      </c>
      <c r="BA17" s="8">
        <f>'9'!$M$253</f>
        <v>0</v>
      </c>
      <c r="BB17" s="8">
        <f>'9'!$M$54</f>
        <v>0</v>
      </c>
      <c r="BC17" s="8">
        <f>'9'!$M$55</f>
        <v>0</v>
      </c>
      <c r="BD17" s="8">
        <f>'9'!$M$56</f>
        <v>0</v>
      </c>
      <c r="BE17" s="8">
        <f>'9'!$M$57</f>
        <v>0</v>
      </c>
      <c r="BF17" s="8">
        <f>'9'!$M$58</f>
        <v>0</v>
      </c>
      <c r="BG17" s="8">
        <f>'9'!$M$272</f>
        <v>2</v>
      </c>
      <c r="BH17" s="8">
        <f>'9'!$M$273</f>
        <v>30</v>
      </c>
      <c r="BI17" s="8">
        <f>'9'!$M$274</f>
        <v>30</v>
      </c>
      <c r="BJ17" s="8">
        <f>'9'!$M$275</f>
        <v>17</v>
      </c>
      <c r="BK17" s="8">
        <f>'9'!$M$276</f>
        <v>1</v>
      </c>
      <c r="BL17" s="8">
        <f>'9'!$M$277</f>
        <v>0</v>
      </c>
      <c r="BM17" s="8">
        <f>'9'!$M$278</f>
        <v>0</v>
      </c>
      <c r="BN17" s="8">
        <f>'9'!$M$279</f>
        <v>1</v>
      </c>
      <c r="BO17" s="8">
        <f>'9'!$M$280</f>
        <v>1</v>
      </c>
      <c r="BP17" s="8">
        <f>'9'!$M$281</f>
        <v>2</v>
      </c>
      <c r="BQ17" s="8">
        <f>'9'!$M$282</f>
        <v>0</v>
      </c>
      <c r="BR17" s="8">
        <f>'9'!$M$283</f>
        <v>0</v>
      </c>
      <c r="BS17" s="8">
        <f>'9'!$M$284</f>
        <v>0</v>
      </c>
      <c r="BT17" s="8">
        <f>'9'!$M$285</f>
        <v>0</v>
      </c>
      <c r="BU17" s="8">
        <f>'9'!$M$286</f>
        <v>6</v>
      </c>
      <c r="BV17" s="8">
        <f>'9'!$M$287</f>
        <v>26</v>
      </c>
      <c r="BW17" s="8">
        <f>'9'!$M$288</f>
        <v>0</v>
      </c>
      <c r="BX17" s="8">
        <f>'9'!$M$289</f>
        <v>32</v>
      </c>
      <c r="BY17" s="8"/>
    </row>
    <row r="18" spans="2:77" ht="15" customHeight="1" x14ac:dyDescent="0.2">
      <c r="B18" s="8">
        <f>SASARAN!B17</f>
        <v>10</v>
      </c>
      <c r="C18" s="35"/>
      <c r="D18" s="35">
        <f>'10'!M9</f>
        <v>10</v>
      </c>
      <c r="E18" s="8">
        <f t="shared" si="0"/>
        <v>1</v>
      </c>
      <c r="F18" s="8">
        <v>1</v>
      </c>
      <c r="G18" s="8"/>
      <c r="H18" s="8"/>
      <c r="I18" s="47">
        <f>SASARAN!D19</f>
        <v>32</v>
      </c>
      <c r="J18" s="8">
        <f>'10'!M10</f>
        <v>32</v>
      </c>
      <c r="K18" s="8">
        <f>SASARAN!E19</f>
        <v>275</v>
      </c>
      <c r="L18" s="8">
        <f>'10'!M11</f>
        <v>243</v>
      </c>
      <c r="M18" s="8">
        <f>'10'!M12</f>
        <v>2</v>
      </c>
      <c r="N18" s="8">
        <f>'10'!M13</f>
        <v>30</v>
      </c>
      <c r="O18" s="8">
        <f>'10'!$M$14</f>
        <v>0</v>
      </c>
      <c r="P18" s="8">
        <f>'10'!$M$15</f>
        <v>0</v>
      </c>
      <c r="Q18" s="8">
        <f>'10'!$M$16</f>
        <v>32</v>
      </c>
      <c r="R18" s="8">
        <f>'10'!$M$17</f>
        <v>6</v>
      </c>
      <c r="S18" s="8">
        <f>'10'!$M$18</f>
        <v>12</v>
      </c>
      <c r="T18" s="8">
        <f>'10'!$M$19</f>
        <v>18</v>
      </c>
      <c r="U18" s="8">
        <f>'10'!$M$21</f>
        <v>36</v>
      </c>
      <c r="V18" s="8">
        <f>'10'!$M$22</f>
        <v>36</v>
      </c>
      <c r="W18" s="8">
        <f>'10'!$M$23</f>
        <v>36</v>
      </c>
      <c r="X18" s="8">
        <f>'10'!$M$24</f>
        <v>1</v>
      </c>
      <c r="Y18" s="8">
        <f>'10'!$M$25</f>
        <v>27</v>
      </c>
      <c r="Z18" s="8">
        <f>'10'!$M$26</f>
        <v>3</v>
      </c>
      <c r="AA18" s="8">
        <f>'10'!$M$27</f>
        <v>0</v>
      </c>
      <c r="AB18" s="8">
        <f>'10'!$M$28</f>
        <v>31</v>
      </c>
      <c r="AC18" s="8">
        <f>'10'!$M$29</f>
        <v>3</v>
      </c>
      <c r="AD18" s="8">
        <f>'10'!$M$30</f>
        <v>0</v>
      </c>
      <c r="AE18" s="8">
        <f>'10'!$M$33</f>
        <v>3</v>
      </c>
      <c r="AF18" s="8">
        <f>'10'!$M$34</f>
        <v>3</v>
      </c>
      <c r="AG18" s="8">
        <f>'10'!$M$35</f>
        <v>0</v>
      </c>
      <c r="AH18" s="8">
        <f>'10'!$M$36</f>
        <v>0</v>
      </c>
      <c r="AI18" s="8">
        <f>'10'!$M$37</f>
        <v>0</v>
      </c>
      <c r="AJ18" s="8">
        <f>'10'!$M$38</f>
        <v>3</v>
      </c>
      <c r="AK18" s="8">
        <f>'10'!$M$39</f>
        <v>0</v>
      </c>
      <c r="AL18" s="8">
        <f>'10'!$M$40</f>
        <v>3</v>
      </c>
      <c r="AM18" s="8">
        <f>'10'!$M$31</f>
        <v>30</v>
      </c>
      <c r="AN18" s="8">
        <f>'10'!$M$32</f>
        <v>0</v>
      </c>
      <c r="AO18" s="8">
        <f>'10'!$M$41</f>
        <v>0</v>
      </c>
      <c r="AP18" s="8">
        <f>'10'!$M$42</f>
        <v>2</v>
      </c>
      <c r="AQ18" s="8">
        <f>'10'!$M$43</f>
        <v>0</v>
      </c>
      <c r="AR18" s="8">
        <f>'10'!$M$44</f>
        <v>0</v>
      </c>
      <c r="AS18" s="8">
        <f>'10'!$M$45</f>
        <v>2</v>
      </c>
      <c r="AT18" s="8">
        <f>'10'!$M$46</f>
        <v>2</v>
      </c>
      <c r="AU18" s="8">
        <f>'10'!$M$47</f>
        <v>2</v>
      </c>
      <c r="AV18" s="8">
        <f>'10'!$M$48</f>
        <v>46</v>
      </c>
      <c r="AW18" s="8">
        <f>'10'!$M$49</f>
        <v>0</v>
      </c>
      <c r="AX18" s="8">
        <f>'10'!$M$50</f>
        <v>0</v>
      </c>
      <c r="AY18" s="8">
        <f>'10'!$M$251</f>
        <v>0</v>
      </c>
      <c r="AZ18" s="8">
        <f>'10'!$M$252</f>
        <v>0</v>
      </c>
      <c r="BA18" s="8">
        <f>'10'!$M$253</f>
        <v>0</v>
      </c>
      <c r="BB18" s="8">
        <f>'10'!$M$54</f>
        <v>0</v>
      </c>
      <c r="BC18" s="8">
        <f>'10'!$M$55</f>
        <v>0</v>
      </c>
      <c r="BD18" s="8">
        <f>'10'!$M$56</f>
        <v>0</v>
      </c>
      <c r="BE18" s="8">
        <f>'10'!$M$57</f>
        <v>0</v>
      </c>
      <c r="BF18" s="8">
        <f>'10'!$M$58</f>
        <v>0</v>
      </c>
      <c r="BG18" s="8">
        <f>'10'!$M$272</f>
        <v>2</v>
      </c>
      <c r="BH18" s="8">
        <f>'10'!$M$273</f>
        <v>30</v>
      </c>
      <c r="BI18" s="8">
        <f>'10'!$M$274</f>
        <v>30</v>
      </c>
      <c r="BJ18" s="8">
        <f>'10'!$M$275</f>
        <v>17</v>
      </c>
      <c r="BK18" s="8">
        <f>'10'!$M$276</f>
        <v>1</v>
      </c>
      <c r="BL18" s="8">
        <f>'10'!$M$277</f>
        <v>0</v>
      </c>
      <c r="BM18" s="8">
        <f>'10'!$M$278</f>
        <v>0</v>
      </c>
      <c r="BN18" s="8">
        <f>'10'!$M$279</f>
        <v>1</v>
      </c>
      <c r="BO18" s="8">
        <f>'10'!$M$280</f>
        <v>1</v>
      </c>
      <c r="BP18" s="8">
        <f>'10'!$M$281</f>
        <v>2</v>
      </c>
      <c r="BQ18" s="8">
        <f>'10'!$M$282</f>
        <v>0</v>
      </c>
      <c r="BR18" s="8">
        <f>'10'!$M$283</f>
        <v>0</v>
      </c>
      <c r="BS18" s="8">
        <f>'10'!$M$284</f>
        <v>0</v>
      </c>
      <c r="BT18" s="8">
        <f>'10'!$M$285</f>
        <v>0</v>
      </c>
      <c r="BU18" s="8">
        <f>'10'!$M$286</f>
        <v>6</v>
      </c>
      <c r="BV18" s="8">
        <f>'10'!$M$287</f>
        <v>26</v>
      </c>
      <c r="BW18" s="8">
        <f>'10'!$M$288</f>
        <v>0</v>
      </c>
      <c r="BX18" s="8">
        <f>'10'!$M$289</f>
        <v>32</v>
      </c>
      <c r="BY18" s="8"/>
    </row>
    <row r="19" spans="2:77" ht="15" customHeight="1" x14ac:dyDescent="0.2">
      <c r="B19" s="8">
        <f>SASARAN!B18</f>
        <v>11</v>
      </c>
      <c r="C19" s="35"/>
      <c r="D19" s="35">
        <f>'11'!M9</f>
        <v>11</v>
      </c>
      <c r="E19" s="8">
        <f t="shared" si="0"/>
        <v>1</v>
      </c>
      <c r="F19" s="8">
        <v>1</v>
      </c>
      <c r="G19" s="8"/>
      <c r="H19" s="8"/>
      <c r="I19" s="47">
        <f>SASARAN!D19</f>
        <v>32</v>
      </c>
      <c r="J19" s="8">
        <f>'11'!M10</f>
        <v>32</v>
      </c>
      <c r="K19" s="8">
        <f>SASARAN!E19</f>
        <v>275</v>
      </c>
      <c r="L19" s="8">
        <f>'11'!M11</f>
        <v>243</v>
      </c>
      <c r="M19" s="8">
        <f>'11'!M12</f>
        <v>2</v>
      </c>
      <c r="N19" s="8">
        <f>'11'!M13</f>
        <v>30</v>
      </c>
      <c r="O19" s="8">
        <f>'11'!$M$14</f>
        <v>0</v>
      </c>
      <c r="P19" s="8">
        <f>'11'!$M$15</f>
        <v>0</v>
      </c>
      <c r="Q19" s="8">
        <f>'11'!$M$16</f>
        <v>32</v>
      </c>
      <c r="R19" s="8">
        <f>'11'!$M$17</f>
        <v>6</v>
      </c>
      <c r="S19" s="8">
        <f>'11'!$M$18</f>
        <v>12</v>
      </c>
      <c r="T19" s="8">
        <f>'11'!$M$19</f>
        <v>18</v>
      </c>
      <c r="U19" s="8">
        <f>'11'!$M$21</f>
        <v>36</v>
      </c>
      <c r="V19" s="8">
        <f>'11'!$M$22</f>
        <v>36</v>
      </c>
      <c r="W19" s="8">
        <f>'11'!$M$23</f>
        <v>36</v>
      </c>
      <c r="X19" s="8">
        <f>'11'!$M$24</f>
        <v>1</v>
      </c>
      <c r="Y19" s="8">
        <f>'11'!$M$25</f>
        <v>27</v>
      </c>
      <c r="Z19" s="8">
        <f>'11'!$M$26</f>
        <v>3</v>
      </c>
      <c r="AA19" s="8">
        <f>'11'!$M$27</f>
        <v>0</v>
      </c>
      <c r="AB19" s="8">
        <f>'11'!$M$28</f>
        <v>31</v>
      </c>
      <c r="AC19" s="8">
        <f>'11'!$M$29</f>
        <v>3</v>
      </c>
      <c r="AD19" s="8">
        <f>'11'!$M$30</f>
        <v>0</v>
      </c>
      <c r="AE19" s="8">
        <f>'11'!$M$273</f>
        <v>30</v>
      </c>
      <c r="AF19" s="8">
        <f>'11'!$M$34</f>
        <v>3</v>
      </c>
      <c r="AG19" s="8">
        <f>'11'!$M$35</f>
        <v>0</v>
      </c>
      <c r="AH19" s="8">
        <f>'11'!$M$36</f>
        <v>0</v>
      </c>
      <c r="AI19" s="8">
        <f>'11'!$M$37</f>
        <v>0</v>
      </c>
      <c r="AJ19" s="8">
        <f>'11'!$M$38</f>
        <v>3</v>
      </c>
      <c r="AK19" s="8">
        <f>'11'!$M$39</f>
        <v>0</v>
      </c>
      <c r="AL19" s="8">
        <f>'11'!$M$40</f>
        <v>3</v>
      </c>
      <c r="AM19" s="8">
        <f>'11'!$M$31</f>
        <v>30</v>
      </c>
      <c r="AN19" s="8">
        <f>'11'!$M$32</f>
        <v>0</v>
      </c>
      <c r="AO19" s="8">
        <f>'11'!$M$41</f>
        <v>0</v>
      </c>
      <c r="AP19" s="8">
        <f>'11'!$M$42</f>
        <v>2</v>
      </c>
      <c r="AQ19" s="8">
        <f>'11'!$M$43</f>
        <v>0</v>
      </c>
      <c r="AR19" s="8">
        <f>'11'!$M$44</f>
        <v>0</v>
      </c>
      <c r="AS19" s="8">
        <f>'11'!$M$45</f>
        <v>2</v>
      </c>
      <c r="AT19" s="8">
        <f>'11'!$M$46</f>
        <v>3</v>
      </c>
      <c r="AU19" s="8">
        <f>'11'!$M$47</f>
        <v>2</v>
      </c>
      <c r="AV19" s="8">
        <f>'11'!$M$48</f>
        <v>279</v>
      </c>
      <c r="AW19" s="8">
        <f>'11'!$M$49</f>
        <v>0</v>
      </c>
      <c r="AX19" s="8">
        <f>'11'!$M$50</f>
        <v>0</v>
      </c>
      <c r="AY19" s="8">
        <f>'11'!$M$251</f>
        <v>3</v>
      </c>
      <c r="AZ19" s="8">
        <f>'11'!$M$252</f>
        <v>0</v>
      </c>
      <c r="BA19" s="8">
        <f>'11'!$M$253</f>
        <v>0</v>
      </c>
      <c r="BB19" s="8">
        <f>'11'!$M$54</f>
        <v>0</v>
      </c>
      <c r="BC19" s="8">
        <f>'11'!$M$55</f>
        <v>0</v>
      </c>
      <c r="BD19" s="8">
        <f>'11'!$M$56</f>
        <v>0</v>
      </c>
      <c r="BE19" s="8">
        <f>'11'!$M$57</f>
        <v>0</v>
      </c>
      <c r="BF19" s="8">
        <f>'11'!$M$58</f>
        <v>0</v>
      </c>
      <c r="BG19" s="8">
        <f>'11'!$M$272</f>
        <v>2</v>
      </c>
      <c r="BH19" s="8">
        <f>'11'!$M$273</f>
        <v>30</v>
      </c>
      <c r="BI19" s="8">
        <f>'11'!$M$274</f>
        <v>30</v>
      </c>
      <c r="BJ19" s="8">
        <f>'11'!$M$275</f>
        <v>17</v>
      </c>
      <c r="BK19" s="8">
        <f>'11'!$M$276</f>
        <v>1</v>
      </c>
      <c r="BL19" s="8">
        <f>'11'!$M$277</f>
        <v>0</v>
      </c>
      <c r="BM19" s="8">
        <f>'11'!$M$278</f>
        <v>0</v>
      </c>
      <c r="BN19" s="8">
        <f>'11'!$M$279</f>
        <v>1</v>
      </c>
      <c r="BO19" s="8">
        <f>'11'!$M$280</f>
        <v>1</v>
      </c>
      <c r="BP19" s="8">
        <f>'11'!$M$281</f>
        <v>2</v>
      </c>
      <c r="BQ19" s="8">
        <f>'11'!$M$282</f>
        <v>0</v>
      </c>
      <c r="BR19" s="8">
        <f>'11'!$M$283</f>
        <v>0</v>
      </c>
      <c r="BS19" s="8">
        <f>'11'!$M$284</f>
        <v>0</v>
      </c>
      <c r="BT19" s="8">
        <f>'11'!$M$285</f>
        <v>0</v>
      </c>
      <c r="BU19" s="8">
        <f>'11'!$M$28</f>
        <v>31</v>
      </c>
      <c r="BV19" s="8">
        <f>'11'!$M$287</f>
        <v>26</v>
      </c>
      <c r="BW19" s="8">
        <f>'11'!$M$288</f>
        <v>0</v>
      </c>
      <c r="BX19" s="8">
        <f>'11'!$M$289</f>
        <v>32</v>
      </c>
      <c r="BY19" s="8"/>
    </row>
    <row r="20" spans="2:77" ht="15" customHeight="1" x14ac:dyDescent="0.2">
      <c r="B20" s="8" t="e">
        <f>SASARAN!#REF!</f>
        <v>#REF!</v>
      </c>
      <c r="C20" s="35"/>
      <c r="D20" s="35">
        <f>'12'!M9</f>
        <v>12</v>
      </c>
      <c r="E20" s="8" t="e">
        <f t="shared" si="0"/>
        <v>#REF!</v>
      </c>
      <c r="F20" s="8">
        <v>1</v>
      </c>
      <c r="G20" s="8"/>
      <c r="H20" s="8"/>
      <c r="I20" s="47">
        <f>SASARAN!D19</f>
        <v>32</v>
      </c>
      <c r="J20" s="8">
        <f>'12'!M10</f>
        <v>0</v>
      </c>
      <c r="K20" s="8">
        <f>SASARAN!E19</f>
        <v>275</v>
      </c>
      <c r="L20" s="8">
        <f>'12'!M11</f>
        <v>0</v>
      </c>
      <c r="M20" s="8">
        <f>'12'!M12</f>
        <v>0</v>
      </c>
      <c r="N20" s="8">
        <f>'12'!M13</f>
        <v>0</v>
      </c>
      <c r="O20" s="8">
        <f>'12'!$M$14</f>
        <v>0</v>
      </c>
      <c r="P20" s="8">
        <f>'12'!$M$15</f>
        <v>0</v>
      </c>
      <c r="Q20" s="8">
        <f>'12'!$M$16</f>
        <v>0</v>
      </c>
      <c r="R20" s="8">
        <f>'12'!$M$17</f>
        <v>0</v>
      </c>
      <c r="S20" s="8">
        <f>'12'!$M$18</f>
        <v>0</v>
      </c>
      <c r="T20" s="8">
        <f>'12'!$M$19</f>
        <v>0</v>
      </c>
      <c r="U20" s="8">
        <f>'12'!$M$21</f>
        <v>0</v>
      </c>
      <c r="V20" s="8">
        <f>'12'!$M$22</f>
        <v>0</v>
      </c>
      <c r="W20" s="8">
        <f>'12'!$M$23</f>
        <v>0</v>
      </c>
      <c r="X20" s="8">
        <f>'12'!$M$24</f>
        <v>0</v>
      </c>
      <c r="Y20" s="8">
        <f>'12'!$M$25</f>
        <v>0</v>
      </c>
      <c r="Z20" s="8">
        <f>'12'!$M$26</f>
        <v>0</v>
      </c>
      <c r="AA20" s="8">
        <f>'12'!$M$27</f>
        <v>0</v>
      </c>
      <c r="AB20" s="8">
        <f>'12'!$M$28</f>
        <v>0</v>
      </c>
      <c r="AC20" s="8">
        <f>'12'!$M$29</f>
        <v>0</v>
      </c>
      <c r="AD20" s="8">
        <f>'12'!$M$30</f>
        <v>0</v>
      </c>
      <c r="AE20" s="8">
        <f>'12'!$M$33</f>
        <v>0</v>
      </c>
      <c r="AF20" s="8">
        <f>'12'!$M$34</f>
        <v>0</v>
      </c>
      <c r="AG20" s="8">
        <f>'12'!$M$35</f>
        <v>0</v>
      </c>
      <c r="AH20" s="8">
        <f>'12'!$M$36</f>
        <v>0</v>
      </c>
      <c r="AI20" s="8">
        <f>'12'!$M$37</f>
        <v>0</v>
      </c>
      <c r="AJ20" s="8">
        <f>'12'!$M$38</f>
        <v>0</v>
      </c>
      <c r="AK20" s="8">
        <f>'12'!$M$39</f>
        <v>0</v>
      </c>
      <c r="AL20" s="8">
        <f>'12'!$M$40</f>
        <v>0</v>
      </c>
      <c r="AM20" s="8">
        <f>'12'!$M$31</f>
        <v>0</v>
      </c>
      <c r="AN20" s="8">
        <f>'12'!$M$32</f>
        <v>0</v>
      </c>
      <c r="AO20" s="8">
        <f>'12'!$M$41</f>
        <v>0</v>
      </c>
      <c r="AP20" s="8">
        <f>'12'!$M$42</f>
        <v>0</v>
      </c>
      <c r="AQ20" s="8">
        <f>'12'!$M$43</f>
        <v>0</v>
      </c>
      <c r="AR20" s="8">
        <f>'12'!$M$44</f>
        <v>0</v>
      </c>
      <c r="AS20" s="8">
        <f>'12'!$M$45</f>
        <v>0</v>
      </c>
      <c r="AT20" s="8">
        <f>'12'!$M$46</f>
        <v>0</v>
      </c>
      <c r="AU20" s="8">
        <f>'12'!$M$47</f>
        <v>0</v>
      </c>
      <c r="AV20" s="8">
        <f>'12'!$M$48</f>
        <v>0</v>
      </c>
      <c r="AW20" s="8">
        <f>'12'!$M$49</f>
        <v>0</v>
      </c>
      <c r="AX20" s="8">
        <f>'12'!$M$50</f>
        <v>0</v>
      </c>
      <c r="AY20" s="8">
        <f>'12'!$M$251</f>
        <v>0</v>
      </c>
      <c r="AZ20" s="8">
        <f>'12'!$M$252</f>
        <v>0</v>
      </c>
      <c r="BA20" s="8">
        <f>'12'!$M$253</f>
        <v>0</v>
      </c>
      <c r="BB20" s="8">
        <f>'12'!$M$54</f>
        <v>0</v>
      </c>
      <c r="BC20" s="8">
        <f>'12'!$M$55</f>
        <v>0</v>
      </c>
      <c r="BD20" s="8">
        <f>'12'!$M$56</f>
        <v>0</v>
      </c>
      <c r="BE20" s="8">
        <f>'12'!$M$57</f>
        <v>0</v>
      </c>
      <c r="BF20" s="8">
        <f>'12'!$M$58</f>
        <v>0</v>
      </c>
      <c r="BG20" s="8">
        <f>'12'!$M$272</f>
        <v>0</v>
      </c>
      <c r="BH20" s="8">
        <f>'12'!$M$273</f>
        <v>0</v>
      </c>
      <c r="BI20" s="8">
        <f>'12'!$M$274</f>
        <v>0</v>
      </c>
      <c r="BJ20" s="8">
        <f>'12'!$M$275</f>
        <v>0</v>
      </c>
      <c r="BK20" s="8">
        <f>'12'!$M$276</f>
        <v>0</v>
      </c>
      <c r="BL20" s="8">
        <f>'12'!$M$277</f>
        <v>0</v>
      </c>
      <c r="BM20" s="8">
        <f>'12'!$M$278</f>
        <v>0</v>
      </c>
      <c r="BN20" s="8">
        <f>'12'!$M$279</f>
        <v>0</v>
      </c>
      <c r="BO20" s="8">
        <f>'12'!$M$280</f>
        <v>0</v>
      </c>
      <c r="BP20" s="8">
        <f>'12'!$M$281</f>
        <v>0</v>
      </c>
      <c r="BQ20" s="8">
        <f>'12'!$M$282</f>
        <v>0</v>
      </c>
      <c r="BR20" s="8">
        <f>'12'!$M$283</f>
        <v>0</v>
      </c>
      <c r="BS20" s="8">
        <f>'12'!$M$284</f>
        <v>0</v>
      </c>
      <c r="BT20" s="8">
        <f>'12'!$M$285</f>
        <v>0</v>
      </c>
      <c r="BU20" s="8">
        <f>'12'!$M$265</f>
        <v>0</v>
      </c>
      <c r="BV20" s="8">
        <f>'12'!$M$287</f>
        <v>0</v>
      </c>
      <c r="BW20" s="8">
        <f>'12'!$M$288</f>
        <v>0</v>
      </c>
      <c r="BX20" s="8">
        <f>'12'!$M$289</f>
        <v>0</v>
      </c>
      <c r="BY20" s="8"/>
    </row>
    <row r="21" spans="2:77" ht="15" customHeight="1" x14ac:dyDescent="0.2">
      <c r="B21" s="8"/>
      <c r="C21" s="8"/>
      <c r="D21" s="3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x14ac:dyDescent="0.2">
      <c r="B22" s="8"/>
      <c r="C22" s="8" t="s">
        <v>952</v>
      </c>
      <c r="D22" s="35"/>
      <c r="E22" s="8" t="e">
        <f t="shared" ref="E22:H22" si="1">SUM(E9:E20)</f>
        <v>#REF!</v>
      </c>
      <c r="F22" s="8">
        <f t="shared" si="1"/>
        <v>12</v>
      </c>
      <c r="G22" s="8">
        <f t="shared" si="1"/>
        <v>0</v>
      </c>
      <c r="H22" s="8">
        <f t="shared" si="1"/>
        <v>0</v>
      </c>
      <c r="I22" s="8">
        <f t="shared" ref="I22:AC22" si="2">SUM(I9:I20)/12</f>
        <v>32</v>
      </c>
      <c r="J22" s="8">
        <f t="shared" si="2"/>
        <v>29.333333333333332</v>
      </c>
      <c r="K22" s="8">
        <f t="shared" si="2"/>
        <v>275</v>
      </c>
      <c r="L22" s="8">
        <f t="shared" si="2"/>
        <v>222.75</v>
      </c>
      <c r="M22" s="8">
        <f t="shared" si="2"/>
        <v>1.8333333333333333</v>
      </c>
      <c r="N22" s="8">
        <f t="shared" si="2"/>
        <v>27.5</v>
      </c>
      <c r="O22" s="8">
        <f t="shared" si="2"/>
        <v>0</v>
      </c>
      <c r="P22" s="8">
        <f t="shared" si="2"/>
        <v>0</v>
      </c>
      <c r="Q22" s="8">
        <f t="shared" si="2"/>
        <v>29.333333333333332</v>
      </c>
      <c r="R22" s="8">
        <f t="shared" si="2"/>
        <v>5.5</v>
      </c>
      <c r="S22" s="8">
        <f t="shared" si="2"/>
        <v>11</v>
      </c>
      <c r="T22" s="8">
        <f t="shared" si="2"/>
        <v>16.5</v>
      </c>
      <c r="U22" s="8">
        <f t="shared" si="2"/>
        <v>33</v>
      </c>
      <c r="V22" s="8">
        <f t="shared" si="2"/>
        <v>33</v>
      </c>
      <c r="W22" s="8">
        <f t="shared" si="2"/>
        <v>33</v>
      </c>
      <c r="X22" s="8">
        <f t="shared" si="2"/>
        <v>0.91666666666666663</v>
      </c>
      <c r="Y22" s="8">
        <f t="shared" si="2"/>
        <v>24.75</v>
      </c>
      <c r="Z22" s="8">
        <f t="shared" si="2"/>
        <v>2.75</v>
      </c>
      <c r="AA22" s="8">
        <f t="shared" si="2"/>
        <v>0</v>
      </c>
      <c r="AB22" s="8">
        <f t="shared" si="2"/>
        <v>28.416666666666668</v>
      </c>
      <c r="AC22" s="8">
        <f t="shared" si="2"/>
        <v>2.75</v>
      </c>
      <c r="AD22" s="8">
        <f>SUM(AD9:AD20)</f>
        <v>1</v>
      </c>
      <c r="AE22" s="8">
        <f t="shared" ref="AE22:AG22" si="3">SUM(AE9:AE20)/12</f>
        <v>5</v>
      </c>
      <c r="AF22" s="8">
        <f t="shared" si="3"/>
        <v>2.75</v>
      </c>
      <c r="AG22" s="8">
        <f t="shared" si="3"/>
        <v>0</v>
      </c>
      <c r="AH22" s="8">
        <f t="shared" ref="AH22:AL22" si="4">SUM(AH9:AH20)</f>
        <v>0</v>
      </c>
      <c r="AI22" s="8">
        <f t="shared" si="4"/>
        <v>0</v>
      </c>
      <c r="AJ22" s="8">
        <f t="shared" si="4"/>
        <v>33</v>
      </c>
      <c r="AK22" s="8">
        <f t="shared" si="4"/>
        <v>0</v>
      </c>
      <c r="AL22" s="8">
        <f t="shared" si="4"/>
        <v>33</v>
      </c>
      <c r="AM22" s="8">
        <f t="shared" ref="AM22:AN22" si="5">SUM(AM9:AM20)/12</f>
        <v>27.5</v>
      </c>
      <c r="AN22" s="8">
        <f t="shared" si="5"/>
        <v>0</v>
      </c>
      <c r="AO22" s="8">
        <f t="shared" ref="AO22:AV22" si="6">SUM(AO9:AO20)</f>
        <v>0</v>
      </c>
      <c r="AP22" s="8">
        <f t="shared" si="6"/>
        <v>22</v>
      </c>
      <c r="AQ22" s="8">
        <f t="shared" si="6"/>
        <v>0</v>
      </c>
      <c r="AR22" s="8">
        <f t="shared" si="6"/>
        <v>0</v>
      </c>
      <c r="AS22" s="8">
        <f t="shared" si="6"/>
        <v>22</v>
      </c>
      <c r="AT22" s="8">
        <f t="shared" si="6"/>
        <v>21</v>
      </c>
      <c r="AU22" s="8">
        <f t="shared" si="6"/>
        <v>20</v>
      </c>
      <c r="AV22" s="8">
        <f t="shared" si="6"/>
        <v>1040</v>
      </c>
      <c r="AW22" s="8">
        <f t="shared" ref="AW22:BA22" si="7">SUM(AW9:AW20)/12</f>
        <v>0</v>
      </c>
      <c r="AX22" s="8">
        <f t="shared" si="7"/>
        <v>0</v>
      </c>
      <c r="AY22" s="8">
        <f t="shared" si="7"/>
        <v>0.25</v>
      </c>
      <c r="AZ22" s="8">
        <f t="shared" si="7"/>
        <v>0</v>
      </c>
      <c r="BA22" s="8">
        <f t="shared" si="7"/>
        <v>0</v>
      </c>
      <c r="BB22" s="8">
        <f t="shared" ref="BB22:BF22" si="8">SUM(BB9:BB20)</f>
        <v>0</v>
      </c>
      <c r="BC22" s="8">
        <f t="shared" si="8"/>
        <v>0</v>
      </c>
      <c r="BD22" s="8">
        <f t="shared" si="8"/>
        <v>0</v>
      </c>
      <c r="BE22" s="8">
        <f t="shared" si="8"/>
        <v>0</v>
      </c>
      <c r="BF22" s="8">
        <f t="shared" si="8"/>
        <v>0</v>
      </c>
      <c r="BG22" s="8">
        <f t="shared" ref="BG22:BJ22" si="9">SUM(BG9:BG20)/12</f>
        <v>1.8333333333333333</v>
      </c>
      <c r="BH22" s="8">
        <f t="shared" si="9"/>
        <v>27.5</v>
      </c>
      <c r="BI22" s="8">
        <f t="shared" si="9"/>
        <v>27.5</v>
      </c>
      <c r="BJ22" s="8">
        <f t="shared" si="9"/>
        <v>12.083333333333334</v>
      </c>
      <c r="BK22" s="8">
        <f t="shared" ref="BK22:BP22" si="10">SUM(BK9:BK20)</f>
        <v>5</v>
      </c>
      <c r="BL22" s="8">
        <f t="shared" si="10"/>
        <v>0</v>
      </c>
      <c r="BM22" s="8">
        <f t="shared" si="10"/>
        <v>0</v>
      </c>
      <c r="BN22" s="8">
        <f t="shared" si="10"/>
        <v>11</v>
      </c>
      <c r="BO22" s="8">
        <f t="shared" si="10"/>
        <v>11</v>
      </c>
      <c r="BP22" s="8">
        <f t="shared" si="10"/>
        <v>22</v>
      </c>
      <c r="BQ22" s="8">
        <f t="shared" ref="BQ22:BT22" si="11">SUM(BQ9:BQ20)/12</f>
        <v>0</v>
      </c>
      <c r="BR22" s="8">
        <f t="shared" si="11"/>
        <v>0</v>
      </c>
      <c r="BS22" s="8">
        <f t="shared" si="11"/>
        <v>0</v>
      </c>
      <c r="BT22" s="8">
        <f t="shared" si="11"/>
        <v>0</v>
      </c>
      <c r="BU22" s="8">
        <f t="shared" ref="BU22:BX22" si="12">SUM(BU9:BU20)</f>
        <v>91</v>
      </c>
      <c r="BV22" s="8">
        <f t="shared" si="12"/>
        <v>286</v>
      </c>
      <c r="BW22" s="8">
        <f t="shared" si="12"/>
        <v>0</v>
      </c>
      <c r="BX22" s="8">
        <f t="shared" si="12"/>
        <v>352</v>
      </c>
      <c r="BY22" s="8"/>
    </row>
    <row r="23" spans="2:77" ht="24.75" customHeight="1" x14ac:dyDescent="0.2">
      <c r="B23" s="8"/>
      <c r="C23" s="8" t="s">
        <v>953</v>
      </c>
      <c r="D23" s="8"/>
      <c r="E23" s="8"/>
      <c r="F23" s="8"/>
      <c r="G23" s="8"/>
      <c r="H23" s="8"/>
      <c r="I23" s="8"/>
      <c r="J23" s="8"/>
      <c r="K23" s="8"/>
      <c r="L23" s="8"/>
      <c r="M23" s="179">
        <f t="shared" ref="M23:U23" si="13">IF(SUM(M10:M21)=0,0,AVERAGE(M10:M21))</f>
        <v>1.8181818181818181</v>
      </c>
      <c r="N23" s="179">
        <f t="shared" si="13"/>
        <v>27.272727272727273</v>
      </c>
      <c r="O23" s="179">
        <f t="shared" si="13"/>
        <v>0</v>
      </c>
      <c r="P23" s="179">
        <f t="shared" si="13"/>
        <v>0</v>
      </c>
      <c r="Q23" s="179">
        <f t="shared" si="13"/>
        <v>29.09090909090909</v>
      </c>
      <c r="R23" s="179">
        <f t="shared" si="13"/>
        <v>5.4545454545454541</v>
      </c>
      <c r="S23" s="179">
        <f t="shared" si="13"/>
        <v>10.909090909090908</v>
      </c>
      <c r="T23" s="179">
        <f t="shared" si="13"/>
        <v>16.363636363636363</v>
      </c>
      <c r="U23" s="179">
        <f t="shared" si="13"/>
        <v>32.727272727272727</v>
      </c>
      <c r="V23" s="179"/>
      <c r="W23" s="179"/>
      <c r="X23" s="179">
        <f t="shared" ref="X23:BX23" si="14">IF(SUM(X10:X21)=0,0,AVERAGE(X10:X21))</f>
        <v>0.90909090909090906</v>
      </c>
      <c r="Y23" s="179">
        <f t="shared" si="14"/>
        <v>24.545454545454547</v>
      </c>
      <c r="Z23" s="179">
        <f t="shared" si="14"/>
        <v>2.7272727272727271</v>
      </c>
      <c r="AA23" s="179">
        <f t="shared" si="14"/>
        <v>0</v>
      </c>
      <c r="AB23" s="179">
        <f t="shared" si="14"/>
        <v>28.181818181818183</v>
      </c>
      <c r="AC23" s="179">
        <f t="shared" si="14"/>
        <v>2.7272727272727271</v>
      </c>
      <c r="AD23" s="179">
        <f t="shared" si="14"/>
        <v>9.0909090909090912E-2</v>
      </c>
      <c r="AE23" s="179">
        <f t="shared" si="14"/>
        <v>5.1818181818181817</v>
      </c>
      <c r="AF23" s="179">
        <f t="shared" si="14"/>
        <v>2.7272727272727271</v>
      </c>
      <c r="AG23" s="179">
        <f t="shared" si="14"/>
        <v>0</v>
      </c>
      <c r="AH23" s="179">
        <f t="shared" si="14"/>
        <v>0</v>
      </c>
      <c r="AI23" s="179">
        <f t="shared" si="14"/>
        <v>0</v>
      </c>
      <c r="AJ23" s="179">
        <f t="shared" si="14"/>
        <v>2.7272727272727271</v>
      </c>
      <c r="AK23" s="179">
        <f t="shared" si="14"/>
        <v>0</v>
      </c>
      <c r="AL23" s="179">
        <f t="shared" si="14"/>
        <v>2.7272727272727271</v>
      </c>
      <c r="AM23" s="179">
        <f t="shared" si="14"/>
        <v>27.272727272727273</v>
      </c>
      <c r="AN23" s="179">
        <f t="shared" si="14"/>
        <v>0</v>
      </c>
      <c r="AO23" s="179">
        <f t="shared" si="14"/>
        <v>0</v>
      </c>
      <c r="AP23" s="179">
        <f t="shared" si="14"/>
        <v>1.8181818181818181</v>
      </c>
      <c r="AQ23" s="179">
        <f t="shared" si="14"/>
        <v>0</v>
      </c>
      <c r="AR23" s="179">
        <f t="shared" si="14"/>
        <v>0</v>
      </c>
      <c r="AS23" s="179">
        <f t="shared" si="14"/>
        <v>1.8181818181818181</v>
      </c>
      <c r="AT23" s="179">
        <f t="shared" si="14"/>
        <v>1.9090909090909092</v>
      </c>
      <c r="AU23" s="179">
        <f t="shared" si="14"/>
        <v>1.8181818181818181</v>
      </c>
      <c r="AV23" s="179">
        <f t="shared" si="14"/>
        <v>94.545454545454547</v>
      </c>
      <c r="AW23" s="179">
        <f t="shared" si="14"/>
        <v>0</v>
      </c>
      <c r="AX23" s="179">
        <f t="shared" si="14"/>
        <v>0</v>
      </c>
      <c r="AY23" s="179">
        <f t="shared" si="14"/>
        <v>0.27272727272727271</v>
      </c>
      <c r="AZ23" s="179">
        <f t="shared" si="14"/>
        <v>0</v>
      </c>
      <c r="BA23" s="179">
        <f t="shared" si="14"/>
        <v>0</v>
      </c>
      <c r="BB23" s="179">
        <f t="shared" si="14"/>
        <v>0</v>
      </c>
      <c r="BC23" s="179">
        <f t="shared" si="14"/>
        <v>0</v>
      </c>
      <c r="BD23" s="179">
        <f t="shared" si="14"/>
        <v>0</v>
      </c>
      <c r="BE23" s="179">
        <f t="shared" si="14"/>
        <v>0</v>
      </c>
      <c r="BF23" s="179">
        <f t="shared" si="14"/>
        <v>0</v>
      </c>
      <c r="BG23" s="179">
        <f t="shared" si="14"/>
        <v>1.8181818181818181</v>
      </c>
      <c r="BH23" s="179">
        <f t="shared" si="14"/>
        <v>27.272727272727273</v>
      </c>
      <c r="BI23" s="179">
        <f t="shared" si="14"/>
        <v>27.272727272727273</v>
      </c>
      <c r="BJ23" s="179">
        <f t="shared" si="14"/>
        <v>12.272727272727273</v>
      </c>
      <c r="BK23" s="179">
        <f t="shared" si="14"/>
        <v>0.45454545454545453</v>
      </c>
      <c r="BL23" s="179">
        <f t="shared" si="14"/>
        <v>0</v>
      </c>
      <c r="BM23" s="179">
        <f t="shared" si="14"/>
        <v>0</v>
      </c>
      <c r="BN23" s="179">
        <f t="shared" si="14"/>
        <v>0.90909090909090906</v>
      </c>
      <c r="BO23" s="179">
        <f t="shared" si="14"/>
        <v>0.90909090909090906</v>
      </c>
      <c r="BP23" s="179">
        <f t="shared" si="14"/>
        <v>1.8181818181818181</v>
      </c>
      <c r="BQ23" s="179">
        <f t="shared" si="14"/>
        <v>0</v>
      </c>
      <c r="BR23" s="179">
        <f t="shared" si="14"/>
        <v>0</v>
      </c>
      <c r="BS23" s="179">
        <f t="shared" si="14"/>
        <v>0</v>
      </c>
      <c r="BT23" s="179">
        <f t="shared" si="14"/>
        <v>0</v>
      </c>
      <c r="BU23" s="179">
        <f t="shared" si="14"/>
        <v>7.7272727272727275</v>
      </c>
      <c r="BV23" s="179">
        <f t="shared" si="14"/>
        <v>23.636363636363637</v>
      </c>
      <c r="BW23" s="179">
        <f t="shared" si="14"/>
        <v>0</v>
      </c>
      <c r="BX23" s="179">
        <f t="shared" si="14"/>
        <v>29.09090909090909</v>
      </c>
      <c r="BY23" s="8"/>
    </row>
    <row r="24" spans="2:77" ht="12.75" customHeight="1" x14ac:dyDescent="0.2"/>
    <row r="25" spans="2:77" ht="12.75" customHeight="1" x14ac:dyDescent="0.2"/>
    <row r="26" spans="2:77" ht="12.75" customHeight="1" x14ac:dyDescent="0.2"/>
    <row r="27" spans="2:77" ht="12.75" customHeight="1" x14ac:dyDescent="0.2"/>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7">
    <mergeCell ref="BJ5:BJ7"/>
    <mergeCell ref="BK5:BK7"/>
    <mergeCell ref="BL5:BL7"/>
    <mergeCell ref="BE5:BE7"/>
    <mergeCell ref="BF5:BF7"/>
    <mergeCell ref="BG5:BG7"/>
    <mergeCell ref="BH5:BH7"/>
    <mergeCell ref="BI5:BI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R5:BR7"/>
    <mergeCell ref="BS5:BS7"/>
    <mergeCell ref="BT5:BT7"/>
    <mergeCell ref="BU5:BU7"/>
    <mergeCell ref="BV5:BV7"/>
    <mergeCell ref="BM5:BM7"/>
    <mergeCell ref="BN5:BN7"/>
    <mergeCell ref="BO5:BO7"/>
    <mergeCell ref="BP5:BP7"/>
    <mergeCell ref="BQ5:BQ7"/>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B4:B7"/>
    <mergeCell ref="C4:C7"/>
    <mergeCell ref="D4:D7"/>
    <mergeCell ref="E4:F4"/>
    <mergeCell ref="G4:H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Y223"/>
  <sheetViews>
    <sheetView topLeftCell="EG4" workbookViewId="0">
      <selection activeCell="FD23" sqref="FD23"/>
    </sheetView>
  </sheetViews>
  <sheetFormatPr defaultColWidth="12.7109375" defaultRowHeight="15" customHeight="1" x14ac:dyDescent="0.2"/>
  <cols>
    <col min="1" max="1" width="3.28515625" customWidth="1"/>
    <col min="2" max="2" width="4.85546875" customWidth="1"/>
    <col min="3" max="3" width="25.140625" customWidth="1"/>
    <col min="4" max="4" width="4" customWidth="1"/>
    <col min="5" max="110" width="5.28515625" customWidth="1"/>
    <col min="111" max="128" width="6" customWidth="1"/>
    <col min="129" max="207" width="5.28515625" customWidth="1"/>
  </cols>
  <sheetData>
    <row r="1" spans="1:207" ht="12.75" customHeight="1" x14ac:dyDescent="0.2"/>
    <row r="2" spans="1:207" ht="17.25" customHeight="1" x14ac:dyDescent="0.25">
      <c r="B2" s="176" t="s">
        <v>954</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row>
    <row r="3" spans="1:207" ht="12.75" customHeight="1" x14ac:dyDescent="0.2">
      <c r="B3" s="13" t="s">
        <v>955</v>
      </c>
    </row>
    <row r="4" spans="1:207" ht="11.25" customHeight="1" x14ac:dyDescent="0.2">
      <c r="A4" s="138"/>
      <c r="B4" s="878" t="s">
        <v>956</v>
      </c>
      <c r="C4" s="859" t="s">
        <v>957</v>
      </c>
      <c r="D4" s="878" t="s">
        <v>135</v>
      </c>
      <c r="E4" s="879" t="s">
        <v>913</v>
      </c>
      <c r="F4" s="832"/>
      <c r="G4" s="880" t="s">
        <v>914</v>
      </c>
      <c r="H4" s="881"/>
      <c r="I4" s="911" t="s">
        <v>958</v>
      </c>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2"/>
      <c r="AQ4" s="911" t="s">
        <v>959</v>
      </c>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2"/>
      <c r="BY4" s="911" t="s">
        <v>960</v>
      </c>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2"/>
      <c r="DG4" s="911" t="s">
        <v>961</v>
      </c>
      <c r="DH4" s="834"/>
      <c r="DI4" s="834"/>
      <c r="DJ4" s="834"/>
      <c r="DK4" s="834"/>
      <c r="DL4" s="834"/>
      <c r="DM4" s="834"/>
      <c r="DN4" s="834"/>
      <c r="DO4" s="834"/>
      <c r="DP4" s="834"/>
      <c r="DQ4" s="834"/>
      <c r="DR4" s="834"/>
      <c r="DS4" s="834"/>
      <c r="DT4" s="834"/>
      <c r="DU4" s="834"/>
      <c r="DV4" s="834"/>
      <c r="DW4" s="834"/>
      <c r="DX4" s="832"/>
      <c r="DY4" s="913" t="s">
        <v>962</v>
      </c>
      <c r="DZ4" s="832"/>
      <c r="EA4" s="913" t="s">
        <v>963</v>
      </c>
      <c r="EB4" s="834"/>
      <c r="EC4" s="834"/>
      <c r="ED4" s="834"/>
      <c r="EE4" s="834"/>
      <c r="EF4" s="834"/>
      <c r="EG4" s="834"/>
      <c r="EH4" s="834"/>
      <c r="EI4" s="834"/>
      <c r="EJ4" s="834"/>
      <c r="EK4" s="834"/>
      <c r="EL4" s="834"/>
      <c r="EM4" s="832"/>
      <c r="EN4" s="914" t="s">
        <v>964</v>
      </c>
      <c r="EO4" s="834"/>
      <c r="EP4" s="834"/>
      <c r="EQ4" s="834"/>
      <c r="ER4" s="834"/>
      <c r="ES4" s="834"/>
      <c r="ET4" s="834"/>
      <c r="EU4" s="834"/>
      <c r="EV4" s="834"/>
      <c r="EW4" s="834"/>
      <c r="EX4" s="834"/>
      <c r="EY4" s="832"/>
      <c r="EZ4" s="915" t="s">
        <v>965</v>
      </c>
      <c r="FA4" s="834"/>
      <c r="FB4" s="834"/>
      <c r="FC4" s="834"/>
      <c r="FD4" s="834"/>
      <c r="FE4" s="834"/>
      <c r="FF4" s="834"/>
      <c r="FG4" s="834"/>
      <c r="FH4" s="834"/>
      <c r="FI4" s="834"/>
      <c r="FJ4" s="834"/>
      <c r="FK4" s="834"/>
      <c r="FL4" s="834"/>
      <c r="FM4" s="834"/>
      <c r="FN4" s="834"/>
      <c r="FO4" s="834"/>
      <c r="FP4" s="834"/>
      <c r="FQ4" s="834"/>
      <c r="FR4" s="834"/>
      <c r="FS4" s="834"/>
      <c r="FT4" s="834"/>
      <c r="FU4" s="834"/>
      <c r="FV4" s="834"/>
      <c r="FW4" s="834"/>
      <c r="FX4" s="834"/>
      <c r="FY4" s="834"/>
      <c r="FZ4" s="834"/>
      <c r="GA4" s="834"/>
      <c r="GB4" s="834"/>
      <c r="GC4" s="834"/>
      <c r="GD4" s="834"/>
      <c r="GE4" s="834"/>
      <c r="GF4" s="834"/>
      <c r="GG4" s="834"/>
      <c r="GH4" s="834"/>
      <c r="GI4" s="834"/>
      <c r="GJ4" s="834"/>
      <c r="GK4" s="834"/>
      <c r="GL4" s="834"/>
      <c r="GM4" s="834"/>
      <c r="GN4" s="834"/>
      <c r="GO4" s="834"/>
      <c r="GP4" s="834"/>
      <c r="GQ4" s="834"/>
      <c r="GR4" s="834"/>
      <c r="GS4" s="834"/>
      <c r="GT4" s="834"/>
      <c r="GU4" s="834"/>
      <c r="GV4" s="834"/>
      <c r="GW4" s="834"/>
      <c r="GX4" s="834"/>
      <c r="GY4" s="832"/>
    </row>
    <row r="5" spans="1:207" ht="11.25" customHeight="1" x14ac:dyDescent="0.2">
      <c r="A5" s="138"/>
      <c r="B5" s="838"/>
      <c r="C5" s="838"/>
      <c r="D5" s="838"/>
      <c r="E5" s="887" t="s">
        <v>926</v>
      </c>
      <c r="F5" s="887" t="s">
        <v>927</v>
      </c>
      <c r="G5" s="887" t="s">
        <v>926</v>
      </c>
      <c r="H5" s="905" t="s">
        <v>927</v>
      </c>
      <c r="I5" s="916" t="s">
        <v>966</v>
      </c>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2"/>
      <c r="AQ5" s="916" t="s">
        <v>966</v>
      </c>
      <c r="AR5" s="834"/>
      <c r="AS5" s="834"/>
      <c r="AT5" s="834"/>
      <c r="AU5" s="834"/>
      <c r="AV5" s="834"/>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2"/>
      <c r="BY5" s="916" t="s">
        <v>966</v>
      </c>
      <c r="BZ5" s="834"/>
      <c r="CA5" s="834"/>
      <c r="CB5" s="834"/>
      <c r="CC5" s="834"/>
      <c r="CD5" s="834"/>
      <c r="CE5" s="834"/>
      <c r="CF5" s="834"/>
      <c r="CG5" s="834"/>
      <c r="CH5" s="834"/>
      <c r="CI5" s="834"/>
      <c r="CJ5" s="834"/>
      <c r="CK5" s="834"/>
      <c r="CL5" s="834"/>
      <c r="CM5" s="834"/>
      <c r="CN5" s="834"/>
      <c r="CO5" s="834"/>
      <c r="CP5" s="834"/>
      <c r="CQ5" s="834"/>
      <c r="CR5" s="834"/>
      <c r="CS5" s="834"/>
      <c r="CT5" s="834"/>
      <c r="CU5" s="834"/>
      <c r="CV5" s="834"/>
      <c r="CW5" s="834"/>
      <c r="CX5" s="834"/>
      <c r="CY5" s="834"/>
      <c r="CZ5" s="834"/>
      <c r="DA5" s="834"/>
      <c r="DB5" s="834"/>
      <c r="DC5" s="834"/>
      <c r="DD5" s="834"/>
      <c r="DE5" s="834"/>
      <c r="DF5" s="832"/>
      <c r="DG5" s="916" t="s">
        <v>967</v>
      </c>
      <c r="DH5" s="834"/>
      <c r="DI5" s="834"/>
      <c r="DJ5" s="834"/>
      <c r="DK5" s="834"/>
      <c r="DL5" s="834"/>
      <c r="DM5" s="834"/>
      <c r="DN5" s="834"/>
      <c r="DO5" s="834"/>
      <c r="DP5" s="834"/>
      <c r="DQ5" s="834"/>
      <c r="DR5" s="834"/>
      <c r="DS5" s="834"/>
      <c r="DT5" s="834"/>
      <c r="DU5" s="834"/>
      <c r="DV5" s="834"/>
      <c r="DW5" s="834"/>
      <c r="DX5" s="832"/>
      <c r="DY5" s="917" t="s">
        <v>43</v>
      </c>
      <c r="DZ5" s="832"/>
      <c r="EA5" s="912" t="s">
        <v>968</v>
      </c>
      <c r="EB5" s="912" t="s">
        <v>449</v>
      </c>
      <c r="EC5" s="912" t="s">
        <v>968</v>
      </c>
      <c r="ED5" s="912" t="s">
        <v>969</v>
      </c>
      <c r="EE5" s="912" t="s">
        <v>968</v>
      </c>
      <c r="EF5" s="912" t="s">
        <v>459</v>
      </c>
      <c r="EG5" s="918" t="s">
        <v>464</v>
      </c>
      <c r="EH5" s="912" t="s">
        <v>970</v>
      </c>
      <c r="EI5" s="912" t="s">
        <v>971</v>
      </c>
      <c r="EJ5" s="912" t="s">
        <v>972</v>
      </c>
      <c r="EK5" s="912" t="s">
        <v>973</v>
      </c>
      <c r="EL5" s="912" t="s">
        <v>974</v>
      </c>
      <c r="EM5" s="912" t="s">
        <v>975</v>
      </c>
      <c r="EN5" s="922" t="s">
        <v>976</v>
      </c>
      <c r="EO5" s="891"/>
      <c r="EP5" s="922" t="s">
        <v>977</v>
      </c>
      <c r="EQ5" s="891"/>
      <c r="ER5" s="924" t="s">
        <v>978</v>
      </c>
      <c r="ES5" s="832"/>
      <c r="ET5" s="922" t="s">
        <v>979</v>
      </c>
      <c r="EU5" s="891"/>
      <c r="EV5" s="922" t="s">
        <v>980</v>
      </c>
      <c r="EW5" s="891"/>
      <c r="EX5" s="922" t="s">
        <v>981</v>
      </c>
      <c r="EY5" s="891"/>
      <c r="EZ5" s="919" t="s">
        <v>982</v>
      </c>
      <c r="FA5" s="834"/>
      <c r="FB5" s="834"/>
      <c r="FC5" s="834"/>
      <c r="FD5" s="834"/>
      <c r="FE5" s="834"/>
      <c r="FF5" s="834"/>
      <c r="FG5" s="834"/>
      <c r="FH5" s="834"/>
      <c r="FI5" s="834"/>
      <c r="FJ5" s="834"/>
      <c r="FK5" s="832"/>
      <c r="FL5" s="919" t="s">
        <v>983</v>
      </c>
      <c r="FM5" s="834"/>
      <c r="FN5" s="834"/>
      <c r="FO5" s="834"/>
      <c r="FP5" s="834"/>
      <c r="FQ5" s="834"/>
      <c r="FR5" s="834"/>
      <c r="FS5" s="832"/>
      <c r="FT5" s="919" t="s">
        <v>984</v>
      </c>
      <c r="FU5" s="834"/>
      <c r="FV5" s="834"/>
      <c r="FW5" s="834"/>
      <c r="FX5" s="834"/>
      <c r="FY5" s="834"/>
      <c r="FZ5" s="834"/>
      <c r="GA5" s="834"/>
      <c r="GB5" s="834"/>
      <c r="GC5" s="834"/>
      <c r="GD5" s="834"/>
      <c r="GE5" s="832"/>
      <c r="GF5" s="919" t="s">
        <v>985</v>
      </c>
      <c r="GG5" s="834"/>
      <c r="GH5" s="834"/>
      <c r="GI5" s="834"/>
      <c r="GJ5" s="834"/>
      <c r="GK5" s="834"/>
      <c r="GL5" s="834"/>
      <c r="GM5" s="834"/>
      <c r="GN5" s="834"/>
      <c r="GO5" s="834"/>
      <c r="GP5" s="834"/>
      <c r="GQ5" s="834"/>
      <c r="GR5" s="834"/>
      <c r="GS5" s="834"/>
      <c r="GT5" s="834"/>
      <c r="GU5" s="832"/>
      <c r="GV5" s="923" t="s">
        <v>986</v>
      </c>
      <c r="GW5" s="849"/>
      <c r="GX5" s="849"/>
      <c r="GY5" s="844"/>
    </row>
    <row r="6" spans="1:207" ht="23.25" customHeight="1" x14ac:dyDescent="0.2">
      <c r="A6" s="138"/>
      <c r="B6" s="838"/>
      <c r="C6" s="838"/>
      <c r="D6" s="838"/>
      <c r="E6" s="838"/>
      <c r="F6" s="838"/>
      <c r="G6" s="838"/>
      <c r="H6" s="872"/>
      <c r="I6" s="908" t="s">
        <v>987</v>
      </c>
      <c r="J6" s="907" t="s">
        <v>988</v>
      </c>
      <c r="K6" s="908" t="s">
        <v>987</v>
      </c>
      <c r="L6" s="907" t="s">
        <v>989</v>
      </c>
      <c r="M6" s="908" t="s">
        <v>987</v>
      </c>
      <c r="N6" s="907" t="s">
        <v>990</v>
      </c>
      <c r="O6" s="908" t="s">
        <v>987</v>
      </c>
      <c r="P6" s="907" t="s">
        <v>991</v>
      </c>
      <c r="Q6" s="908" t="s">
        <v>987</v>
      </c>
      <c r="R6" s="907" t="s">
        <v>992</v>
      </c>
      <c r="S6" s="908" t="s">
        <v>987</v>
      </c>
      <c r="T6" s="907" t="s">
        <v>993</v>
      </c>
      <c r="U6" s="908" t="s">
        <v>987</v>
      </c>
      <c r="V6" s="907" t="s">
        <v>994</v>
      </c>
      <c r="W6" s="908" t="s">
        <v>987</v>
      </c>
      <c r="X6" s="907" t="s">
        <v>995</v>
      </c>
      <c r="Y6" s="908" t="s">
        <v>987</v>
      </c>
      <c r="Z6" s="907" t="s">
        <v>996</v>
      </c>
      <c r="AA6" s="908" t="s">
        <v>987</v>
      </c>
      <c r="AB6" s="907" t="s">
        <v>997</v>
      </c>
      <c r="AC6" s="908" t="s">
        <v>987</v>
      </c>
      <c r="AD6" s="907" t="s">
        <v>998</v>
      </c>
      <c r="AE6" s="908" t="s">
        <v>987</v>
      </c>
      <c r="AF6" s="907" t="s">
        <v>999</v>
      </c>
      <c r="AG6" s="908" t="s">
        <v>987</v>
      </c>
      <c r="AH6" s="907" t="s">
        <v>517</v>
      </c>
      <c r="AI6" s="908" t="s">
        <v>987</v>
      </c>
      <c r="AJ6" s="907" t="s">
        <v>1000</v>
      </c>
      <c r="AK6" s="908" t="s">
        <v>987</v>
      </c>
      <c r="AL6" s="909" t="s">
        <v>1001</v>
      </c>
      <c r="AM6" s="908" t="s">
        <v>987</v>
      </c>
      <c r="AN6" s="909" t="s">
        <v>1002</v>
      </c>
      <c r="AO6" s="910" t="s">
        <v>1003</v>
      </c>
      <c r="AP6" s="910" t="s">
        <v>1004</v>
      </c>
      <c r="AQ6" s="908" t="s">
        <v>987</v>
      </c>
      <c r="AR6" s="907" t="s">
        <v>988</v>
      </c>
      <c r="AS6" s="908" t="s">
        <v>987</v>
      </c>
      <c r="AT6" s="907" t="s">
        <v>989</v>
      </c>
      <c r="AU6" s="908" t="s">
        <v>987</v>
      </c>
      <c r="AV6" s="907" t="s">
        <v>990</v>
      </c>
      <c r="AW6" s="908" t="s">
        <v>987</v>
      </c>
      <c r="AX6" s="907" t="s">
        <v>991</v>
      </c>
      <c r="AY6" s="908" t="s">
        <v>987</v>
      </c>
      <c r="AZ6" s="907" t="s">
        <v>992</v>
      </c>
      <c r="BA6" s="908" t="s">
        <v>987</v>
      </c>
      <c r="BB6" s="907" t="s">
        <v>993</v>
      </c>
      <c r="BC6" s="908" t="s">
        <v>987</v>
      </c>
      <c r="BD6" s="907" t="s">
        <v>994</v>
      </c>
      <c r="BE6" s="908" t="s">
        <v>987</v>
      </c>
      <c r="BF6" s="907" t="s">
        <v>995</v>
      </c>
      <c r="BG6" s="908" t="s">
        <v>987</v>
      </c>
      <c r="BH6" s="907" t="s">
        <v>996</v>
      </c>
      <c r="BI6" s="908" t="s">
        <v>987</v>
      </c>
      <c r="BJ6" s="907" t="s">
        <v>997</v>
      </c>
      <c r="BK6" s="908" t="s">
        <v>987</v>
      </c>
      <c r="BL6" s="907" t="s">
        <v>998</v>
      </c>
      <c r="BM6" s="908" t="s">
        <v>987</v>
      </c>
      <c r="BN6" s="907" t="s">
        <v>999</v>
      </c>
      <c r="BO6" s="908" t="s">
        <v>987</v>
      </c>
      <c r="BP6" s="907" t="s">
        <v>517</v>
      </c>
      <c r="BQ6" s="908" t="s">
        <v>987</v>
      </c>
      <c r="BR6" s="907" t="s">
        <v>1000</v>
      </c>
      <c r="BS6" s="908" t="s">
        <v>987</v>
      </c>
      <c r="BT6" s="909" t="s">
        <v>1001</v>
      </c>
      <c r="BU6" s="908" t="s">
        <v>987</v>
      </c>
      <c r="BV6" s="909" t="s">
        <v>1002</v>
      </c>
      <c r="BW6" s="910" t="s">
        <v>1003</v>
      </c>
      <c r="BX6" s="910" t="s">
        <v>1004</v>
      </c>
      <c r="BY6" s="908" t="s">
        <v>987</v>
      </c>
      <c r="BZ6" s="907" t="s">
        <v>988</v>
      </c>
      <c r="CA6" s="908" t="s">
        <v>987</v>
      </c>
      <c r="CB6" s="907" t="s">
        <v>989</v>
      </c>
      <c r="CC6" s="908" t="s">
        <v>987</v>
      </c>
      <c r="CD6" s="907" t="s">
        <v>990</v>
      </c>
      <c r="CE6" s="908" t="s">
        <v>987</v>
      </c>
      <c r="CF6" s="907" t="s">
        <v>991</v>
      </c>
      <c r="CG6" s="908" t="s">
        <v>987</v>
      </c>
      <c r="CH6" s="907" t="s">
        <v>992</v>
      </c>
      <c r="CI6" s="908" t="s">
        <v>987</v>
      </c>
      <c r="CJ6" s="907" t="s">
        <v>993</v>
      </c>
      <c r="CK6" s="908" t="s">
        <v>987</v>
      </c>
      <c r="CL6" s="907" t="s">
        <v>994</v>
      </c>
      <c r="CM6" s="908" t="s">
        <v>987</v>
      </c>
      <c r="CN6" s="907" t="s">
        <v>995</v>
      </c>
      <c r="CO6" s="908" t="s">
        <v>987</v>
      </c>
      <c r="CP6" s="907" t="s">
        <v>996</v>
      </c>
      <c r="CQ6" s="908" t="s">
        <v>987</v>
      </c>
      <c r="CR6" s="907" t="s">
        <v>997</v>
      </c>
      <c r="CS6" s="908" t="s">
        <v>987</v>
      </c>
      <c r="CT6" s="907" t="s">
        <v>998</v>
      </c>
      <c r="CU6" s="908" t="s">
        <v>987</v>
      </c>
      <c r="CV6" s="907" t="s">
        <v>999</v>
      </c>
      <c r="CW6" s="908" t="s">
        <v>987</v>
      </c>
      <c r="CX6" s="907" t="s">
        <v>517</v>
      </c>
      <c r="CY6" s="908" t="s">
        <v>987</v>
      </c>
      <c r="CZ6" s="907" t="s">
        <v>1000</v>
      </c>
      <c r="DA6" s="908" t="s">
        <v>987</v>
      </c>
      <c r="DB6" s="909" t="s">
        <v>1001</v>
      </c>
      <c r="DC6" s="908" t="s">
        <v>987</v>
      </c>
      <c r="DD6" s="909" t="s">
        <v>1002</v>
      </c>
      <c r="DE6" s="910" t="s">
        <v>1003</v>
      </c>
      <c r="DF6" s="910" t="s">
        <v>1004</v>
      </c>
      <c r="DG6" s="908" t="s">
        <v>987</v>
      </c>
      <c r="DH6" s="909" t="s">
        <v>404</v>
      </c>
      <c r="DI6" s="908" t="s">
        <v>987</v>
      </c>
      <c r="DJ6" s="909" t="s">
        <v>1005</v>
      </c>
      <c r="DK6" s="908" t="s">
        <v>987</v>
      </c>
      <c r="DL6" s="909" t="s">
        <v>1006</v>
      </c>
      <c r="DM6" s="908" t="s">
        <v>987</v>
      </c>
      <c r="DN6" s="909" t="s">
        <v>1007</v>
      </c>
      <c r="DO6" s="908" t="s">
        <v>987</v>
      </c>
      <c r="DP6" s="909" t="s">
        <v>67</v>
      </c>
      <c r="DQ6" s="908" t="s">
        <v>987</v>
      </c>
      <c r="DR6" s="909" t="s">
        <v>1008</v>
      </c>
      <c r="DS6" s="908" t="s">
        <v>987</v>
      </c>
      <c r="DT6" s="909" t="s">
        <v>64</v>
      </c>
      <c r="DU6" s="908" t="s">
        <v>987</v>
      </c>
      <c r="DV6" s="909" t="s">
        <v>1009</v>
      </c>
      <c r="DW6" s="910" t="s">
        <v>1003</v>
      </c>
      <c r="DX6" s="910" t="s">
        <v>1004</v>
      </c>
      <c r="DY6" s="912" t="s">
        <v>1010</v>
      </c>
      <c r="DZ6" s="912" t="s">
        <v>1011</v>
      </c>
      <c r="EA6" s="838"/>
      <c r="EB6" s="838"/>
      <c r="EC6" s="838"/>
      <c r="ED6" s="838"/>
      <c r="EE6" s="838"/>
      <c r="EF6" s="838"/>
      <c r="EG6" s="838"/>
      <c r="EH6" s="838"/>
      <c r="EI6" s="838"/>
      <c r="EJ6" s="838"/>
      <c r="EK6" s="838"/>
      <c r="EL6" s="838"/>
      <c r="EM6" s="838"/>
      <c r="EN6" s="921" t="s">
        <v>1012</v>
      </c>
      <c r="EO6" s="921" t="s">
        <v>1004</v>
      </c>
      <c r="EP6" s="921" t="s">
        <v>1012</v>
      </c>
      <c r="EQ6" s="921" t="s">
        <v>1004</v>
      </c>
      <c r="ER6" s="921" t="s">
        <v>1012</v>
      </c>
      <c r="ES6" s="921" t="s">
        <v>1004</v>
      </c>
      <c r="ET6" s="921" t="s">
        <v>1012</v>
      </c>
      <c r="EU6" s="921" t="s">
        <v>1004</v>
      </c>
      <c r="EV6" s="921" t="s">
        <v>1012</v>
      </c>
      <c r="EW6" s="921" t="s">
        <v>1004</v>
      </c>
      <c r="EX6" s="921" t="s">
        <v>1012</v>
      </c>
      <c r="EY6" s="921" t="s">
        <v>1013</v>
      </c>
      <c r="EZ6" s="919" t="s">
        <v>533</v>
      </c>
      <c r="FA6" s="834"/>
      <c r="FB6" s="834"/>
      <c r="FC6" s="832"/>
      <c r="FD6" s="919" t="s">
        <v>1014</v>
      </c>
      <c r="FE6" s="834"/>
      <c r="FF6" s="834"/>
      <c r="FG6" s="832"/>
      <c r="FH6" s="919" t="s">
        <v>565</v>
      </c>
      <c r="FI6" s="834"/>
      <c r="FJ6" s="834"/>
      <c r="FK6" s="832"/>
      <c r="FL6" s="919" t="s">
        <v>1015</v>
      </c>
      <c r="FM6" s="834"/>
      <c r="FN6" s="834"/>
      <c r="FO6" s="832"/>
      <c r="FP6" s="919" t="s">
        <v>91</v>
      </c>
      <c r="FQ6" s="834"/>
      <c r="FR6" s="834"/>
      <c r="FS6" s="832"/>
      <c r="FT6" s="919" t="s">
        <v>1016</v>
      </c>
      <c r="FU6" s="834"/>
      <c r="FV6" s="834"/>
      <c r="FW6" s="832"/>
      <c r="FX6" s="920" t="s">
        <v>1017</v>
      </c>
      <c r="FY6" s="834"/>
      <c r="FZ6" s="834"/>
      <c r="GA6" s="832"/>
      <c r="GB6" s="920" t="s">
        <v>1018</v>
      </c>
      <c r="GC6" s="834"/>
      <c r="GD6" s="834"/>
      <c r="GE6" s="832"/>
      <c r="GF6" s="919" t="s">
        <v>1019</v>
      </c>
      <c r="GG6" s="834"/>
      <c r="GH6" s="834"/>
      <c r="GI6" s="897"/>
      <c r="GJ6" s="920" t="s">
        <v>1020</v>
      </c>
      <c r="GK6" s="834"/>
      <c r="GL6" s="834"/>
      <c r="GM6" s="832"/>
      <c r="GN6" s="919" t="s">
        <v>1021</v>
      </c>
      <c r="GO6" s="834"/>
      <c r="GP6" s="834"/>
      <c r="GQ6" s="832"/>
      <c r="GR6" s="920" t="s">
        <v>1022</v>
      </c>
      <c r="GS6" s="834"/>
      <c r="GT6" s="834"/>
      <c r="GU6" s="832"/>
      <c r="GV6" s="850"/>
      <c r="GW6" s="851"/>
      <c r="GX6" s="851"/>
      <c r="GY6" s="852"/>
    </row>
    <row r="7" spans="1:207" ht="30.75" customHeight="1" x14ac:dyDescent="0.2">
      <c r="A7" s="138"/>
      <c r="B7" s="839"/>
      <c r="C7" s="839"/>
      <c r="D7" s="839"/>
      <c r="E7" s="839"/>
      <c r="F7" s="839"/>
      <c r="G7" s="839"/>
      <c r="H7" s="906"/>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839"/>
      <c r="BZ7" s="839"/>
      <c r="CA7" s="839"/>
      <c r="CB7" s="839"/>
      <c r="CC7" s="839"/>
      <c r="CD7" s="839"/>
      <c r="CE7" s="839"/>
      <c r="CF7" s="839"/>
      <c r="CG7" s="839"/>
      <c r="CH7" s="839"/>
      <c r="CI7" s="839"/>
      <c r="CJ7" s="839"/>
      <c r="CK7" s="839"/>
      <c r="CL7" s="839"/>
      <c r="CM7" s="839"/>
      <c r="CN7" s="839"/>
      <c r="CO7" s="839"/>
      <c r="CP7" s="839"/>
      <c r="CQ7" s="839"/>
      <c r="CR7" s="839"/>
      <c r="CS7" s="839"/>
      <c r="CT7" s="839"/>
      <c r="CU7" s="839"/>
      <c r="CV7" s="839"/>
      <c r="CW7" s="839"/>
      <c r="CX7" s="839"/>
      <c r="CY7" s="839"/>
      <c r="CZ7" s="839"/>
      <c r="DA7" s="839"/>
      <c r="DB7" s="839"/>
      <c r="DC7" s="839"/>
      <c r="DD7" s="839"/>
      <c r="DE7" s="839"/>
      <c r="DF7" s="839"/>
      <c r="DG7" s="839"/>
      <c r="DH7" s="839"/>
      <c r="DI7" s="839"/>
      <c r="DJ7" s="839"/>
      <c r="DK7" s="839"/>
      <c r="DL7" s="839"/>
      <c r="DM7" s="839"/>
      <c r="DN7" s="839"/>
      <c r="DO7" s="839"/>
      <c r="DP7" s="839"/>
      <c r="DQ7" s="839"/>
      <c r="DR7" s="839"/>
      <c r="DS7" s="839"/>
      <c r="DT7" s="839"/>
      <c r="DU7" s="839"/>
      <c r="DV7" s="839"/>
      <c r="DW7" s="839"/>
      <c r="DX7" s="839"/>
      <c r="DY7" s="839"/>
      <c r="DZ7" s="839"/>
      <c r="EA7" s="839"/>
      <c r="EB7" s="839"/>
      <c r="EC7" s="839"/>
      <c r="ED7" s="839"/>
      <c r="EE7" s="839"/>
      <c r="EF7" s="839"/>
      <c r="EG7" s="839"/>
      <c r="EH7" s="839"/>
      <c r="EI7" s="839"/>
      <c r="EJ7" s="839"/>
      <c r="EK7" s="839"/>
      <c r="EL7" s="839"/>
      <c r="EM7" s="839"/>
      <c r="EN7" s="839"/>
      <c r="EO7" s="839"/>
      <c r="EP7" s="839"/>
      <c r="EQ7" s="839"/>
      <c r="ER7" s="839"/>
      <c r="ES7" s="839"/>
      <c r="ET7" s="839"/>
      <c r="EU7" s="839"/>
      <c r="EV7" s="839"/>
      <c r="EW7" s="839"/>
      <c r="EX7" s="839"/>
      <c r="EY7" s="839"/>
      <c r="EZ7" s="180" t="s">
        <v>1023</v>
      </c>
      <c r="FA7" s="180" t="s">
        <v>1024</v>
      </c>
      <c r="FB7" s="180" t="s">
        <v>1025</v>
      </c>
      <c r="FC7" s="180" t="s">
        <v>1026</v>
      </c>
      <c r="FD7" s="180" t="s">
        <v>1023</v>
      </c>
      <c r="FE7" s="180" t="s">
        <v>1024</v>
      </c>
      <c r="FF7" s="180" t="s">
        <v>1025</v>
      </c>
      <c r="FG7" s="180" t="s">
        <v>1026</v>
      </c>
      <c r="FH7" s="180" t="s">
        <v>1023</v>
      </c>
      <c r="FI7" s="180" t="s">
        <v>1024</v>
      </c>
      <c r="FJ7" s="180" t="s">
        <v>1025</v>
      </c>
      <c r="FK7" s="180" t="s">
        <v>1026</v>
      </c>
      <c r="FL7" s="180" t="s">
        <v>1023</v>
      </c>
      <c r="FM7" s="180" t="s">
        <v>1024</v>
      </c>
      <c r="FN7" s="180" t="s">
        <v>1025</v>
      </c>
      <c r="FO7" s="180" t="s">
        <v>1026</v>
      </c>
      <c r="FP7" s="180" t="s">
        <v>1023</v>
      </c>
      <c r="FQ7" s="180" t="s">
        <v>1024</v>
      </c>
      <c r="FR7" s="180" t="s">
        <v>1025</v>
      </c>
      <c r="FS7" s="180" t="s">
        <v>1026</v>
      </c>
      <c r="FT7" s="180" t="s">
        <v>1023</v>
      </c>
      <c r="FU7" s="180" t="s">
        <v>1024</v>
      </c>
      <c r="FV7" s="180" t="s">
        <v>1025</v>
      </c>
      <c r="FW7" s="180" t="s">
        <v>1026</v>
      </c>
      <c r="FX7" s="181" t="s">
        <v>1023</v>
      </c>
      <c r="FY7" s="181" t="s">
        <v>1024</v>
      </c>
      <c r="FZ7" s="181" t="s">
        <v>1025</v>
      </c>
      <c r="GA7" s="181" t="s">
        <v>1026</v>
      </c>
      <c r="GB7" s="181" t="s">
        <v>1023</v>
      </c>
      <c r="GC7" s="181" t="s">
        <v>1024</v>
      </c>
      <c r="GD7" s="181" t="s">
        <v>1025</v>
      </c>
      <c r="GE7" s="181" t="s">
        <v>1026</v>
      </c>
      <c r="GF7" s="180" t="s">
        <v>1023</v>
      </c>
      <c r="GG7" s="180" t="s">
        <v>1024</v>
      </c>
      <c r="GH7" s="180" t="s">
        <v>1025</v>
      </c>
      <c r="GI7" s="180" t="s">
        <v>1026</v>
      </c>
      <c r="GJ7" s="181" t="s">
        <v>1023</v>
      </c>
      <c r="GK7" s="181" t="s">
        <v>1024</v>
      </c>
      <c r="GL7" s="181" t="s">
        <v>1025</v>
      </c>
      <c r="GM7" s="181" t="s">
        <v>1026</v>
      </c>
      <c r="GN7" s="180" t="s">
        <v>1023</v>
      </c>
      <c r="GO7" s="180" t="s">
        <v>1024</v>
      </c>
      <c r="GP7" s="180" t="s">
        <v>1025</v>
      </c>
      <c r="GQ7" s="180" t="s">
        <v>1026</v>
      </c>
      <c r="GR7" s="181" t="s">
        <v>1023</v>
      </c>
      <c r="GS7" s="181" t="s">
        <v>1024</v>
      </c>
      <c r="GT7" s="181" t="s">
        <v>1025</v>
      </c>
      <c r="GU7" s="181" t="s">
        <v>1026</v>
      </c>
      <c r="GV7" s="180" t="s">
        <v>1023</v>
      </c>
      <c r="GW7" s="180" t="s">
        <v>1024</v>
      </c>
      <c r="GX7" s="180" t="s">
        <v>1025</v>
      </c>
      <c r="GY7" s="180" t="s">
        <v>1026</v>
      </c>
    </row>
    <row r="8" spans="1:207" ht="12.75" customHeight="1" x14ac:dyDescent="0.2">
      <c r="B8" s="177">
        <v>1</v>
      </c>
      <c r="C8" s="177">
        <v>2</v>
      </c>
      <c r="D8" s="177">
        <v>3</v>
      </c>
      <c r="E8" s="177">
        <v>4</v>
      </c>
      <c r="F8" s="177">
        <v>5</v>
      </c>
      <c r="G8" s="177">
        <v>6</v>
      </c>
      <c r="H8" s="177">
        <v>7</v>
      </c>
      <c r="I8" s="182">
        <v>8</v>
      </c>
      <c r="J8" s="182">
        <v>9</v>
      </c>
      <c r="K8" s="182">
        <v>10</v>
      </c>
      <c r="L8" s="182">
        <v>11</v>
      </c>
      <c r="M8" s="182">
        <v>12</v>
      </c>
      <c r="N8" s="182">
        <v>13</v>
      </c>
      <c r="O8" s="182">
        <v>14</v>
      </c>
      <c r="P8" s="182">
        <v>15</v>
      </c>
      <c r="Q8" s="182">
        <v>16</v>
      </c>
      <c r="R8" s="182">
        <v>17</v>
      </c>
      <c r="S8" s="182">
        <v>18</v>
      </c>
      <c r="T8" s="182">
        <v>19</v>
      </c>
      <c r="U8" s="182">
        <v>20</v>
      </c>
      <c r="V8" s="182">
        <v>21</v>
      </c>
      <c r="W8" s="182">
        <v>22</v>
      </c>
      <c r="X8" s="182">
        <v>23</v>
      </c>
      <c r="Y8" s="182">
        <v>24</v>
      </c>
      <c r="Z8" s="182">
        <v>25</v>
      </c>
      <c r="AA8" s="182">
        <v>26</v>
      </c>
      <c r="AB8" s="182">
        <v>27</v>
      </c>
      <c r="AC8" s="182">
        <v>28</v>
      </c>
      <c r="AD8" s="182">
        <v>29</v>
      </c>
      <c r="AE8" s="182">
        <v>30</v>
      </c>
      <c r="AF8" s="182">
        <v>31</v>
      </c>
      <c r="AG8" s="182">
        <v>32</v>
      </c>
      <c r="AH8" s="182">
        <v>33</v>
      </c>
      <c r="AI8" s="182">
        <v>34</v>
      </c>
      <c r="AJ8" s="182">
        <v>35</v>
      </c>
      <c r="AK8" s="182">
        <v>36</v>
      </c>
      <c r="AL8" s="182">
        <v>37</v>
      </c>
      <c r="AM8" s="182">
        <v>38</v>
      </c>
      <c r="AN8" s="182">
        <v>39</v>
      </c>
      <c r="AO8" s="183">
        <v>40</v>
      </c>
      <c r="AP8" s="183">
        <v>41</v>
      </c>
      <c r="AQ8" s="182">
        <v>42</v>
      </c>
      <c r="AR8" s="182">
        <v>43</v>
      </c>
      <c r="AS8" s="182">
        <v>44</v>
      </c>
      <c r="AT8" s="182">
        <v>45</v>
      </c>
      <c r="AU8" s="182">
        <v>46</v>
      </c>
      <c r="AV8" s="182">
        <v>47</v>
      </c>
      <c r="AW8" s="182">
        <v>48</v>
      </c>
      <c r="AX8" s="182">
        <v>49</v>
      </c>
      <c r="AY8" s="182">
        <v>50</v>
      </c>
      <c r="AZ8" s="182">
        <v>51</v>
      </c>
      <c r="BA8" s="182">
        <v>52</v>
      </c>
      <c r="BB8" s="182">
        <v>53</v>
      </c>
      <c r="BC8" s="182">
        <v>54</v>
      </c>
      <c r="BD8" s="182">
        <v>55</v>
      </c>
      <c r="BE8" s="182">
        <v>56</v>
      </c>
      <c r="BF8" s="182">
        <v>57</v>
      </c>
      <c r="BG8" s="182">
        <v>58</v>
      </c>
      <c r="BH8" s="182">
        <v>59</v>
      </c>
      <c r="BI8" s="182">
        <v>60</v>
      </c>
      <c r="BJ8" s="182">
        <v>61</v>
      </c>
      <c r="BK8" s="182">
        <v>62</v>
      </c>
      <c r="BL8" s="182">
        <v>63</v>
      </c>
      <c r="BM8" s="182">
        <v>64</v>
      </c>
      <c r="BN8" s="182">
        <v>65</v>
      </c>
      <c r="BO8" s="182">
        <v>66</v>
      </c>
      <c r="BP8" s="182">
        <v>67</v>
      </c>
      <c r="BQ8" s="182">
        <v>68</v>
      </c>
      <c r="BR8" s="182">
        <v>69</v>
      </c>
      <c r="BS8" s="182">
        <v>70</v>
      </c>
      <c r="BT8" s="182">
        <v>71</v>
      </c>
      <c r="BU8" s="182">
        <v>72</v>
      </c>
      <c r="BV8" s="182">
        <v>73</v>
      </c>
      <c r="BW8" s="183">
        <v>74</v>
      </c>
      <c r="BX8" s="183">
        <v>75</v>
      </c>
      <c r="BY8" s="182">
        <v>76</v>
      </c>
      <c r="BZ8" s="182">
        <v>77</v>
      </c>
      <c r="CA8" s="182">
        <v>78</v>
      </c>
      <c r="CB8" s="182">
        <v>79</v>
      </c>
      <c r="CC8" s="182">
        <v>80</v>
      </c>
      <c r="CD8" s="182">
        <v>81</v>
      </c>
      <c r="CE8" s="182">
        <v>82</v>
      </c>
      <c r="CF8" s="182">
        <v>83</v>
      </c>
      <c r="CG8" s="182">
        <v>84</v>
      </c>
      <c r="CH8" s="182">
        <v>85</v>
      </c>
      <c r="CI8" s="182">
        <v>86</v>
      </c>
      <c r="CJ8" s="182">
        <v>87</v>
      </c>
      <c r="CK8" s="182">
        <v>88</v>
      </c>
      <c r="CL8" s="182">
        <v>89</v>
      </c>
      <c r="CM8" s="182">
        <v>90</v>
      </c>
      <c r="CN8" s="182">
        <v>91</v>
      </c>
      <c r="CO8" s="182">
        <v>92</v>
      </c>
      <c r="CP8" s="182">
        <v>93</v>
      </c>
      <c r="CQ8" s="182">
        <v>94</v>
      </c>
      <c r="CR8" s="182">
        <v>95</v>
      </c>
      <c r="CS8" s="182">
        <v>96</v>
      </c>
      <c r="CT8" s="182">
        <v>97</v>
      </c>
      <c r="CU8" s="182">
        <v>98</v>
      </c>
      <c r="CV8" s="182">
        <v>99</v>
      </c>
      <c r="CW8" s="182">
        <v>100</v>
      </c>
      <c r="CX8" s="182">
        <v>101</v>
      </c>
      <c r="CY8" s="182">
        <v>102</v>
      </c>
      <c r="CZ8" s="182">
        <v>103</v>
      </c>
      <c r="DA8" s="182">
        <v>104</v>
      </c>
      <c r="DB8" s="182">
        <v>105</v>
      </c>
      <c r="DC8" s="182">
        <v>106</v>
      </c>
      <c r="DD8" s="182">
        <v>107</v>
      </c>
      <c r="DE8" s="183">
        <v>108</v>
      </c>
      <c r="DF8" s="183">
        <v>109</v>
      </c>
      <c r="DG8" s="182">
        <v>110</v>
      </c>
      <c r="DH8" s="182">
        <v>111</v>
      </c>
      <c r="DI8" s="182">
        <v>112</v>
      </c>
      <c r="DJ8" s="182">
        <v>113</v>
      </c>
      <c r="DK8" s="182">
        <v>114</v>
      </c>
      <c r="DL8" s="182">
        <v>115</v>
      </c>
      <c r="DM8" s="182">
        <v>116</v>
      </c>
      <c r="DN8" s="182">
        <v>117</v>
      </c>
      <c r="DO8" s="182">
        <v>118</v>
      </c>
      <c r="DP8" s="182">
        <v>119</v>
      </c>
      <c r="DQ8" s="182">
        <v>120</v>
      </c>
      <c r="DR8" s="182">
        <v>121</v>
      </c>
      <c r="DS8" s="182">
        <v>122</v>
      </c>
      <c r="DT8" s="182">
        <v>123</v>
      </c>
      <c r="DU8" s="182">
        <v>124</v>
      </c>
      <c r="DV8" s="182">
        <v>125</v>
      </c>
      <c r="DW8" s="183">
        <v>126</v>
      </c>
      <c r="DX8" s="183">
        <v>127</v>
      </c>
      <c r="DY8" s="184">
        <v>128</v>
      </c>
      <c r="DZ8" s="184">
        <v>129</v>
      </c>
      <c r="EA8" s="184">
        <v>130</v>
      </c>
      <c r="EB8" s="184">
        <v>131</v>
      </c>
      <c r="EC8" s="184">
        <v>132</v>
      </c>
      <c r="ED8" s="184">
        <v>133</v>
      </c>
      <c r="EE8" s="184">
        <v>134</v>
      </c>
      <c r="EF8" s="184">
        <v>135</v>
      </c>
      <c r="EG8" s="184">
        <v>136</v>
      </c>
      <c r="EH8" s="184">
        <v>137</v>
      </c>
      <c r="EI8" s="184">
        <v>138</v>
      </c>
      <c r="EJ8" s="184">
        <v>139</v>
      </c>
      <c r="EK8" s="184">
        <v>140</v>
      </c>
      <c r="EL8" s="184">
        <v>141</v>
      </c>
      <c r="EM8" s="184">
        <v>142</v>
      </c>
      <c r="EN8" s="185">
        <v>143</v>
      </c>
      <c r="EO8" s="185">
        <v>144</v>
      </c>
      <c r="EP8" s="185">
        <v>145</v>
      </c>
      <c r="EQ8" s="185">
        <v>146</v>
      </c>
      <c r="ER8" s="185">
        <v>147</v>
      </c>
      <c r="ES8" s="185">
        <v>148</v>
      </c>
      <c r="ET8" s="185">
        <v>149</v>
      </c>
      <c r="EU8" s="185">
        <v>150</v>
      </c>
      <c r="EV8" s="185">
        <v>151</v>
      </c>
      <c r="EW8" s="185">
        <v>152</v>
      </c>
      <c r="EX8" s="185">
        <v>153</v>
      </c>
      <c r="EY8" s="185">
        <v>154</v>
      </c>
      <c r="EZ8" s="183">
        <v>155</v>
      </c>
      <c r="FA8" s="183">
        <v>156</v>
      </c>
      <c r="FB8" s="183">
        <v>157</v>
      </c>
      <c r="FC8" s="183">
        <v>158</v>
      </c>
      <c r="FD8" s="183">
        <v>159</v>
      </c>
      <c r="FE8" s="183">
        <v>160</v>
      </c>
      <c r="FF8" s="183">
        <v>161</v>
      </c>
      <c r="FG8" s="183">
        <v>162</v>
      </c>
      <c r="FH8" s="183">
        <v>163</v>
      </c>
      <c r="FI8" s="183">
        <v>164</v>
      </c>
      <c r="FJ8" s="183">
        <v>165</v>
      </c>
      <c r="FK8" s="183">
        <v>166</v>
      </c>
      <c r="FL8" s="183">
        <v>167</v>
      </c>
      <c r="FM8" s="183">
        <v>168</v>
      </c>
      <c r="FN8" s="183">
        <v>169</v>
      </c>
      <c r="FO8" s="183">
        <v>170</v>
      </c>
      <c r="FP8" s="183">
        <v>171</v>
      </c>
      <c r="FQ8" s="183">
        <v>172</v>
      </c>
      <c r="FR8" s="183">
        <v>173</v>
      </c>
      <c r="FS8" s="183">
        <v>174</v>
      </c>
      <c r="FT8" s="183">
        <v>175</v>
      </c>
      <c r="FU8" s="183">
        <v>176</v>
      </c>
      <c r="FV8" s="183">
        <v>177</v>
      </c>
      <c r="FW8" s="183">
        <v>178</v>
      </c>
      <c r="FX8" s="186">
        <v>179</v>
      </c>
      <c r="FY8" s="186">
        <v>180</v>
      </c>
      <c r="FZ8" s="186">
        <v>181</v>
      </c>
      <c r="GA8" s="186">
        <v>182</v>
      </c>
      <c r="GB8" s="186">
        <v>183</v>
      </c>
      <c r="GC8" s="186">
        <v>184</v>
      </c>
      <c r="GD8" s="186">
        <v>185</v>
      </c>
      <c r="GE8" s="186">
        <v>186</v>
      </c>
      <c r="GF8" s="183">
        <v>187</v>
      </c>
      <c r="GG8" s="183">
        <v>188</v>
      </c>
      <c r="GH8" s="183">
        <v>189</v>
      </c>
      <c r="GI8" s="183">
        <v>190</v>
      </c>
      <c r="GJ8" s="186">
        <v>191</v>
      </c>
      <c r="GK8" s="186">
        <v>192</v>
      </c>
      <c r="GL8" s="186">
        <v>193</v>
      </c>
      <c r="GM8" s="186">
        <v>194</v>
      </c>
      <c r="GN8" s="183">
        <v>195</v>
      </c>
      <c r="GO8" s="183">
        <v>196</v>
      </c>
      <c r="GP8" s="183">
        <v>197</v>
      </c>
      <c r="GQ8" s="183">
        <v>198</v>
      </c>
      <c r="GR8" s="186">
        <v>199</v>
      </c>
      <c r="GS8" s="186">
        <v>200</v>
      </c>
      <c r="GT8" s="186">
        <v>201</v>
      </c>
      <c r="GU8" s="186">
        <v>202</v>
      </c>
      <c r="GV8" s="183">
        <v>203</v>
      </c>
      <c r="GW8" s="183">
        <v>204</v>
      </c>
      <c r="GX8" s="183">
        <v>205</v>
      </c>
      <c r="GY8" s="183">
        <v>206</v>
      </c>
    </row>
    <row r="9" spans="1:207" ht="15" customHeight="1" x14ac:dyDescent="0.2">
      <c r="B9" s="8">
        <v>1</v>
      </c>
      <c r="C9" s="8"/>
      <c r="D9" s="35">
        <f>'1'!M9</f>
        <v>1</v>
      </c>
      <c r="E9" s="8">
        <v>1</v>
      </c>
      <c r="F9" s="8">
        <v>1</v>
      </c>
      <c r="G9" s="8"/>
      <c r="H9" s="8"/>
      <c r="I9" s="187">
        <f>'1'!$M$59</f>
        <v>0</v>
      </c>
      <c r="J9" s="187">
        <f>'1'!$M$60</f>
        <v>0</v>
      </c>
      <c r="K9" s="187">
        <f>'1'!$M$61</f>
        <v>0</v>
      </c>
      <c r="L9" s="187">
        <f>'1'!$M$62</f>
        <v>0</v>
      </c>
      <c r="M9" s="187">
        <f>'1'!$M$63</f>
        <v>0</v>
      </c>
      <c r="N9" s="187">
        <f>'1'!$M$64</f>
        <v>0</v>
      </c>
      <c r="O9" s="187">
        <f>'1'!$M$65</f>
        <v>0</v>
      </c>
      <c r="P9" s="187">
        <f>'1'!$M$66</f>
        <v>0</v>
      </c>
      <c r="Q9" s="187">
        <f>'1'!$M$67</f>
        <v>0</v>
      </c>
      <c r="R9" s="187">
        <f>'1'!$M$68</f>
        <v>0</v>
      </c>
      <c r="S9" s="187">
        <f>'1'!$M$69</f>
        <v>0</v>
      </c>
      <c r="T9" s="187">
        <f>'1'!$M$70</f>
        <v>0</v>
      </c>
      <c r="U9" s="187">
        <f>'1'!$M$71</f>
        <v>0</v>
      </c>
      <c r="V9" s="187">
        <f>'1'!$M$72</f>
        <v>0</v>
      </c>
      <c r="W9" s="187">
        <f>'1'!$M$73</f>
        <v>0</v>
      </c>
      <c r="X9" s="187">
        <f>'1'!$M$74</f>
        <v>0</v>
      </c>
      <c r="Y9" s="187">
        <f>'1'!$M$75</f>
        <v>0</v>
      </c>
      <c r="Z9" s="187">
        <f>'1'!$M$76</f>
        <v>0</v>
      </c>
      <c r="AA9" s="187">
        <f>'1'!$M$77</f>
        <v>0</v>
      </c>
      <c r="AB9" s="187">
        <f>'1'!$M$78</f>
        <v>0</v>
      </c>
      <c r="AC9" s="187">
        <f>'1'!$M$79</f>
        <v>0</v>
      </c>
      <c r="AD9" s="187">
        <f>'1'!$M$80</f>
        <v>0</v>
      </c>
      <c r="AE9" s="187">
        <f>'1'!$M$81</f>
        <v>0</v>
      </c>
      <c r="AF9" s="187">
        <f>'1'!$M$82</f>
        <v>0</v>
      </c>
      <c r="AG9" s="187">
        <f>'1'!$M$83</f>
        <v>0</v>
      </c>
      <c r="AH9" s="187">
        <f>'1'!$M$84</f>
        <v>0</v>
      </c>
      <c r="AI9" s="187">
        <f>'1'!$M$85</f>
        <v>0</v>
      </c>
      <c r="AJ9" s="187">
        <f>'1'!$M$86</f>
        <v>0</v>
      </c>
      <c r="AK9" s="187">
        <f>'1'!$M$87</f>
        <v>0</v>
      </c>
      <c r="AL9" s="187">
        <f>'1'!$M$88</f>
        <v>0</v>
      </c>
      <c r="AM9" s="187">
        <f>'1'!$M$89</f>
        <v>3</v>
      </c>
      <c r="AN9" s="187">
        <f>'1'!$M$90</f>
        <v>20</v>
      </c>
      <c r="AO9" s="102">
        <f>'1'!$M$91</f>
        <v>3</v>
      </c>
      <c r="AP9" s="102">
        <f>'1'!$M$92</f>
        <v>20</v>
      </c>
      <c r="AQ9" s="187">
        <f>'1'!$M$93</f>
        <v>0</v>
      </c>
      <c r="AR9" s="187">
        <f>'1'!$M$94</f>
        <v>0</v>
      </c>
      <c r="AS9" s="187">
        <f>'1'!$M$95</f>
        <v>0</v>
      </c>
      <c r="AT9" s="187">
        <f>'1'!$M$96</f>
        <v>0</v>
      </c>
      <c r="AU9" s="187">
        <f>'1'!$M$97</f>
        <v>0</v>
      </c>
      <c r="AV9" s="187">
        <f>'1'!$M$98</f>
        <v>0</v>
      </c>
      <c r="AW9" s="187">
        <f>'1'!$M$99</f>
        <v>0</v>
      </c>
      <c r="AX9" s="187">
        <f>'1'!$M$100</f>
        <v>0</v>
      </c>
      <c r="AY9" s="187">
        <f>'1'!$M$101</f>
        <v>0</v>
      </c>
      <c r="AZ9" s="187">
        <f>'1'!$M$102</f>
        <v>0</v>
      </c>
      <c r="BA9" s="187">
        <f>'1'!$M$103</f>
        <v>0</v>
      </c>
      <c r="BB9" s="187">
        <f>'1'!$M$104</f>
        <v>0</v>
      </c>
      <c r="BC9" s="187">
        <f>'1'!$M$105</f>
        <v>0</v>
      </c>
      <c r="BD9" s="187">
        <f>'1'!$M$106</f>
        <v>0</v>
      </c>
      <c r="BE9" s="187">
        <f>'1'!$M$107</f>
        <v>0</v>
      </c>
      <c r="BF9" s="187">
        <f>'1'!$M$108</f>
        <v>0</v>
      </c>
      <c r="BG9" s="187">
        <f>'1'!$M$109</f>
        <v>0</v>
      </c>
      <c r="BH9" s="187">
        <f>'1'!$M$110</f>
        <v>0</v>
      </c>
      <c r="BI9" s="187">
        <f>'1'!$M$111</f>
        <v>0</v>
      </c>
      <c r="BJ9" s="187">
        <f>'1'!$M$112</f>
        <v>0</v>
      </c>
      <c r="BK9" s="187">
        <f>'1'!$M$113</f>
        <v>0</v>
      </c>
      <c r="BL9" s="187">
        <f>'1'!$M$114</f>
        <v>0</v>
      </c>
      <c r="BM9" s="187">
        <f>'1'!$M$115</f>
        <v>0</v>
      </c>
      <c r="BN9" s="187">
        <f>'1'!$M$116</f>
        <v>0</v>
      </c>
      <c r="BO9" s="187">
        <f>'1'!$M$117</f>
        <v>0</v>
      </c>
      <c r="BP9" s="187">
        <f>'1'!$M$118</f>
        <v>0</v>
      </c>
      <c r="BQ9" s="187">
        <f>'1'!$M$119</f>
        <v>0</v>
      </c>
      <c r="BR9" s="187">
        <f>'1'!$M$120</f>
        <v>0</v>
      </c>
      <c r="BS9" s="187">
        <f>'1'!$M$121</f>
        <v>0</v>
      </c>
      <c r="BT9" s="187">
        <f>'1'!$M$122</f>
        <v>0</v>
      </c>
      <c r="BU9" s="187">
        <f>'1'!$M$123</f>
        <v>0</v>
      </c>
      <c r="BV9" s="187">
        <f>'1'!$M$124</f>
        <v>0</v>
      </c>
      <c r="BW9" s="102">
        <f>'1'!$M$125</f>
        <v>0</v>
      </c>
      <c r="BX9" s="102">
        <f>'1'!$M$126</f>
        <v>0</v>
      </c>
      <c r="BY9" s="187">
        <f>'1'!$M$127</f>
        <v>0</v>
      </c>
      <c r="BZ9" s="187">
        <f>'1'!$M$128</f>
        <v>0</v>
      </c>
      <c r="CA9" s="187">
        <f>'1'!$M$129</f>
        <v>0</v>
      </c>
      <c r="CB9" s="187">
        <f>'1'!$M$130</f>
        <v>0</v>
      </c>
      <c r="CC9" s="187">
        <f>'1'!$M$131</f>
        <v>0</v>
      </c>
      <c r="CD9" s="187">
        <f>'1'!$M$132</f>
        <v>0</v>
      </c>
      <c r="CE9" s="187">
        <f>'1'!$M$133</f>
        <v>0</v>
      </c>
      <c r="CF9" s="187">
        <f>'1'!$M$134</f>
        <v>0</v>
      </c>
      <c r="CG9" s="187">
        <f>'1'!$M$135</f>
        <v>0</v>
      </c>
      <c r="CH9" s="187">
        <f>'1'!$M$136</f>
        <v>0</v>
      </c>
      <c r="CI9" s="187">
        <f>'1'!$M$137</f>
        <v>0</v>
      </c>
      <c r="CJ9" s="187">
        <f>'1'!$M$138</f>
        <v>0</v>
      </c>
      <c r="CK9" s="187">
        <f>'1'!$M$139</f>
        <v>0</v>
      </c>
      <c r="CL9" s="187">
        <f>'1'!$M$140</f>
        <v>0</v>
      </c>
      <c r="CM9" s="187">
        <f>'1'!$M$141</f>
        <v>0</v>
      </c>
      <c r="CN9" s="187">
        <f>'1'!$M$142</f>
        <v>0</v>
      </c>
      <c r="CO9" s="187">
        <f>'1'!$M$143</f>
        <v>0</v>
      </c>
      <c r="CP9" s="187">
        <f>'1'!$M$144</f>
        <v>0</v>
      </c>
      <c r="CQ9" s="187">
        <f>'1'!$M$145</f>
        <v>0</v>
      </c>
      <c r="CR9" s="187">
        <f>'1'!$M$146</f>
        <v>0</v>
      </c>
      <c r="CS9" s="187">
        <f>'1'!$M$147</f>
        <v>0</v>
      </c>
      <c r="CT9" s="187">
        <f>'1'!$M$148</f>
        <v>0</v>
      </c>
      <c r="CU9" s="187">
        <f>'1'!$M$149</f>
        <v>0</v>
      </c>
      <c r="CV9" s="187">
        <f>'1'!$M$150</f>
        <v>0</v>
      </c>
      <c r="CW9" s="187">
        <f>'1'!$M$151</f>
        <v>0</v>
      </c>
      <c r="CX9" s="187">
        <f>'1'!$M$152</f>
        <v>0</v>
      </c>
      <c r="CY9" s="187">
        <f>'1'!$M$153</f>
        <v>0</v>
      </c>
      <c r="CZ9" s="187">
        <f>'1'!$M$154</f>
        <v>0</v>
      </c>
      <c r="DA9" s="187">
        <f>'1'!$M$155</f>
        <v>0</v>
      </c>
      <c r="DB9" s="187">
        <f>'1'!$M$156</f>
        <v>0</v>
      </c>
      <c r="DC9" s="187">
        <f>'1'!$M$157</f>
        <v>0</v>
      </c>
      <c r="DD9" s="187">
        <f>'1'!$M$158</f>
        <v>0</v>
      </c>
      <c r="DE9" s="102">
        <f>'1'!$M$159</f>
        <v>0</v>
      </c>
      <c r="DF9" s="102">
        <f>'1'!$M$160</f>
        <v>0</v>
      </c>
      <c r="DG9" s="187">
        <f>'1'!$M$161</f>
        <v>0</v>
      </c>
      <c r="DH9" s="187">
        <f>'1'!$M$162</f>
        <v>0</v>
      </c>
      <c r="DI9" s="187">
        <f>'1'!$M$163</f>
        <v>0</v>
      </c>
      <c r="DJ9" s="187">
        <f>'1'!$M$164</f>
        <v>0</v>
      </c>
      <c r="DK9" s="187">
        <f>'1'!$M$165</f>
        <v>12</v>
      </c>
      <c r="DL9" s="187">
        <f>'1'!$M$166</f>
        <v>4245</v>
      </c>
      <c r="DM9" s="187">
        <f>'1'!$M$167</f>
        <v>3</v>
      </c>
      <c r="DN9" s="187">
        <f>'1'!$M$168</f>
        <v>150</v>
      </c>
      <c r="DO9" s="187">
        <f>'1'!$M$169</f>
        <v>0</v>
      </c>
      <c r="DP9" s="187">
        <f>'1'!$M$170</f>
        <v>0</v>
      </c>
      <c r="DQ9" s="187">
        <f>'1'!$M$171</f>
        <v>822</v>
      </c>
      <c r="DR9" s="187">
        <f>'1'!$M$172</f>
        <v>4245</v>
      </c>
      <c r="DS9" s="187">
        <f>'1'!$M$173</f>
        <v>0</v>
      </c>
      <c r="DT9" s="187">
        <f>'1'!$M$174</f>
        <v>0</v>
      </c>
      <c r="DU9" s="187">
        <f>'1'!$M$175</f>
        <v>39</v>
      </c>
      <c r="DV9" s="187">
        <f>'1'!$M$176</f>
        <v>4245</v>
      </c>
      <c r="DW9" s="188">
        <f>'1'!$M$177</f>
        <v>876</v>
      </c>
      <c r="DX9" s="102">
        <f>'1'!$M$178</f>
        <v>12885</v>
      </c>
      <c r="DY9" s="189">
        <f>'1'!$M$179</f>
        <v>422</v>
      </c>
      <c r="DZ9" s="189">
        <f>'1'!$M$193</f>
        <v>180</v>
      </c>
      <c r="EA9" s="189">
        <f>'1'!$M$181</f>
        <v>86</v>
      </c>
      <c r="EB9" s="189">
        <f>'1'!$M$180</f>
        <v>86</v>
      </c>
      <c r="EC9" s="189">
        <f>'1'!$M$183</f>
        <v>25</v>
      </c>
      <c r="ED9" s="189">
        <f>'1'!$M$182</f>
        <v>25</v>
      </c>
      <c r="EE9" s="189">
        <f>'1'!$M$185</f>
        <v>138</v>
      </c>
      <c r="EF9" s="189">
        <f>'1'!$M$184</f>
        <v>134</v>
      </c>
      <c r="EG9" s="189">
        <f>'1'!$M$186</f>
        <v>426</v>
      </c>
      <c r="EH9" s="189">
        <f>'1'!$M$187</f>
        <v>427</v>
      </c>
      <c r="EI9" s="189">
        <f>'1'!$M$188</f>
        <v>422</v>
      </c>
      <c r="EJ9" s="189">
        <f>'1'!$M$189</f>
        <v>428</v>
      </c>
      <c r="EK9" s="189">
        <f>'1'!$M$190</f>
        <v>382</v>
      </c>
      <c r="EL9" s="189">
        <f>'1'!$M$191</f>
        <v>289</v>
      </c>
      <c r="EM9" s="189">
        <f>'1'!$M$192</f>
        <v>81</v>
      </c>
      <c r="EN9" s="190">
        <f>'1'!$M$194</f>
        <v>0</v>
      </c>
      <c r="EO9" s="190">
        <f>'1'!$M$195</f>
        <v>0</v>
      </c>
      <c r="EP9" s="190">
        <f>'1'!$M$196</f>
        <v>2</v>
      </c>
      <c r="EQ9" s="190">
        <f>'1'!$M$197</f>
        <v>2</v>
      </c>
      <c r="ER9" s="190">
        <f>'1'!$M$198</f>
        <v>0</v>
      </c>
      <c r="ES9" s="190">
        <f>'1'!$M$199</f>
        <v>0</v>
      </c>
      <c r="ET9" s="190">
        <f>'1'!$M$200</f>
        <v>0</v>
      </c>
      <c r="EU9" s="190">
        <f>'1'!$M$201</f>
        <v>0</v>
      </c>
      <c r="EV9" s="190">
        <f>'1'!$M$202</f>
        <v>0</v>
      </c>
      <c r="EW9" s="190">
        <f>'1'!$M$203</f>
        <v>0</v>
      </c>
      <c r="EX9" s="190">
        <f>'1'!$M$204</f>
        <v>0</v>
      </c>
      <c r="EY9" s="190">
        <f>'1'!$M$205</f>
        <v>0</v>
      </c>
      <c r="EZ9" s="102">
        <f>'1'!$M$207</f>
        <v>0</v>
      </c>
      <c r="FA9" s="102">
        <f>'1'!$M$208</f>
        <v>0</v>
      </c>
      <c r="FB9" s="102">
        <f>'1'!$M$209</f>
        <v>0</v>
      </c>
      <c r="FC9" s="102">
        <f>'1'!$M$210</f>
        <v>2</v>
      </c>
      <c r="FD9" s="102">
        <f>'1'!$M$212</f>
        <v>0</v>
      </c>
      <c r="FE9" s="102">
        <f>'1'!$M$213</f>
        <v>0</v>
      </c>
      <c r="FF9" s="102">
        <f>'1'!$M$214</f>
        <v>0</v>
      </c>
      <c r="FG9" s="102">
        <f>'1'!$M$215</f>
        <v>0</v>
      </c>
      <c r="FH9" s="102">
        <f>'1'!$M$217</f>
        <v>0</v>
      </c>
      <c r="FI9" s="102">
        <f>'1'!$M$218</f>
        <v>0</v>
      </c>
      <c r="FJ9" s="102">
        <f>'1'!$M$219</f>
        <v>0</v>
      </c>
      <c r="FK9" s="102">
        <f>'1'!$M$220</f>
        <v>0</v>
      </c>
      <c r="FL9" s="102">
        <f>'1'!$M$222</f>
        <v>0</v>
      </c>
      <c r="FM9" s="102">
        <f>'1'!$M$223</f>
        <v>0</v>
      </c>
      <c r="FN9" s="102">
        <f>'1'!$M$224</f>
        <v>0</v>
      </c>
      <c r="FO9" s="102">
        <f>'1'!$M$225</f>
        <v>0</v>
      </c>
      <c r="FP9" s="102">
        <f>'1'!$M$227</f>
        <v>0</v>
      </c>
      <c r="FQ9" s="102">
        <f>'1'!$M$228</f>
        <v>0</v>
      </c>
      <c r="FR9" s="102">
        <f>'1'!$M$229</f>
        <v>0</v>
      </c>
      <c r="FS9" s="102">
        <f>'1'!$M$230</f>
        <v>0</v>
      </c>
      <c r="FT9" s="102">
        <f>'1'!$M$232</f>
        <v>0</v>
      </c>
      <c r="FU9" s="102">
        <f>'1'!$M$233</f>
        <v>0</v>
      </c>
      <c r="FV9" s="102">
        <f>'1'!$M$234</f>
        <v>1</v>
      </c>
      <c r="FW9" s="102">
        <f>'1'!$M$235</f>
        <v>2</v>
      </c>
      <c r="FX9" s="191">
        <f>'1'!$M$237</f>
        <v>0</v>
      </c>
      <c r="FY9" s="191">
        <f>'1'!$M$238</f>
        <v>0</v>
      </c>
      <c r="FZ9" s="191">
        <f>'1'!$M$239</f>
        <v>0</v>
      </c>
      <c r="GA9" s="191">
        <f>'1'!$M$240</f>
        <v>0</v>
      </c>
      <c r="GB9" s="191">
        <f>'1'!$M$242</f>
        <v>0</v>
      </c>
      <c r="GC9" s="191">
        <f>'1'!$M$243</f>
        <v>0</v>
      </c>
      <c r="GD9" s="191">
        <f>'1'!$M$244</f>
        <v>0</v>
      </c>
      <c r="GE9" s="191">
        <f>'1'!$M$245</f>
        <v>0</v>
      </c>
      <c r="GF9" s="102">
        <f>'1'!$M$247</f>
        <v>0</v>
      </c>
      <c r="GG9" s="102">
        <f>'1'!$M$248</f>
        <v>0</v>
      </c>
      <c r="GH9" s="102">
        <f>'1'!$M$249</f>
        <v>0</v>
      </c>
      <c r="GI9" s="102">
        <f>'1'!$M$250</f>
        <v>0</v>
      </c>
      <c r="GJ9" s="191">
        <f>'1'!$M$252</f>
        <v>0</v>
      </c>
      <c r="GK9" s="191">
        <f>'1'!$M$253</f>
        <v>0</v>
      </c>
      <c r="GL9" s="191">
        <f>'1'!$M$254</f>
        <v>0</v>
      </c>
      <c r="GM9" s="191">
        <f>'1'!$M$255</f>
        <v>0</v>
      </c>
      <c r="GN9" s="102">
        <f>'1'!$M$257</f>
        <v>0</v>
      </c>
      <c r="GO9" s="102">
        <f>'1'!$M$258</f>
        <v>0</v>
      </c>
      <c r="GP9" s="102">
        <f>'1'!$M$259</f>
        <v>0</v>
      </c>
      <c r="GQ9" s="102">
        <f>'1'!$M$260</f>
        <v>0</v>
      </c>
      <c r="GR9" s="191">
        <f>'1'!$M$262</f>
        <v>0</v>
      </c>
      <c r="GS9" s="191">
        <f>'1'!$M$263</f>
        <v>0</v>
      </c>
      <c r="GT9" s="191">
        <f>'1'!$M$264</f>
        <v>0</v>
      </c>
      <c r="GU9" s="191">
        <f>'1'!$M$265</f>
        <v>0</v>
      </c>
      <c r="GV9" s="102">
        <f>'1'!$M$267</f>
        <v>0</v>
      </c>
      <c r="GW9" s="102">
        <f>'1'!$M$268</f>
        <v>0</v>
      </c>
      <c r="GX9" s="102">
        <f>'1'!$M$269</f>
        <v>0</v>
      </c>
      <c r="GY9" s="102">
        <f>'1'!$M$270</f>
        <v>0</v>
      </c>
    </row>
    <row r="10" spans="1:207" ht="15" customHeight="1" x14ac:dyDescent="0.2">
      <c r="B10" s="8"/>
      <c r="C10" s="8"/>
      <c r="D10" s="35">
        <f>'2'!M9</f>
        <v>2</v>
      </c>
      <c r="E10" s="8">
        <v>1</v>
      </c>
      <c r="F10" s="8">
        <v>1</v>
      </c>
      <c r="G10" s="8"/>
      <c r="H10" s="8"/>
      <c r="I10" s="187">
        <f>'2'!$M$59</f>
        <v>0</v>
      </c>
      <c r="J10" s="187">
        <f>'2'!$M$60</f>
        <v>0</v>
      </c>
      <c r="K10" s="187">
        <f>'2'!$M$61</f>
        <v>0</v>
      </c>
      <c r="L10" s="187">
        <f>'2'!$M$62</f>
        <v>0</v>
      </c>
      <c r="M10" s="187">
        <f>'2'!$M$63</f>
        <v>3</v>
      </c>
      <c r="N10" s="187">
        <f>'2'!$M$64</f>
        <v>123</v>
      </c>
      <c r="O10" s="187">
        <f>'2'!$M$65</f>
        <v>0</v>
      </c>
      <c r="P10" s="187">
        <f>'2'!$M$66</f>
        <v>0</v>
      </c>
      <c r="Q10" s="187">
        <f>'2'!$M$67</f>
        <v>0</v>
      </c>
      <c r="R10" s="187">
        <f>'2'!$M$68</f>
        <v>0</v>
      </c>
      <c r="S10" s="187">
        <f>'2'!$M$69</f>
        <v>3</v>
      </c>
      <c r="T10" s="187">
        <f>'2'!$M$70</f>
        <v>129</v>
      </c>
      <c r="U10" s="187">
        <f>'2'!$M$71</f>
        <v>0</v>
      </c>
      <c r="V10" s="187">
        <f>'2'!$M$72</f>
        <v>0</v>
      </c>
      <c r="W10" s="187">
        <f>'2'!$M$73</f>
        <v>0</v>
      </c>
      <c r="X10" s="187">
        <f>'2'!$M$74</f>
        <v>0</v>
      </c>
      <c r="Y10" s="187">
        <f>'2'!$M$75</f>
        <v>0</v>
      </c>
      <c r="Z10" s="187">
        <f>'2'!$M$76</f>
        <v>0</v>
      </c>
      <c r="AA10" s="187">
        <f>'2'!$M$77</f>
        <v>3</v>
      </c>
      <c r="AB10" s="187">
        <f>'2'!$M$78</f>
        <v>63</v>
      </c>
      <c r="AC10" s="187">
        <f>'2'!$M$79</f>
        <v>0</v>
      </c>
      <c r="AD10" s="187">
        <f>'2'!$M$80</f>
        <v>0</v>
      </c>
      <c r="AE10" s="187">
        <f>'2'!$M$81</f>
        <v>0</v>
      </c>
      <c r="AF10" s="187">
        <f>'2'!$M$82</f>
        <v>0</v>
      </c>
      <c r="AG10" s="187">
        <f>'2'!$M$83</f>
        <v>0</v>
      </c>
      <c r="AH10" s="187">
        <f>'2'!$M$84</f>
        <v>0</v>
      </c>
      <c r="AI10" s="187">
        <f>'2'!$M$85</f>
        <v>0</v>
      </c>
      <c r="AJ10" s="187">
        <f>'2'!$M$86</f>
        <v>0</v>
      </c>
      <c r="AK10" s="187">
        <f>'2'!$M$87</f>
        <v>0</v>
      </c>
      <c r="AL10" s="187">
        <f>'2'!$M$88</f>
        <v>0</v>
      </c>
      <c r="AM10" s="187">
        <f>'2'!$M$89</f>
        <v>0</v>
      </c>
      <c r="AN10" s="187">
        <f>'2'!$M$90</f>
        <v>0</v>
      </c>
      <c r="AO10" s="102">
        <f>'2'!$M$91</f>
        <v>9</v>
      </c>
      <c r="AP10" s="102">
        <f>'2'!$M$92</f>
        <v>315</v>
      </c>
      <c r="AQ10" s="187">
        <f>'2'!$M$93</f>
        <v>0</v>
      </c>
      <c r="AR10" s="187">
        <f>'2'!$M$94</f>
        <v>0</v>
      </c>
      <c r="AS10" s="187">
        <f>'2'!$M$95</f>
        <v>2</v>
      </c>
      <c r="AT10" s="187">
        <f>'2'!$M$96</f>
        <v>100</v>
      </c>
      <c r="AU10" s="187">
        <f>'2'!$M$97</f>
        <v>3</v>
      </c>
      <c r="AV10" s="187">
        <f>'2'!$M$98</f>
        <v>35</v>
      </c>
      <c r="AW10" s="187">
        <f>'2'!$M$99</f>
        <v>3</v>
      </c>
      <c r="AX10" s="187">
        <f>'2'!$M$100</f>
        <v>35</v>
      </c>
      <c r="AY10" s="187">
        <f>'2'!$M$101</f>
        <v>1</v>
      </c>
      <c r="AZ10" s="187">
        <f>'2'!$M$102</f>
        <v>10</v>
      </c>
      <c r="BA10" s="187">
        <f>'2'!$M$103</f>
        <v>0</v>
      </c>
      <c r="BB10" s="187">
        <f>'2'!$M$104</f>
        <v>0</v>
      </c>
      <c r="BC10" s="187">
        <f>'2'!$M$105</f>
        <v>0</v>
      </c>
      <c r="BD10" s="187">
        <f>'2'!$M$106</f>
        <v>0</v>
      </c>
      <c r="BE10" s="187">
        <f>'2'!$M$107</f>
        <v>0</v>
      </c>
      <c r="BF10" s="187">
        <f>'2'!$M$108</f>
        <v>0</v>
      </c>
      <c r="BG10" s="187">
        <f>'2'!$M$109</f>
        <v>0</v>
      </c>
      <c r="BH10" s="187">
        <f>'2'!$M$110</f>
        <v>0</v>
      </c>
      <c r="BI10" s="187">
        <f>'2'!$M$111</f>
        <v>0</v>
      </c>
      <c r="BJ10" s="187">
        <f>'2'!$M$112</f>
        <v>0</v>
      </c>
      <c r="BK10" s="187">
        <f>'2'!$M$113</f>
        <v>0</v>
      </c>
      <c r="BL10" s="187">
        <f>'2'!$M$114</f>
        <v>0</v>
      </c>
      <c r="BM10" s="187">
        <f>'2'!$M$115</f>
        <v>0</v>
      </c>
      <c r="BN10" s="187">
        <f>'2'!$M$116</f>
        <v>0</v>
      </c>
      <c r="BO10" s="187">
        <f>'2'!$M$117</f>
        <v>0</v>
      </c>
      <c r="BP10" s="187">
        <f>'2'!$M$118</f>
        <v>0</v>
      </c>
      <c r="BQ10" s="187">
        <f>'2'!$M$119</f>
        <v>0</v>
      </c>
      <c r="BR10" s="187">
        <f>'2'!$M$120</f>
        <v>0</v>
      </c>
      <c r="BS10" s="187">
        <f>'2'!$M$121</f>
        <v>0</v>
      </c>
      <c r="BT10" s="187">
        <f>'2'!$M$122</f>
        <v>0</v>
      </c>
      <c r="BU10" s="187">
        <f>'2'!$M$123</f>
        <v>0</v>
      </c>
      <c r="BV10" s="187">
        <f>'2'!$M$124</f>
        <v>0</v>
      </c>
      <c r="BW10" s="102">
        <f>'2'!$M$125</f>
        <v>9</v>
      </c>
      <c r="BX10" s="102">
        <f>'2'!$M$126</f>
        <v>180</v>
      </c>
      <c r="BY10" s="187">
        <f>'2'!$M$127</f>
        <v>0</v>
      </c>
      <c r="BZ10" s="187">
        <f>'2'!$M$128</f>
        <v>0</v>
      </c>
      <c r="CA10" s="187">
        <f>'2'!$M$129</f>
        <v>1</v>
      </c>
      <c r="CB10" s="187">
        <f>'2'!$M$130</f>
        <v>35</v>
      </c>
      <c r="CC10" s="187">
        <f>'2'!$M$131</f>
        <v>0</v>
      </c>
      <c r="CD10" s="187">
        <f>'2'!$M$132</f>
        <v>0</v>
      </c>
      <c r="CE10" s="187">
        <f>'2'!$M$133</f>
        <v>1</v>
      </c>
      <c r="CF10" s="187">
        <f>'2'!$M$134</f>
        <v>35</v>
      </c>
      <c r="CG10" s="187">
        <f>'2'!$M$135</f>
        <v>1</v>
      </c>
      <c r="CH10" s="187">
        <f>'2'!$M$136</f>
        <v>35</v>
      </c>
      <c r="CI10" s="187">
        <f>'2'!$M$137</f>
        <v>0</v>
      </c>
      <c r="CJ10" s="187">
        <f>'2'!$M$138</f>
        <v>1</v>
      </c>
      <c r="CK10" s="187">
        <f>'2'!$M$139</f>
        <v>35</v>
      </c>
      <c r="CL10" s="187">
        <f>'2'!$M$140</f>
        <v>0</v>
      </c>
      <c r="CM10" s="187">
        <f>'2'!$M$141</f>
        <v>1</v>
      </c>
      <c r="CN10" s="187">
        <f>'2'!$M$142</f>
        <v>20</v>
      </c>
      <c r="CO10" s="187">
        <f>'2'!$M$143</f>
        <v>0</v>
      </c>
      <c r="CP10" s="187">
        <f>'2'!$M$144</f>
        <v>0</v>
      </c>
      <c r="CQ10" s="187">
        <f>'2'!$M$145</f>
        <v>0</v>
      </c>
      <c r="CR10" s="187">
        <f>'2'!$M$146</f>
        <v>0</v>
      </c>
      <c r="CS10" s="187">
        <f>'2'!$M$147</f>
        <v>1</v>
      </c>
      <c r="CT10" s="187">
        <f>'2'!$M$148</f>
        <v>20</v>
      </c>
      <c r="CU10" s="187">
        <f>'2'!$M$149</f>
        <v>0</v>
      </c>
      <c r="CV10" s="187">
        <f>'2'!$M$150</f>
        <v>0</v>
      </c>
      <c r="CW10" s="187">
        <f>'2'!$M$151</f>
        <v>1</v>
      </c>
      <c r="CX10" s="187">
        <f>'2'!$M$152</f>
        <v>20</v>
      </c>
      <c r="CY10" s="187">
        <f>'2'!$M$153</f>
        <v>0</v>
      </c>
      <c r="CZ10" s="187">
        <f>'2'!$M$154</f>
        <v>0</v>
      </c>
      <c r="DA10" s="187">
        <f>'2'!$M$155</f>
        <v>0</v>
      </c>
      <c r="DB10" s="187">
        <f>'2'!$M$156</f>
        <v>0</v>
      </c>
      <c r="DC10" s="187">
        <f>'2'!$M$157</f>
        <v>0</v>
      </c>
      <c r="DD10" s="187">
        <f>'2'!$M$158</f>
        <v>0</v>
      </c>
      <c r="DE10" s="102">
        <f>'2'!$M$159</f>
        <v>41</v>
      </c>
      <c r="DF10" s="102">
        <f>'2'!$M$160</f>
        <v>166</v>
      </c>
      <c r="DG10" s="187">
        <f>'2'!$M$161</f>
        <v>0</v>
      </c>
      <c r="DH10" s="187">
        <f>'2'!$M$162</f>
        <v>0</v>
      </c>
      <c r="DI10" s="187">
        <f>'2'!$M$163</f>
        <v>0</v>
      </c>
      <c r="DJ10" s="187">
        <f>'2'!$M$164</f>
        <v>0</v>
      </c>
      <c r="DK10" s="187">
        <f>'2'!$M$165</f>
        <v>12</v>
      </c>
      <c r="DL10" s="187">
        <f>'2'!$M$166</f>
        <v>4245</v>
      </c>
      <c r="DM10" s="187">
        <f>'2'!$M$167</f>
        <v>3</v>
      </c>
      <c r="DN10" s="187">
        <f>'2'!$M$168</f>
        <v>150</v>
      </c>
      <c r="DO10" s="187">
        <f>'2'!$M$169</f>
        <v>0</v>
      </c>
      <c r="DP10" s="187">
        <f>'2'!$M$170</f>
        <v>0</v>
      </c>
      <c r="DQ10" s="187">
        <f>'2'!$M$171</f>
        <v>822</v>
      </c>
      <c r="DR10" s="187">
        <f>'2'!$M$172</f>
        <v>4245</v>
      </c>
      <c r="DS10" s="187">
        <f>'2'!$M$173</f>
        <v>0</v>
      </c>
      <c r="DT10" s="187">
        <f>'2'!$M$174</f>
        <v>0</v>
      </c>
      <c r="DU10" s="187">
        <f>'2'!$M$175</f>
        <v>39</v>
      </c>
      <c r="DV10" s="187">
        <f>'2'!$M$176</f>
        <v>4245</v>
      </c>
      <c r="DW10" s="188">
        <f>'2'!$M$177</f>
        <v>876</v>
      </c>
      <c r="DX10" s="102">
        <f>'2'!$M$178</f>
        <v>12885</v>
      </c>
      <c r="DY10" s="189">
        <f>'2'!$M$179</f>
        <v>405</v>
      </c>
      <c r="DZ10" s="189">
        <f>'2'!$M$193</f>
        <v>182</v>
      </c>
      <c r="EA10" s="189">
        <f>'2'!$M$181</f>
        <v>21</v>
      </c>
      <c r="EB10" s="189">
        <f>'2'!$M$180</f>
        <v>21</v>
      </c>
      <c r="EC10" s="189">
        <f>'2'!$M$183</f>
        <v>21</v>
      </c>
      <c r="ED10" s="189">
        <f>'2'!$M$182</f>
        <v>18</v>
      </c>
      <c r="EE10" s="189">
        <f>'2'!$M$185</f>
        <v>115</v>
      </c>
      <c r="EF10" s="189">
        <f>'2'!$M$184</f>
        <v>106</v>
      </c>
      <c r="EG10" s="189">
        <f>'2'!$M$186</f>
        <v>396</v>
      </c>
      <c r="EH10" s="189">
        <f>'2'!$M$187</f>
        <v>405</v>
      </c>
      <c r="EI10" s="189">
        <f>'2'!$M$188</f>
        <v>396</v>
      </c>
      <c r="EJ10" s="189">
        <f>'2'!$M$189</f>
        <v>398</v>
      </c>
      <c r="EK10" s="189">
        <f>'2'!$M$190</f>
        <v>394</v>
      </c>
      <c r="EL10" s="189">
        <f>'2'!$M$191</f>
        <v>324</v>
      </c>
      <c r="EM10" s="189">
        <f>'2'!$M$192</f>
        <v>239</v>
      </c>
      <c r="EN10" s="190">
        <f>'2'!$M$194</f>
        <v>15</v>
      </c>
      <c r="EO10" s="190">
        <f>'2'!$M$195</f>
        <v>15</v>
      </c>
      <c r="EP10" s="190">
        <f>'2'!$M$196</f>
        <v>3</v>
      </c>
      <c r="EQ10" s="190">
        <f>'2'!$M$197</f>
        <v>55</v>
      </c>
      <c r="ER10" s="190">
        <f>'2'!$M$198</f>
        <v>0</v>
      </c>
      <c r="ES10" s="190">
        <f>'2'!$M$199</f>
        <v>0</v>
      </c>
      <c r="ET10" s="190">
        <f>'2'!$M$200</f>
        <v>0</v>
      </c>
      <c r="EU10" s="190">
        <f>'2'!$M$201</f>
        <v>0</v>
      </c>
      <c r="EV10" s="190">
        <f>'2'!$M$202</f>
        <v>0</v>
      </c>
      <c r="EW10" s="190">
        <f>'2'!$M$203</f>
        <v>0</v>
      </c>
      <c r="EX10" s="190">
        <f>'2'!$M$204</f>
        <v>0</v>
      </c>
      <c r="EY10" s="190">
        <f>'2'!$M$205</f>
        <v>0</v>
      </c>
      <c r="EZ10" s="102">
        <f>'2'!$M$207</f>
        <v>0</v>
      </c>
      <c r="FA10" s="102">
        <f>'2'!$M$208</f>
        <v>0</v>
      </c>
      <c r="FB10" s="102">
        <f>'2'!$M$209</f>
        <v>0</v>
      </c>
      <c r="FC10" s="102">
        <f>'2'!$M$210</f>
        <v>0</v>
      </c>
      <c r="FD10" s="102">
        <f>'2'!$M$212</f>
        <v>0</v>
      </c>
      <c r="FE10" s="102">
        <f>'2'!$M$213</f>
        <v>0</v>
      </c>
      <c r="FF10" s="102">
        <f>'2'!$M$214</f>
        <v>0</v>
      </c>
      <c r="FG10" s="102">
        <f>'2'!$M$215</f>
        <v>2</v>
      </c>
      <c r="FH10" s="102">
        <f>'2'!$M$217</f>
        <v>0</v>
      </c>
      <c r="FI10" s="102">
        <f>'2'!$M$218</f>
        <v>0</v>
      </c>
      <c r="FJ10" s="102">
        <f>'2'!$M$219</f>
        <v>0</v>
      </c>
      <c r="FK10" s="102">
        <f>'2'!$M$220</f>
        <v>1</v>
      </c>
      <c r="FL10" s="102">
        <f>'2'!$M$222</f>
        <v>0</v>
      </c>
      <c r="FM10" s="102">
        <f>'2'!$M$223</f>
        <v>0</v>
      </c>
      <c r="FN10" s="102">
        <f>'2'!$M$2224</f>
        <v>0</v>
      </c>
      <c r="FO10" s="102">
        <f>'2'!$M$225</f>
        <v>0</v>
      </c>
      <c r="FP10" s="102">
        <f>'2'!$M$227</f>
        <v>0</v>
      </c>
      <c r="FQ10" s="102">
        <f>'2'!$M$228</f>
        <v>0</v>
      </c>
      <c r="FR10" s="102">
        <f>'2'!$M$229</f>
        <v>0</v>
      </c>
      <c r="FS10" s="102">
        <f>'2'!$M$230</f>
        <v>0</v>
      </c>
      <c r="FT10" s="102">
        <f>'2'!$M$232</f>
        <v>0</v>
      </c>
      <c r="FU10" s="102">
        <f>'2'!$M$233</f>
        <v>0</v>
      </c>
      <c r="FV10" s="102">
        <f>'2'!$M$234</f>
        <v>0</v>
      </c>
      <c r="FW10" s="102">
        <f>'2'!$M$235</f>
        <v>0</v>
      </c>
      <c r="FX10" s="191">
        <f>'2'!$M$237</f>
        <v>0</v>
      </c>
      <c r="FY10" s="191">
        <f>'2'!$M$238</f>
        <v>0</v>
      </c>
      <c r="FZ10" s="191">
        <f>'2'!$M$239</f>
        <v>0</v>
      </c>
      <c r="GA10" s="191">
        <f>'2'!$M$240</f>
        <v>0</v>
      </c>
      <c r="GB10" s="191">
        <f>'2'!$M$242</f>
        <v>0</v>
      </c>
      <c r="GC10" s="191">
        <f>'2'!$M$243</f>
        <v>0</v>
      </c>
      <c r="GD10" s="191">
        <f>'2'!$M$244</f>
        <v>0</v>
      </c>
      <c r="GE10" s="191">
        <f>'2'!$M$245</f>
        <v>0</v>
      </c>
      <c r="GF10" s="102">
        <f>'2'!$M$247</f>
        <v>0</v>
      </c>
      <c r="GG10" s="102">
        <f>'2'!$M$248</f>
        <v>0</v>
      </c>
      <c r="GH10" s="102">
        <f>'2'!$M$249</f>
        <v>0</v>
      </c>
      <c r="GI10" s="102">
        <f>'2'!$M$250</f>
        <v>0</v>
      </c>
      <c r="GJ10" s="191">
        <f>'2'!$M$252</f>
        <v>0</v>
      </c>
      <c r="GK10" s="191">
        <f>'2'!$M$253</f>
        <v>0</v>
      </c>
      <c r="GL10" s="191">
        <f>'2'!$M$233</f>
        <v>0</v>
      </c>
      <c r="GM10" s="191">
        <f>'2'!$M$255</f>
        <v>0</v>
      </c>
      <c r="GN10" s="102">
        <f>'2'!$M$257</f>
        <v>0</v>
      </c>
      <c r="GO10" s="102">
        <f>'2'!$M$258</f>
        <v>0</v>
      </c>
      <c r="GP10" s="102">
        <f>'2'!$M$259</f>
        <v>0</v>
      </c>
      <c r="GQ10" s="102">
        <f>'2'!$M$260</f>
        <v>0</v>
      </c>
      <c r="GR10" s="191">
        <f>'2'!$M$262</f>
        <v>0</v>
      </c>
      <c r="GS10" s="191">
        <f>'2'!$M$263</f>
        <v>0</v>
      </c>
      <c r="GT10" s="191">
        <f>'2'!$M$264</f>
        <v>0</v>
      </c>
      <c r="GU10" s="191">
        <f>'2'!$M$265</f>
        <v>0</v>
      </c>
      <c r="GV10" s="102">
        <f>'2'!$M$267</f>
        <v>0</v>
      </c>
      <c r="GW10" s="102">
        <f>'2'!$M$268</f>
        <v>0</v>
      </c>
      <c r="GX10" s="102">
        <f>'2'!$M$269</f>
        <v>0</v>
      </c>
      <c r="GY10" s="102">
        <f>'2'!$M$270</f>
        <v>0</v>
      </c>
    </row>
    <row r="11" spans="1:207" ht="15" customHeight="1" x14ac:dyDescent="0.2">
      <c r="B11" s="8"/>
      <c r="C11" s="8"/>
      <c r="D11" s="35">
        <f>'3'!M9</f>
        <v>3</v>
      </c>
      <c r="E11" s="8">
        <v>1</v>
      </c>
      <c r="F11" s="8">
        <v>1</v>
      </c>
      <c r="G11" s="8"/>
      <c r="H11" s="8"/>
      <c r="I11" s="187">
        <f>'3'!$M$59</f>
        <v>3</v>
      </c>
      <c r="J11" s="187">
        <f>'3'!$M$60</f>
        <v>27</v>
      </c>
      <c r="K11" s="187">
        <f>'3'!$M$61</f>
        <v>3</v>
      </c>
      <c r="L11" s="187">
        <f>'3'!$M$62</f>
        <v>27</v>
      </c>
      <c r="M11" s="187">
        <f>'3'!$M$63</f>
        <v>3</v>
      </c>
      <c r="N11" s="187">
        <f>'3'!$M$64</f>
        <v>27</v>
      </c>
      <c r="O11" s="187">
        <f>'3'!$M$65</f>
        <v>3</v>
      </c>
      <c r="P11" s="187">
        <f>'3'!$M$66</f>
        <v>27</v>
      </c>
      <c r="Q11" s="187">
        <f>'3'!$M$67</f>
        <v>0</v>
      </c>
      <c r="R11" s="187">
        <f>'3'!$M$68</f>
        <v>0</v>
      </c>
      <c r="S11" s="187">
        <f>'3'!$M$69</f>
        <v>0</v>
      </c>
      <c r="T11" s="187">
        <f>'3'!$M$70</f>
        <v>0</v>
      </c>
      <c r="U11" s="187">
        <f>'3'!$M$71</f>
        <v>3</v>
      </c>
      <c r="V11" s="187">
        <f>'3'!$M$72</f>
        <v>27</v>
      </c>
      <c r="W11" s="187">
        <f>'3'!$M$73</f>
        <v>0</v>
      </c>
      <c r="X11" s="187">
        <f>'3'!$M$74</f>
        <v>0</v>
      </c>
      <c r="Y11" s="187">
        <f>'3'!$M$75</f>
        <v>0</v>
      </c>
      <c r="Z11" s="187">
        <f>'3'!$M$76</f>
        <v>0</v>
      </c>
      <c r="AA11" s="187">
        <f>'3'!$M$77</f>
        <v>0</v>
      </c>
      <c r="AB11" s="187">
        <f>'3'!$M$78</f>
        <v>0</v>
      </c>
      <c r="AC11" s="187">
        <f>'3'!$M$79</f>
        <v>3</v>
      </c>
      <c r="AD11" s="187">
        <f>'3'!$M$80</f>
        <v>27</v>
      </c>
      <c r="AE11" s="187">
        <f>'3'!$M$81</f>
        <v>0</v>
      </c>
      <c r="AF11" s="187">
        <f>'3'!$M$82</f>
        <v>0</v>
      </c>
      <c r="AG11" s="187">
        <f>'3'!$M$83</f>
        <v>3</v>
      </c>
      <c r="AH11" s="187">
        <f>'3'!$M$84</f>
        <v>27</v>
      </c>
      <c r="AI11" s="187">
        <f>'3'!$M$85</f>
        <v>0</v>
      </c>
      <c r="AJ11" s="187">
        <f>'3'!$M$86</f>
        <v>0</v>
      </c>
      <c r="AK11" s="187">
        <f>'3'!$M$87</f>
        <v>0</v>
      </c>
      <c r="AL11" s="187">
        <f>'3'!$M$88</f>
        <v>0</v>
      </c>
      <c r="AM11" s="187">
        <f>'3'!$M$89</f>
        <v>0</v>
      </c>
      <c r="AN11" s="187">
        <f>'3'!$M$90</f>
        <v>0</v>
      </c>
      <c r="AO11" s="102">
        <f>'3'!$M$91</f>
        <v>21</v>
      </c>
      <c r="AP11" s="102">
        <f>'3'!$M$92</f>
        <v>189</v>
      </c>
      <c r="AQ11" s="187">
        <f>'3'!$M$93</f>
        <v>0</v>
      </c>
      <c r="AR11" s="187">
        <f>'3'!$M$94</f>
        <v>0</v>
      </c>
      <c r="AS11" s="187">
        <f>'3'!$M$95</f>
        <v>0</v>
      </c>
      <c r="AT11" s="187">
        <f>'3'!$M$96</f>
        <v>0</v>
      </c>
      <c r="AU11" s="187">
        <f>'3'!$M$97</f>
        <v>1</v>
      </c>
      <c r="AV11" s="187">
        <f>'3'!$M$98</f>
        <v>10</v>
      </c>
      <c r="AW11" s="187">
        <f>'3'!$M$99</f>
        <v>1</v>
      </c>
      <c r="AX11" s="187">
        <f>'3'!$M$100</f>
        <v>10</v>
      </c>
      <c r="AY11" s="187">
        <f>'3'!$M$101</f>
        <v>0</v>
      </c>
      <c r="AZ11" s="187">
        <f>'3'!$M$102</f>
        <v>0</v>
      </c>
      <c r="BA11" s="187">
        <f>'3'!$M$103</f>
        <v>0</v>
      </c>
      <c r="BB11" s="187">
        <f>'3'!$M$104</f>
        <v>0</v>
      </c>
      <c r="BC11" s="187">
        <f>'3'!$M$105</f>
        <v>0</v>
      </c>
      <c r="BD11" s="187">
        <f>'3'!$M$106</f>
        <v>0</v>
      </c>
      <c r="BE11" s="187">
        <f>'3'!$M$107</f>
        <v>0</v>
      </c>
      <c r="BF11" s="187">
        <f>'3'!$M$108</f>
        <v>0</v>
      </c>
      <c r="BG11" s="187">
        <f>'3'!$M$109</f>
        <v>0</v>
      </c>
      <c r="BH11" s="187">
        <f>'3'!$M$110</f>
        <v>0</v>
      </c>
      <c r="BI11" s="187">
        <f>'3'!$M$111</f>
        <v>0</v>
      </c>
      <c r="BJ11" s="187">
        <f>'3'!$M$112</f>
        <v>0</v>
      </c>
      <c r="BK11" s="187">
        <f>'3'!$M$113</f>
        <v>0</v>
      </c>
      <c r="BL11" s="187">
        <f>'3'!$M$114</f>
        <v>0</v>
      </c>
      <c r="BM11" s="187">
        <f>'3'!$M$115</f>
        <v>0</v>
      </c>
      <c r="BN11" s="187">
        <f>'3'!$M$116</f>
        <v>0</v>
      </c>
      <c r="BO11" s="187">
        <f>'3'!$M$117</f>
        <v>1</v>
      </c>
      <c r="BP11" s="187">
        <f>'3'!$M$118</f>
        <v>10</v>
      </c>
      <c r="BQ11" s="187">
        <f>'3'!$M$119</f>
        <v>0</v>
      </c>
      <c r="BR11" s="187">
        <f>'3'!$M$120</f>
        <v>0</v>
      </c>
      <c r="BS11" s="187">
        <f>'3'!$M$121</f>
        <v>0</v>
      </c>
      <c r="BT11" s="187">
        <f>'3'!$M$122</f>
        <v>0</v>
      </c>
      <c r="BU11" s="187">
        <f>'3'!$M$123</f>
        <v>0</v>
      </c>
      <c r="BV11" s="187">
        <f>'3'!$M$124</f>
        <v>0</v>
      </c>
      <c r="BW11" s="102">
        <f>'3'!$M$125</f>
        <v>3</v>
      </c>
      <c r="BX11" s="102">
        <f>'3'!$M$126</f>
        <v>30</v>
      </c>
      <c r="BY11" s="187">
        <f>'3'!$M$127</f>
        <v>0</v>
      </c>
      <c r="BZ11" s="187">
        <f>'3'!$M$128</f>
        <v>0</v>
      </c>
      <c r="CA11" s="187">
        <f>'3'!$M$129</f>
        <v>0</v>
      </c>
      <c r="CB11" s="187">
        <f>'3'!$M$130</f>
        <v>0</v>
      </c>
      <c r="CC11" s="187">
        <f>'3'!$M$131</f>
        <v>4</v>
      </c>
      <c r="CD11" s="187">
        <f>'3'!$M$132</f>
        <v>66</v>
      </c>
      <c r="CE11" s="187">
        <f>'3'!$M$133</f>
        <v>1</v>
      </c>
      <c r="CF11" s="187">
        <f>'3'!$M$134</f>
        <v>26</v>
      </c>
      <c r="CG11" s="187">
        <f>'3'!$M$135</f>
        <v>0</v>
      </c>
      <c r="CH11" s="187">
        <f>'3'!$M$136</f>
        <v>0</v>
      </c>
      <c r="CI11" s="187">
        <f>'3'!$M$137</f>
        <v>0</v>
      </c>
      <c r="CJ11" s="187">
        <f>'3'!$M$138</f>
        <v>0</v>
      </c>
      <c r="CK11" s="187">
        <f>'3'!$M$139</f>
        <v>0</v>
      </c>
      <c r="CL11" s="187">
        <f>'3'!$M$140</f>
        <v>0</v>
      </c>
      <c r="CM11" s="187">
        <f>'3'!$M$141</f>
        <v>0</v>
      </c>
      <c r="CN11" s="187">
        <f>'3'!$M$142</f>
        <v>0</v>
      </c>
      <c r="CO11" s="187">
        <f>'3'!$M$143</f>
        <v>0</v>
      </c>
      <c r="CP11" s="187">
        <f>'3'!$M$144</f>
        <v>0</v>
      </c>
      <c r="CQ11" s="187">
        <f>'3'!$M$145</f>
        <v>1</v>
      </c>
      <c r="CR11" s="187">
        <f>'3'!$M$146</f>
        <v>60</v>
      </c>
      <c r="CS11" s="187">
        <f>'3'!$M$147</f>
        <v>0</v>
      </c>
      <c r="CT11" s="187">
        <f>'3'!$M$148</f>
        <v>0</v>
      </c>
      <c r="CU11" s="187">
        <f>'3'!$M$149</f>
        <v>0</v>
      </c>
      <c r="CV11" s="187">
        <f>'3'!$M$150</f>
        <v>0</v>
      </c>
      <c r="CW11" s="187">
        <f>'3'!$M$151</f>
        <v>1</v>
      </c>
      <c r="CX11" s="187">
        <f>'3'!$M$152</f>
        <v>60</v>
      </c>
      <c r="CY11" s="187">
        <f>'3'!$M$153</f>
        <v>0</v>
      </c>
      <c r="CZ11" s="187">
        <f>'3'!$M$154</f>
        <v>0</v>
      </c>
      <c r="DA11" s="187">
        <f>'3'!$M$155</f>
        <v>0</v>
      </c>
      <c r="DB11" s="187">
        <f>'3'!$M$156</f>
        <v>0</v>
      </c>
      <c r="DC11" s="187">
        <f>'3'!$M$157</f>
        <v>2</v>
      </c>
      <c r="DD11" s="187">
        <f>'3'!$M$158</f>
        <v>46</v>
      </c>
      <c r="DE11" s="102">
        <f>'3'!$M$159</f>
        <v>7</v>
      </c>
      <c r="DF11" s="102">
        <f>'3'!$M$160</f>
        <v>212</v>
      </c>
      <c r="DG11" s="187">
        <f>'3'!$M$161</f>
        <v>0</v>
      </c>
      <c r="DH11" s="187">
        <f>'3'!$M$162</f>
        <v>0</v>
      </c>
      <c r="DI11" s="187">
        <f>'3'!$M$163</f>
        <v>0</v>
      </c>
      <c r="DJ11" s="187">
        <f>'3'!$M$164</f>
        <v>0</v>
      </c>
      <c r="DK11" s="187">
        <f>'3'!$M$165</f>
        <v>12</v>
      </c>
      <c r="DL11" s="187">
        <f>'3'!$M$166</f>
        <v>4245</v>
      </c>
      <c r="DM11" s="187">
        <f>'3'!$M$167</f>
        <v>3</v>
      </c>
      <c r="DN11" s="187">
        <f>'3'!$M$168</f>
        <v>150</v>
      </c>
      <c r="DO11" s="187">
        <f>'3'!$M$169</f>
        <v>0</v>
      </c>
      <c r="DP11" s="187">
        <f>'3'!$M$170</f>
        <v>0</v>
      </c>
      <c r="DQ11" s="187">
        <f>'3'!$M$171</f>
        <v>822</v>
      </c>
      <c r="DR11" s="187">
        <f>'3'!$M$172</f>
        <v>4245</v>
      </c>
      <c r="DS11" s="187">
        <f>'3'!$M$173</f>
        <v>0</v>
      </c>
      <c r="DT11" s="187">
        <f>'3'!$M$174</f>
        <v>0</v>
      </c>
      <c r="DU11" s="187">
        <f>'3'!$M$175</f>
        <v>39</v>
      </c>
      <c r="DV11" s="187">
        <f>'3'!$M$176</f>
        <v>4245</v>
      </c>
      <c r="DW11" s="188">
        <f>'3'!$M$177</f>
        <v>876</v>
      </c>
      <c r="DX11" s="102">
        <f>'3'!$M$178</f>
        <v>12885</v>
      </c>
      <c r="DY11" s="189">
        <f>'3'!$M$179</f>
        <v>438</v>
      </c>
      <c r="DZ11" s="189">
        <f>'3'!$M$193</f>
        <v>217</v>
      </c>
      <c r="EA11" s="189">
        <f>'3'!$M$181</f>
        <v>132</v>
      </c>
      <c r="EB11" s="189">
        <f>'3'!$M$180</f>
        <v>132</v>
      </c>
      <c r="EC11" s="189">
        <f>'3'!$M$183</f>
        <v>25</v>
      </c>
      <c r="ED11" s="189">
        <f>'3'!$M$182</f>
        <v>25</v>
      </c>
      <c r="EE11" s="189">
        <f>'3'!$M$185</f>
        <v>128</v>
      </c>
      <c r="EF11" s="189">
        <f>'3'!$M$184</f>
        <v>127</v>
      </c>
      <c r="EG11" s="189">
        <f>'3'!$M$186</f>
        <v>436</v>
      </c>
      <c r="EH11" s="189">
        <f>'3'!$M$187</f>
        <v>438</v>
      </c>
      <c r="EI11" s="189">
        <f>'3'!$M$188</f>
        <v>425</v>
      </c>
      <c r="EJ11" s="189">
        <f>'3'!$M$189</f>
        <v>436</v>
      </c>
      <c r="EK11" s="189">
        <f>'3'!$M$190</f>
        <v>420</v>
      </c>
      <c r="EL11" s="189">
        <f>'3'!$M$191</f>
        <v>365</v>
      </c>
      <c r="EM11" s="189">
        <f>'3'!$M$192</f>
        <v>272</v>
      </c>
      <c r="EN11" s="190">
        <f>'3'!$M$194</f>
        <v>20</v>
      </c>
      <c r="EO11" s="190">
        <f>'3'!$M$195</f>
        <v>95</v>
      </c>
      <c r="EP11" s="190">
        <f>'3'!$M$196</f>
        <v>2</v>
      </c>
      <c r="EQ11" s="190">
        <f>'3'!$M$197</f>
        <v>60</v>
      </c>
      <c r="ER11" s="190">
        <f>'3'!$M$198</f>
        <v>0</v>
      </c>
      <c r="ES11" s="190">
        <f>'3'!$M$199</f>
        <v>0</v>
      </c>
      <c r="ET11" s="190">
        <f>'3'!$M$200</f>
        <v>0</v>
      </c>
      <c r="EU11" s="190">
        <f>'3'!$M$201</f>
        <v>0</v>
      </c>
      <c r="EV11" s="190">
        <f>'3'!$M$202</f>
        <v>0</v>
      </c>
      <c r="EW11" s="190">
        <f>'3'!$M$203</f>
        <v>0</v>
      </c>
      <c r="EX11" s="190">
        <f>'3'!$M$204</f>
        <v>0</v>
      </c>
      <c r="EY11" s="190">
        <f>'3'!$M$205</f>
        <v>0</v>
      </c>
      <c r="EZ11" s="102">
        <f>'3'!$M$207</f>
        <v>0</v>
      </c>
      <c r="FA11" s="102">
        <f>'3'!$M$208</f>
        <v>0</v>
      </c>
      <c r="FB11" s="102">
        <f>'3'!$M$209</f>
        <v>0</v>
      </c>
      <c r="FC11" s="102">
        <f>'3'!$M$210</f>
        <v>2</v>
      </c>
      <c r="FD11" s="102">
        <f>'3'!$M$212</f>
        <v>0</v>
      </c>
      <c r="FE11" s="102">
        <f>'3'!$M$213</f>
        <v>0</v>
      </c>
      <c r="FF11" s="102">
        <f>'3'!$M$214</f>
        <v>0</v>
      </c>
      <c r="FG11" s="102">
        <f>'3'!$M$215</f>
        <v>0</v>
      </c>
      <c r="FH11" s="102">
        <f>'3'!$M$217</f>
        <v>0</v>
      </c>
      <c r="FI11" s="102">
        <f>'3'!$M$218</f>
        <v>0</v>
      </c>
      <c r="FJ11" s="102">
        <f>'3'!$M$219</f>
        <v>0</v>
      </c>
      <c r="FK11" s="102">
        <f>'3'!$M$220</f>
        <v>0</v>
      </c>
      <c r="FL11" s="102">
        <f>'3'!$M$222</f>
        <v>0</v>
      </c>
      <c r="FM11" s="102">
        <f>'3'!$M$227</f>
        <v>0</v>
      </c>
      <c r="FN11" s="102">
        <f>'3'!$M$224</f>
        <v>0</v>
      </c>
      <c r="FO11" s="102">
        <f>'3'!$M$225</f>
        <v>0</v>
      </c>
      <c r="FP11" s="102">
        <f>'3'!$M$227</f>
        <v>0</v>
      </c>
      <c r="FQ11" s="102">
        <f>'3'!$M$228</f>
        <v>0</v>
      </c>
      <c r="FR11" s="102">
        <f>'3'!$M$229</f>
        <v>0</v>
      </c>
      <c r="FS11" s="102">
        <f>'3'!$M$230</f>
        <v>0</v>
      </c>
      <c r="FT11" s="102">
        <f>'3'!$M$232</f>
        <v>0</v>
      </c>
      <c r="FU11" s="102">
        <f>'3'!$M$233</f>
        <v>0</v>
      </c>
      <c r="FV11" s="102">
        <f>'3'!$M$234</f>
        <v>0</v>
      </c>
      <c r="FW11" s="102">
        <f>'3'!$M$235</f>
        <v>0</v>
      </c>
      <c r="FX11" s="191">
        <f>'3'!$M$237</f>
        <v>0</v>
      </c>
      <c r="FY11" s="191">
        <f>'3'!$M$238</f>
        <v>0</v>
      </c>
      <c r="FZ11" s="191">
        <f>'3'!$M$239</f>
        <v>0</v>
      </c>
      <c r="GA11" s="191">
        <f>'3'!$M$240</f>
        <v>0</v>
      </c>
      <c r="GB11" s="191">
        <f>'3'!$M$242</f>
        <v>0</v>
      </c>
      <c r="GC11" s="191">
        <f>'3'!$M$243</f>
        <v>0</v>
      </c>
      <c r="GD11" s="191">
        <f>'3'!$M$244</f>
        <v>0</v>
      </c>
      <c r="GE11" s="191">
        <f>'3'!$M$245</f>
        <v>0</v>
      </c>
      <c r="GF11" s="102">
        <f>'3'!$M$247</f>
        <v>0</v>
      </c>
      <c r="GG11" s="102">
        <f>'3'!$M$248</f>
        <v>0</v>
      </c>
      <c r="GH11" s="102">
        <f>'3'!$M$249</f>
        <v>0</v>
      </c>
      <c r="GI11" s="102">
        <f>'3'!$M$250</f>
        <v>0</v>
      </c>
      <c r="GJ11" s="191">
        <f>'3'!$M$252</f>
        <v>0</v>
      </c>
      <c r="GK11" s="191">
        <f>'3'!$M$253</f>
        <v>0</v>
      </c>
      <c r="GL11" s="191">
        <f>'3'!$M$233</f>
        <v>0</v>
      </c>
      <c r="GM11" s="191">
        <f>'3'!$M$255</f>
        <v>0</v>
      </c>
      <c r="GN11" s="102">
        <f>'3'!$M$257</f>
        <v>0</v>
      </c>
      <c r="GO11" s="102">
        <f>'3'!$M$258</f>
        <v>0</v>
      </c>
      <c r="GP11" s="102">
        <f>'3'!$M$259</f>
        <v>0</v>
      </c>
      <c r="GQ11" s="102">
        <f>'3'!$M$260</f>
        <v>0</v>
      </c>
      <c r="GR11" s="191">
        <f>'3'!$M$262</f>
        <v>0</v>
      </c>
      <c r="GS11" s="191">
        <f>'3'!$M$263</f>
        <v>0</v>
      </c>
      <c r="GT11" s="191">
        <f>'3'!$M$264</f>
        <v>0</v>
      </c>
      <c r="GU11" s="191">
        <f>'3'!$M$265</f>
        <v>0</v>
      </c>
      <c r="GV11" s="102">
        <f>'3'!$M$267</f>
        <v>0</v>
      </c>
      <c r="GW11" s="102">
        <f>'3'!$M$268</f>
        <v>0</v>
      </c>
      <c r="GX11" s="102">
        <f>'3'!$M$269</f>
        <v>0</v>
      </c>
      <c r="GY11" s="102">
        <f>'3'!$M$270</f>
        <v>0</v>
      </c>
    </row>
    <row r="12" spans="1:207" ht="15" customHeight="1" x14ac:dyDescent="0.2">
      <c r="B12" s="8"/>
      <c r="C12" s="8"/>
      <c r="D12" s="35">
        <f>'4'!M9</f>
        <v>4</v>
      </c>
      <c r="E12" s="8">
        <v>1</v>
      </c>
      <c r="F12" s="8">
        <v>1</v>
      </c>
      <c r="G12" s="8"/>
      <c r="H12" s="8"/>
      <c r="I12" s="187">
        <f>'4'!$M$59</f>
        <v>0</v>
      </c>
      <c r="J12" s="187">
        <f>'4'!$M$60</f>
        <v>0</v>
      </c>
      <c r="K12" s="187">
        <f>'4'!$M$61</f>
        <v>0</v>
      </c>
      <c r="L12" s="187">
        <f>'4'!$M$62</f>
        <v>0</v>
      </c>
      <c r="M12" s="187">
        <f>'4'!$M$63</f>
        <v>9</v>
      </c>
      <c r="N12" s="187">
        <f>'4'!$M$64</f>
        <v>60</v>
      </c>
      <c r="O12" s="187">
        <f>'4'!$M$65</f>
        <v>0</v>
      </c>
      <c r="P12" s="187">
        <f>'4'!$M$66</f>
        <v>0</v>
      </c>
      <c r="Q12" s="187">
        <f>'4'!$M$67</f>
        <v>0</v>
      </c>
      <c r="R12" s="187">
        <f>'4'!$M$68</f>
        <v>0</v>
      </c>
      <c r="S12" s="187">
        <f>'4'!$M$69</f>
        <v>0</v>
      </c>
      <c r="T12" s="187">
        <f>'4'!$M$70</f>
        <v>0</v>
      </c>
      <c r="U12" s="187">
        <f>'4'!$M$71</f>
        <v>0</v>
      </c>
      <c r="V12" s="187">
        <f>'4'!$M$72</f>
        <v>0</v>
      </c>
      <c r="W12" s="187">
        <f>'4'!$M$73</f>
        <v>0</v>
      </c>
      <c r="X12" s="187">
        <f>'4'!$M$74</f>
        <v>0</v>
      </c>
      <c r="Y12" s="187">
        <f>'4'!$M$75</f>
        <v>0</v>
      </c>
      <c r="Z12" s="187">
        <f>'4'!$M$76</f>
        <v>0</v>
      </c>
      <c r="AA12" s="187">
        <f>'4'!$M$77</f>
        <v>0</v>
      </c>
      <c r="AB12" s="187">
        <f>'4'!$M$78</f>
        <v>0</v>
      </c>
      <c r="AC12" s="187">
        <f>'4'!$M$79</f>
        <v>0</v>
      </c>
      <c r="AD12" s="187">
        <f>'4'!$M$80</f>
        <v>0</v>
      </c>
      <c r="AE12" s="187">
        <f>'4'!$M$81</f>
        <v>0</v>
      </c>
      <c r="AF12" s="187">
        <f>'4'!$M$82</f>
        <v>0</v>
      </c>
      <c r="AG12" s="187">
        <f>'4'!$M$83</f>
        <v>6</v>
      </c>
      <c r="AH12" s="187">
        <f>'4'!$M$84</f>
        <v>45</v>
      </c>
      <c r="AI12" s="187">
        <f>'4'!$M$85</f>
        <v>0</v>
      </c>
      <c r="AJ12" s="187">
        <f>'4'!$M$86</f>
        <v>0</v>
      </c>
      <c r="AK12" s="187">
        <f>'4'!$M$87</f>
        <v>0</v>
      </c>
      <c r="AL12" s="187">
        <f>'4'!$M$88</f>
        <v>0</v>
      </c>
      <c r="AM12" s="187">
        <f>'4'!$M$89</f>
        <v>0</v>
      </c>
      <c r="AN12" s="187">
        <f>'4'!$M$90</f>
        <v>0</v>
      </c>
      <c r="AO12" s="102">
        <f>'4'!$M$91</f>
        <v>15</v>
      </c>
      <c r="AP12" s="102">
        <f>'4'!$M$92</f>
        <v>105</v>
      </c>
      <c r="AQ12" s="187">
        <f>'4'!$M$93</f>
        <v>0</v>
      </c>
      <c r="AR12" s="187">
        <f>'4'!$M$94</f>
        <v>0</v>
      </c>
      <c r="AS12" s="187">
        <f>'4'!$M$95</f>
        <v>0</v>
      </c>
      <c r="AT12" s="187">
        <f>'4'!$M$96</f>
        <v>0</v>
      </c>
      <c r="AU12" s="187">
        <f>'4'!$M$97</f>
        <v>0</v>
      </c>
      <c r="AV12" s="187">
        <f>'4'!$M$98</f>
        <v>0</v>
      </c>
      <c r="AW12" s="187">
        <f>'4'!$M$99</f>
        <v>0</v>
      </c>
      <c r="AX12" s="187">
        <f>'4'!$M$100</f>
        <v>0</v>
      </c>
      <c r="AY12" s="187">
        <f>'4'!$M$101</f>
        <v>0</v>
      </c>
      <c r="AZ12" s="187">
        <f>'4'!$M$102</f>
        <v>0</v>
      </c>
      <c r="BA12" s="187">
        <f>'4'!$M$103</f>
        <v>0</v>
      </c>
      <c r="BB12" s="187">
        <f>'4'!$M$104</f>
        <v>0</v>
      </c>
      <c r="BC12" s="187">
        <f>'4'!$M$105</f>
        <v>0</v>
      </c>
      <c r="BD12" s="187">
        <f>'4'!$M$106</f>
        <v>0</v>
      </c>
      <c r="BE12" s="187">
        <f>'4'!$M$107</f>
        <v>0</v>
      </c>
      <c r="BF12" s="187">
        <f>'4'!$M$108</f>
        <v>0</v>
      </c>
      <c r="BG12" s="187">
        <f>'4'!$M$109</f>
        <v>0</v>
      </c>
      <c r="BH12" s="187">
        <f>'4'!$M$110</f>
        <v>0</v>
      </c>
      <c r="BI12" s="187">
        <f>'4'!$M$111</f>
        <v>0</v>
      </c>
      <c r="BJ12" s="187">
        <f>'4'!$M$112</f>
        <v>0</v>
      </c>
      <c r="BK12" s="187">
        <f>'4'!$M$113</f>
        <v>0</v>
      </c>
      <c r="BL12" s="187">
        <f>'4'!$M$114</f>
        <v>0</v>
      </c>
      <c r="BM12" s="187">
        <f>'4'!$M$115</f>
        <v>0</v>
      </c>
      <c r="BN12" s="187">
        <f>'4'!$M$116</f>
        <v>0</v>
      </c>
      <c r="BO12" s="187">
        <f>'4'!$M$117</f>
        <v>0</v>
      </c>
      <c r="BP12" s="187">
        <f>'4'!$M$118</f>
        <v>0</v>
      </c>
      <c r="BQ12" s="187">
        <f>'4'!$M$119</f>
        <v>0</v>
      </c>
      <c r="BR12" s="187">
        <f>'4'!$M$120</f>
        <v>0</v>
      </c>
      <c r="BS12" s="187">
        <f>'4'!$M$121</f>
        <v>0</v>
      </c>
      <c r="BT12" s="187">
        <f>'4'!$M$122</f>
        <v>0</v>
      </c>
      <c r="BU12" s="187">
        <f>'4'!$M$123</f>
        <v>0</v>
      </c>
      <c r="BV12" s="187">
        <f>'4'!$M$124</f>
        <v>0</v>
      </c>
      <c r="BW12" s="102">
        <f>'4'!$M$125</f>
        <v>0</v>
      </c>
      <c r="BX12" s="102">
        <f>'4'!$M$126</f>
        <v>0</v>
      </c>
      <c r="BY12" s="187">
        <f>'4'!$M$127</f>
        <v>0</v>
      </c>
      <c r="BZ12" s="187">
        <f>'4'!$M$128</f>
        <v>0</v>
      </c>
      <c r="CA12" s="187">
        <f>'4'!$M$129</f>
        <v>1</v>
      </c>
      <c r="CB12" s="187">
        <f>'4'!$M$130</f>
        <v>25</v>
      </c>
      <c r="CC12" s="187">
        <f>'4'!$M$131</f>
        <v>0</v>
      </c>
      <c r="CD12" s="187">
        <f>'4'!$M$132</f>
        <v>0</v>
      </c>
      <c r="CE12" s="187">
        <f>'4'!$M$133</f>
        <v>0</v>
      </c>
      <c r="CF12" s="187">
        <f>'4'!$M$134</f>
        <v>0</v>
      </c>
      <c r="CG12" s="187">
        <f>'4'!$M$135</f>
        <v>0</v>
      </c>
      <c r="CH12" s="187">
        <f>'4'!$M$136</f>
        <v>0</v>
      </c>
      <c r="CI12" s="187">
        <f>'4'!$M$137</f>
        <v>0</v>
      </c>
      <c r="CJ12" s="187">
        <f>'4'!$M$138</f>
        <v>0</v>
      </c>
      <c r="CK12" s="187">
        <f>'4'!$M$139</f>
        <v>0</v>
      </c>
      <c r="CL12" s="187">
        <f>'4'!$M$140</f>
        <v>0</v>
      </c>
      <c r="CM12" s="187">
        <f>'4'!$M$141</f>
        <v>0</v>
      </c>
      <c r="CN12" s="187">
        <f>'4'!$M$142</f>
        <v>0</v>
      </c>
      <c r="CO12" s="187">
        <f>'4'!$M$143</f>
        <v>0</v>
      </c>
      <c r="CP12" s="187">
        <f>'4'!$M$144</f>
        <v>0</v>
      </c>
      <c r="CQ12" s="187">
        <f>'4'!$M$145</f>
        <v>0</v>
      </c>
      <c r="CR12" s="187">
        <f>'4'!$M$146</f>
        <v>0</v>
      </c>
      <c r="CS12" s="187">
        <f>'4'!$M$147</f>
        <v>0</v>
      </c>
      <c r="CT12" s="187">
        <f>'4'!$M$148</f>
        <v>0</v>
      </c>
      <c r="CU12" s="187">
        <f>'4'!$M$149</f>
        <v>0</v>
      </c>
      <c r="CV12" s="187">
        <f>'4'!$M$150</f>
        <v>0</v>
      </c>
      <c r="CW12" s="187">
        <f>'4'!$M$151</f>
        <v>0</v>
      </c>
      <c r="CX12" s="187">
        <f>'4'!$M$152</f>
        <v>0</v>
      </c>
      <c r="CY12" s="187">
        <f>'4'!$M$153</f>
        <v>0</v>
      </c>
      <c r="CZ12" s="187">
        <f>'4'!$M$154</f>
        <v>0</v>
      </c>
      <c r="DA12" s="187">
        <f>'4'!$M$155</f>
        <v>0</v>
      </c>
      <c r="DB12" s="187">
        <f>'4'!$M$156</f>
        <v>0</v>
      </c>
      <c r="DC12" s="187">
        <f>'4'!$M$157</f>
        <v>1</v>
      </c>
      <c r="DD12" s="187">
        <f>'4'!$M$158</f>
        <v>25</v>
      </c>
      <c r="DE12" s="102">
        <f>'4'!$M$159</f>
        <v>1</v>
      </c>
      <c r="DF12" s="102">
        <f>'4'!$M$160</f>
        <v>25</v>
      </c>
      <c r="DG12" s="187">
        <f>'4'!$M$161</f>
        <v>0</v>
      </c>
      <c r="DH12" s="187">
        <f>'4'!$M$162</f>
        <v>0</v>
      </c>
      <c r="DI12" s="187">
        <f>'4'!$M$163</f>
        <v>0</v>
      </c>
      <c r="DJ12" s="187">
        <f>'4'!$M$164</f>
        <v>0</v>
      </c>
      <c r="DK12" s="187">
        <f>'4'!$M$165</f>
        <v>12</v>
      </c>
      <c r="DL12" s="187">
        <f>'4'!$M$166</f>
        <v>4245</v>
      </c>
      <c r="DM12" s="187">
        <f>'4'!$M$167</f>
        <v>3</v>
      </c>
      <c r="DN12" s="187">
        <f>'4'!$M$168</f>
        <v>150</v>
      </c>
      <c r="DO12" s="187">
        <f>'4'!$M$169</f>
        <v>0</v>
      </c>
      <c r="DP12" s="187">
        <f>'4'!$M$170</f>
        <v>0</v>
      </c>
      <c r="DQ12" s="187">
        <f>'4'!$M$171</f>
        <v>822</v>
      </c>
      <c r="DR12" s="187">
        <f>'4'!$M$172</f>
        <v>4245</v>
      </c>
      <c r="DS12" s="187">
        <f>'4'!$M$173</f>
        <v>0</v>
      </c>
      <c r="DT12" s="187">
        <f>'4'!$M$174</f>
        <v>0</v>
      </c>
      <c r="DU12" s="187">
        <f>'4'!$M$175</f>
        <v>39</v>
      </c>
      <c r="DV12" s="187">
        <f>'4'!$M$176</f>
        <v>4245</v>
      </c>
      <c r="DW12" s="188">
        <f>'4'!$M$177</f>
        <v>876</v>
      </c>
      <c r="DX12" s="102">
        <f>'4'!$M$178</f>
        <v>12885</v>
      </c>
      <c r="DY12" s="189">
        <f>'4'!$M$179</f>
        <v>432</v>
      </c>
      <c r="DZ12" s="189">
        <f>'4'!$M$193</f>
        <v>171</v>
      </c>
      <c r="EA12" s="189">
        <f>'4'!$M$181</f>
        <v>83</v>
      </c>
      <c r="EB12" s="189">
        <f>'4'!$M$180</f>
        <v>83</v>
      </c>
      <c r="EC12" s="189">
        <f>'4'!$M$183</f>
        <v>12</v>
      </c>
      <c r="ED12" s="189">
        <f>'4'!$M$182</f>
        <v>11</v>
      </c>
      <c r="EE12" s="189">
        <f>'4'!$M$185</f>
        <v>81</v>
      </c>
      <c r="EF12" s="189">
        <f>'4'!$M$184</f>
        <v>77</v>
      </c>
      <c r="EG12" s="189">
        <f>'4'!$M$186</f>
        <v>419</v>
      </c>
      <c r="EH12" s="189">
        <f>'4'!$M$187</f>
        <v>431</v>
      </c>
      <c r="EI12" s="189">
        <f>'4'!$M$188</f>
        <v>421</v>
      </c>
      <c r="EJ12" s="189">
        <f>'4'!$M$189</f>
        <v>425</v>
      </c>
      <c r="EK12" s="189">
        <f>'4'!$M$190</f>
        <v>414</v>
      </c>
      <c r="EL12" s="189">
        <f>'4'!$M$191</f>
        <v>329</v>
      </c>
      <c r="EM12" s="189">
        <f>'4'!$M$192</f>
        <v>242</v>
      </c>
      <c r="EN12" s="190">
        <f>'4'!$M$194</f>
        <v>19</v>
      </c>
      <c r="EO12" s="190">
        <f>'4'!$M$195</f>
        <v>43</v>
      </c>
      <c r="EP12" s="190">
        <f>'4'!$M$196</f>
        <v>0</v>
      </c>
      <c r="EQ12" s="190">
        <f>'4'!$M$197</f>
        <v>0</v>
      </c>
      <c r="ER12" s="190">
        <f>'4'!$M$198</f>
        <v>0</v>
      </c>
      <c r="ES12" s="190">
        <f>'4'!$M$199</f>
        <v>0</v>
      </c>
      <c r="ET12" s="190">
        <f>'4'!$M$200</f>
        <v>0</v>
      </c>
      <c r="EU12" s="190">
        <f>'4'!$M$201</f>
        <v>0</v>
      </c>
      <c r="EV12" s="190">
        <f>'4'!$M$202</f>
        <v>0</v>
      </c>
      <c r="EW12" s="190">
        <f>'4'!$M$203</f>
        <v>0</v>
      </c>
      <c r="EX12" s="190">
        <f>'4'!$M$204</f>
        <v>0</v>
      </c>
      <c r="EY12" s="190">
        <f>'4'!$M$205</f>
        <v>0</v>
      </c>
      <c r="EZ12" s="102">
        <f>'4'!$M$207</f>
        <v>0</v>
      </c>
      <c r="FA12" s="102">
        <f>'4'!$M$208</f>
        <v>0</v>
      </c>
      <c r="FB12" s="102">
        <f>'4'!$M$209</f>
        <v>0</v>
      </c>
      <c r="FC12" s="102">
        <f>'4'!$M$210</f>
        <v>0</v>
      </c>
      <c r="FD12" s="102">
        <f>'4'!$M$212</f>
        <v>0</v>
      </c>
      <c r="FE12" s="102">
        <f>'4'!$M$213</f>
        <v>0</v>
      </c>
      <c r="FF12" s="102">
        <f>'4'!$M$214</f>
        <v>0</v>
      </c>
      <c r="FG12" s="102">
        <f>'4'!$M$215</f>
        <v>0</v>
      </c>
      <c r="FH12" s="102">
        <f>'4'!$M$217</f>
        <v>0</v>
      </c>
      <c r="FI12" s="102">
        <f>'4'!$M$218</f>
        <v>0</v>
      </c>
      <c r="FJ12" s="102">
        <f>'4'!$M$219</f>
        <v>0</v>
      </c>
      <c r="FK12" s="102">
        <f>'4'!$M$220</f>
        <v>0</v>
      </c>
      <c r="FL12" s="102">
        <f>'4'!$M$222</f>
        <v>0</v>
      </c>
      <c r="FM12" s="102">
        <f>'4'!$M$223</f>
        <v>0</v>
      </c>
      <c r="FN12" s="102">
        <f>'4'!$M$2224</f>
        <v>0</v>
      </c>
      <c r="FO12" s="102">
        <f>'4'!$M$225</f>
        <v>0</v>
      </c>
      <c r="FP12" s="102">
        <f>'4'!$M$227</f>
        <v>0</v>
      </c>
      <c r="FQ12" s="102">
        <f>'4'!$M$228</f>
        <v>0</v>
      </c>
      <c r="FR12" s="102">
        <f>'4'!$M$229</f>
        <v>0</v>
      </c>
      <c r="FS12" s="102">
        <f>'4'!$M$230</f>
        <v>0</v>
      </c>
      <c r="FT12" s="102">
        <f>'4'!$M$232</f>
        <v>0</v>
      </c>
      <c r="FU12" s="102">
        <f>'4'!$M$233</f>
        <v>0</v>
      </c>
      <c r="FV12" s="102">
        <f>'4'!$M$234</f>
        <v>0</v>
      </c>
      <c r="FW12" s="102">
        <f>'4'!$M$235</f>
        <v>0</v>
      </c>
      <c r="FX12" s="191">
        <f>'4'!$M$237</f>
        <v>0</v>
      </c>
      <c r="FY12" s="191">
        <f>'4'!$M$238</f>
        <v>0</v>
      </c>
      <c r="FZ12" s="191">
        <f>'4'!$M$239</f>
        <v>0</v>
      </c>
      <c r="GA12" s="191">
        <f>'4'!$M$240</f>
        <v>0</v>
      </c>
      <c r="GB12" s="191">
        <f>'4'!$M$242</f>
        <v>0</v>
      </c>
      <c r="GC12" s="191">
        <f>'4'!$M$243</f>
        <v>0</v>
      </c>
      <c r="GD12" s="191">
        <f>'4'!$M$244</f>
        <v>0</v>
      </c>
      <c r="GE12" s="191">
        <f>'4'!$M$245</f>
        <v>0</v>
      </c>
      <c r="GF12" s="102">
        <f>'4'!$M$247</f>
        <v>0</v>
      </c>
      <c r="GG12" s="102">
        <f>'4'!$M$248</f>
        <v>0</v>
      </c>
      <c r="GH12" s="102">
        <f>'4'!$M$249</f>
        <v>0</v>
      </c>
      <c r="GI12" s="102">
        <f>'4'!$M$250</f>
        <v>0</v>
      </c>
      <c r="GJ12" s="191">
        <f>'4'!$M$252</f>
        <v>0</v>
      </c>
      <c r="GK12" s="191">
        <f>'4'!$M$253</f>
        <v>0</v>
      </c>
      <c r="GL12" s="191">
        <f>'4'!$M$233</f>
        <v>0</v>
      </c>
      <c r="GM12" s="191">
        <f>'4'!$M$255</f>
        <v>0</v>
      </c>
      <c r="GN12" s="102">
        <f>'4'!$M$257</f>
        <v>0</v>
      </c>
      <c r="GO12" s="102">
        <f>'4'!$M$258</f>
        <v>0</v>
      </c>
      <c r="GP12" s="102">
        <f>'4'!$M$259</f>
        <v>0</v>
      </c>
      <c r="GQ12" s="102">
        <f>'4'!$M$260</f>
        <v>0</v>
      </c>
      <c r="GR12" s="191">
        <f>'4'!$M$262</f>
        <v>0</v>
      </c>
      <c r="GS12" s="191">
        <f>'4'!$M$263</f>
        <v>0</v>
      </c>
      <c r="GT12" s="191">
        <f>'4'!$M$264</f>
        <v>0</v>
      </c>
      <c r="GU12" s="191">
        <f>'4'!$M$265</f>
        <v>0</v>
      </c>
      <c r="GV12" s="102">
        <f>'4'!$M$267</f>
        <v>0</v>
      </c>
      <c r="GW12" s="102">
        <f>'4'!$M$268</f>
        <v>0</v>
      </c>
      <c r="GX12" s="102">
        <f>'4'!$M$269</f>
        <v>0</v>
      </c>
      <c r="GY12" s="102">
        <f>'4'!$M$270</f>
        <v>0</v>
      </c>
    </row>
    <row r="13" spans="1:207" ht="15" customHeight="1" x14ac:dyDescent="0.2">
      <c r="B13" s="8"/>
      <c r="C13" s="8"/>
      <c r="D13" s="35">
        <f>'5'!M9</f>
        <v>5</v>
      </c>
      <c r="E13" s="8">
        <v>1</v>
      </c>
      <c r="F13" s="8">
        <v>1</v>
      </c>
      <c r="G13" s="8"/>
      <c r="H13" s="8"/>
      <c r="I13" s="187">
        <f>'5'!$M$59</f>
        <v>0</v>
      </c>
      <c r="J13" s="187">
        <f>'5'!$M$60</f>
        <v>0</v>
      </c>
      <c r="K13" s="187">
        <f>'5'!$M$61</f>
        <v>0</v>
      </c>
      <c r="L13" s="187">
        <f>'5'!$M$62</f>
        <v>0</v>
      </c>
      <c r="M13" s="187">
        <f>'5'!$M$63</f>
        <v>0</v>
      </c>
      <c r="N13" s="187">
        <f>'5'!$M$64</f>
        <v>0</v>
      </c>
      <c r="O13" s="187">
        <f>'5'!$M$65</f>
        <v>0</v>
      </c>
      <c r="P13" s="187">
        <f>'5'!$M$66</f>
        <v>0</v>
      </c>
      <c r="Q13" s="187">
        <f>'5'!$M$67</f>
        <v>3</v>
      </c>
      <c r="R13" s="187">
        <f>'5'!$M$68</f>
        <v>0</v>
      </c>
      <c r="S13" s="187">
        <f>'5'!$M$69</f>
        <v>0</v>
      </c>
      <c r="T13" s="187">
        <f>'5'!$M$70</f>
        <v>0</v>
      </c>
      <c r="U13" s="187">
        <f>'5'!$M$71</f>
        <v>0</v>
      </c>
      <c r="V13" s="187">
        <f>'5'!$M$72</f>
        <v>0</v>
      </c>
      <c r="W13" s="187">
        <f>'5'!$M$73</f>
        <v>0</v>
      </c>
      <c r="X13" s="187">
        <f>'5'!$M$74</f>
        <v>0</v>
      </c>
      <c r="Y13" s="187">
        <f>'5'!$M$75</f>
        <v>3</v>
      </c>
      <c r="Z13" s="187">
        <f>'5'!$M$76</f>
        <v>60</v>
      </c>
      <c r="AA13" s="187">
        <f>'5'!$M$77</f>
        <v>0</v>
      </c>
      <c r="AB13" s="187">
        <f>'5'!$M$78</f>
        <v>0</v>
      </c>
      <c r="AC13" s="187">
        <f>'5'!$M$79</f>
        <v>3</v>
      </c>
      <c r="AD13" s="187">
        <f>'5'!$M$80</f>
        <v>60</v>
      </c>
      <c r="AE13" s="187">
        <f>'5'!$M$81</f>
        <v>3</v>
      </c>
      <c r="AF13" s="187">
        <f>'5'!$M$82</f>
        <v>60</v>
      </c>
      <c r="AG13" s="187">
        <f>'5'!$M$83</f>
        <v>0</v>
      </c>
      <c r="AH13" s="187">
        <f>'5'!$M$84</f>
        <v>0</v>
      </c>
      <c r="AI13" s="187">
        <f>'5'!$M$85</f>
        <v>0</v>
      </c>
      <c r="AJ13" s="187">
        <f>'5'!$M$86</f>
        <v>0</v>
      </c>
      <c r="AK13" s="187">
        <f>'5'!$M$87</f>
        <v>0</v>
      </c>
      <c r="AL13" s="187">
        <f>'5'!$M$88</f>
        <v>0</v>
      </c>
      <c r="AM13" s="187">
        <f>'5'!$M$89</f>
        <v>3</v>
      </c>
      <c r="AN13" s="187">
        <f>'5'!$M$90</f>
        <v>60</v>
      </c>
      <c r="AO13" s="102">
        <f>'5'!$M$91</f>
        <v>15</v>
      </c>
      <c r="AP13" s="102">
        <f>'5'!$M$92</f>
        <v>240</v>
      </c>
      <c r="AQ13" s="187">
        <f>'5'!$M$93</f>
        <v>0</v>
      </c>
      <c r="AR13" s="187">
        <f>'5'!$M$94</f>
        <v>0</v>
      </c>
      <c r="AS13" s="187">
        <f>'5'!$M$95</f>
        <v>1</v>
      </c>
      <c r="AT13" s="187">
        <f>'5'!$M$96</f>
        <v>75</v>
      </c>
      <c r="AU13" s="187">
        <f>'5'!$M$97</f>
        <v>2</v>
      </c>
      <c r="AV13" s="187">
        <f>'5'!$M$98</f>
        <v>150</v>
      </c>
      <c r="AW13" s="187">
        <f>'5'!$M$99</f>
        <v>0</v>
      </c>
      <c r="AX13" s="187">
        <f>'5'!$M$100</f>
        <v>0</v>
      </c>
      <c r="AY13" s="187">
        <f>'5'!$M$101</f>
        <v>0</v>
      </c>
      <c r="AZ13" s="187">
        <f>'5'!$M$102</f>
        <v>0</v>
      </c>
      <c r="BA13" s="187">
        <f>'5'!$M$103</f>
        <v>0</v>
      </c>
      <c r="BB13" s="187">
        <f>'5'!$M$104</f>
        <v>0</v>
      </c>
      <c r="BC13" s="187">
        <f>'5'!$M$105</f>
        <v>0</v>
      </c>
      <c r="BD13" s="187">
        <f>'5'!$M$106</f>
        <v>0</v>
      </c>
      <c r="BE13" s="187">
        <f>'5'!$M$107</f>
        <v>0</v>
      </c>
      <c r="BF13" s="187">
        <f>'5'!$M$108</f>
        <v>0</v>
      </c>
      <c r="BG13" s="187">
        <f>'5'!$M$109</f>
        <v>0</v>
      </c>
      <c r="BH13" s="187">
        <f>'5'!$M$110</f>
        <v>0</v>
      </c>
      <c r="BI13" s="187">
        <f>'5'!$M$111</f>
        <v>0</v>
      </c>
      <c r="BJ13" s="187">
        <f>'5'!$M$112</f>
        <v>0</v>
      </c>
      <c r="BK13" s="187">
        <f>'5'!$M$113</f>
        <v>0</v>
      </c>
      <c r="BL13" s="187">
        <f>'5'!$M$114</f>
        <v>0</v>
      </c>
      <c r="BM13" s="187">
        <f>'5'!$M$115</f>
        <v>0</v>
      </c>
      <c r="BN13" s="187">
        <f>'5'!$M$116</f>
        <v>0</v>
      </c>
      <c r="BO13" s="187">
        <f>'5'!$M$117</f>
        <v>2</v>
      </c>
      <c r="BP13" s="187">
        <f>'5'!$M$118</f>
        <v>150</v>
      </c>
      <c r="BQ13" s="187">
        <f>'5'!$M$119</f>
        <v>0</v>
      </c>
      <c r="BR13" s="187">
        <f>'5'!$M$120</f>
        <v>0</v>
      </c>
      <c r="BS13" s="187">
        <f>'5'!$M$121</f>
        <v>1</v>
      </c>
      <c r="BT13" s="187">
        <f>'5'!$M$122</f>
        <v>75</v>
      </c>
      <c r="BU13" s="187">
        <f>'5'!$M$123</f>
        <v>0</v>
      </c>
      <c r="BV13" s="187">
        <f>'5'!$M$124</f>
        <v>0</v>
      </c>
      <c r="BW13" s="102">
        <f>'5'!$M$125</f>
        <v>5</v>
      </c>
      <c r="BX13" s="102">
        <f>'5'!$M$126</f>
        <v>375</v>
      </c>
      <c r="BY13" s="187">
        <f>'5'!$M$127</f>
        <v>0</v>
      </c>
      <c r="BZ13" s="187">
        <f>'5'!$M$128</f>
        <v>0</v>
      </c>
      <c r="CA13" s="187">
        <f>'5'!$M$129</f>
        <v>3</v>
      </c>
      <c r="CB13" s="187">
        <f>'5'!$M$130</f>
        <v>250</v>
      </c>
      <c r="CC13" s="187">
        <f>'5'!$M$131</f>
        <v>1</v>
      </c>
      <c r="CD13" s="187">
        <f>'5'!$M$132</f>
        <v>75</v>
      </c>
      <c r="CE13" s="187">
        <f>'5'!$M$133</f>
        <v>1</v>
      </c>
      <c r="CF13" s="187">
        <f>'5'!$M$134</f>
        <v>100</v>
      </c>
      <c r="CG13" s="187">
        <f>'5'!$M$135</f>
        <v>0</v>
      </c>
      <c r="CH13" s="187">
        <f>'5'!$M$136</f>
        <v>0</v>
      </c>
      <c r="CI13" s="187">
        <f>'5'!$M$137</f>
        <v>0</v>
      </c>
      <c r="CJ13" s="187">
        <f>'5'!$M$138</f>
        <v>0</v>
      </c>
      <c r="CK13" s="187">
        <f>'5'!$M$139</f>
        <v>1</v>
      </c>
      <c r="CL13" s="187">
        <f>'5'!$M$140</f>
        <v>50</v>
      </c>
      <c r="CM13" s="187">
        <f>'5'!$M$141</f>
        <v>0</v>
      </c>
      <c r="CN13" s="187">
        <f>'5'!$M$142</f>
        <v>0</v>
      </c>
      <c r="CO13" s="187">
        <f>'5'!$M$143</f>
        <v>1</v>
      </c>
      <c r="CP13" s="187">
        <f>'5'!$M$144</f>
        <v>50</v>
      </c>
      <c r="CQ13" s="187">
        <f>'5'!$M$145</f>
        <v>0</v>
      </c>
      <c r="CR13" s="187">
        <f>'5'!$M$146</f>
        <v>0</v>
      </c>
      <c r="CS13" s="187">
        <f>'5'!$M$147</f>
        <v>0</v>
      </c>
      <c r="CT13" s="187">
        <f>'5'!$M$148</f>
        <v>0</v>
      </c>
      <c r="CU13" s="187">
        <f>'5'!$M$149</f>
        <v>0</v>
      </c>
      <c r="CV13" s="187">
        <f>'5'!$M$150</f>
        <v>0</v>
      </c>
      <c r="CW13" s="187">
        <f>'5'!$M$151</f>
        <v>2</v>
      </c>
      <c r="CX13" s="187">
        <f>'5'!$M$152</f>
        <v>125</v>
      </c>
      <c r="CY13" s="187">
        <f>'5'!$M$153</f>
        <v>0</v>
      </c>
      <c r="CZ13" s="187">
        <f>'5'!$M$154</f>
        <v>0</v>
      </c>
      <c r="DA13" s="187">
        <f>'5'!$M$155</f>
        <v>1</v>
      </c>
      <c r="DB13" s="187">
        <f>'5'!$M$156</f>
        <v>100</v>
      </c>
      <c r="DC13" s="187">
        <f>'5'!$M$157</f>
        <v>2</v>
      </c>
      <c r="DD13" s="187">
        <f>'5'!$M$158</f>
        <v>150</v>
      </c>
      <c r="DE13" s="102">
        <f>'5'!$M$159</f>
        <v>9</v>
      </c>
      <c r="DF13" s="102">
        <f>'5'!$M$160</f>
        <v>650</v>
      </c>
      <c r="DG13" s="187">
        <f>'5'!$M$161</f>
        <v>0</v>
      </c>
      <c r="DH13" s="187">
        <f>'5'!$M$162</f>
        <v>0</v>
      </c>
      <c r="DI13" s="187">
        <f>'5'!$M$163</f>
        <v>0</v>
      </c>
      <c r="DJ13" s="187">
        <f>'5'!$M$164</f>
        <v>0</v>
      </c>
      <c r="DK13" s="187">
        <f>'5'!$M$165</f>
        <v>12</v>
      </c>
      <c r="DL13" s="187">
        <f>'5'!$M$166</f>
        <v>4245</v>
      </c>
      <c r="DM13" s="187">
        <f>'5'!$M$167</f>
        <v>3</v>
      </c>
      <c r="DN13" s="187">
        <f>'5'!$M$168</f>
        <v>150</v>
      </c>
      <c r="DO13" s="187">
        <f>'5'!$M$169</f>
        <v>0</v>
      </c>
      <c r="DP13" s="187">
        <f>'5'!$M$170</f>
        <v>0</v>
      </c>
      <c r="DQ13" s="187">
        <f>'5'!$M$171</f>
        <v>822</v>
      </c>
      <c r="DR13" s="187">
        <f>'5'!$M$172</f>
        <v>4245</v>
      </c>
      <c r="DS13" s="187">
        <f>'5'!$M$173</f>
        <v>0</v>
      </c>
      <c r="DT13" s="187">
        <f>'5'!$M$174</f>
        <v>0</v>
      </c>
      <c r="DU13" s="187">
        <f>'5'!$M$175</f>
        <v>39</v>
      </c>
      <c r="DV13" s="192">
        <f>'5'!$M$176</f>
        <v>4245</v>
      </c>
      <c r="DW13" s="188">
        <f>'5'!$M$177</f>
        <v>876</v>
      </c>
      <c r="DX13" s="188">
        <f>'5'!$M$178</f>
        <v>12885</v>
      </c>
      <c r="DY13" s="189">
        <f>'5'!$M$179</f>
        <v>425</v>
      </c>
      <c r="DZ13" s="189">
        <f>'5'!$M$193</f>
        <v>166</v>
      </c>
      <c r="EA13" s="189">
        <f>'5'!$M$181</f>
        <v>154</v>
      </c>
      <c r="EB13" s="189">
        <f>'5'!$M$180</f>
        <v>154</v>
      </c>
      <c r="EC13" s="189">
        <f>'5'!$M$183</f>
        <v>19</v>
      </c>
      <c r="ED13" s="189">
        <f>'5'!$M$182</f>
        <v>16</v>
      </c>
      <c r="EE13" s="189">
        <f>'5'!$M$185</f>
        <v>154</v>
      </c>
      <c r="EF13" s="189">
        <f>'5'!$M$184</f>
        <v>140</v>
      </c>
      <c r="EG13" s="189">
        <f>'5'!$M$186</f>
        <v>399</v>
      </c>
      <c r="EH13" s="189">
        <f>'5'!$M$187</f>
        <v>425</v>
      </c>
      <c r="EI13" s="189">
        <f>'5'!$M$188</f>
        <v>419</v>
      </c>
      <c r="EJ13" s="189">
        <f>'5'!$M$189</f>
        <v>422</v>
      </c>
      <c r="EK13" s="189">
        <f>'5'!$M$190</f>
        <v>410</v>
      </c>
      <c r="EL13" s="189">
        <f>'5'!$M$191</f>
        <v>329</v>
      </c>
      <c r="EM13" s="189">
        <f>'5'!$M$192</f>
        <v>234</v>
      </c>
      <c r="EN13" s="190">
        <f>'5'!$M$194</f>
        <v>16</v>
      </c>
      <c r="EO13" s="190">
        <f>'5'!$M$195</f>
        <v>34</v>
      </c>
      <c r="EP13" s="190">
        <f>'5'!$M$196</f>
        <v>2</v>
      </c>
      <c r="EQ13" s="190">
        <f>'5'!$M$197</f>
        <v>100</v>
      </c>
      <c r="ER13" s="190">
        <f>'5'!$M$198</f>
        <v>0</v>
      </c>
      <c r="ES13" s="190">
        <f>'5'!$M$199</f>
        <v>0</v>
      </c>
      <c r="ET13" s="190">
        <f>'5'!$M$200</f>
        <v>0</v>
      </c>
      <c r="EU13" s="190">
        <f>'5'!$M$201</f>
        <v>0</v>
      </c>
      <c r="EV13" s="190">
        <f>'5'!$M$202</f>
        <v>0</v>
      </c>
      <c r="EW13" s="190">
        <f>'5'!$M$203</f>
        <v>0</v>
      </c>
      <c r="EX13" s="190">
        <f>'5'!$M$204</f>
        <v>0</v>
      </c>
      <c r="EY13" s="190">
        <f>'5'!$M$205</f>
        <v>0</v>
      </c>
      <c r="EZ13" s="102">
        <f>'5'!$M$207</f>
        <v>0</v>
      </c>
      <c r="FA13" s="102">
        <f>'5'!$M$208</f>
        <v>0</v>
      </c>
      <c r="FB13" s="102">
        <f>'5'!$M$209</f>
        <v>0</v>
      </c>
      <c r="FC13" s="102">
        <f>'5'!$M$210</f>
        <v>0</v>
      </c>
      <c r="FD13" s="102">
        <f>'5'!$M$212</f>
        <v>0</v>
      </c>
      <c r="FE13" s="102">
        <f>'5'!$M$213</f>
        <v>0</v>
      </c>
      <c r="FF13" s="102">
        <f>'5'!$M$214</f>
        <v>0</v>
      </c>
      <c r="FG13" s="102">
        <f>'5'!$M$215</f>
        <v>0</v>
      </c>
      <c r="FH13" s="102">
        <f>'5'!$M$217</f>
        <v>0</v>
      </c>
      <c r="FI13" s="102">
        <f>'5'!$M$218</f>
        <v>0</v>
      </c>
      <c r="FJ13" s="102">
        <f>'5'!$M$219</f>
        <v>0</v>
      </c>
      <c r="FK13" s="102">
        <f>'5'!$M$220</f>
        <v>0</v>
      </c>
      <c r="FL13" s="102">
        <f>'5'!$M$222</f>
        <v>0</v>
      </c>
      <c r="FM13" s="102">
        <f>'5'!$M$223</f>
        <v>0</v>
      </c>
      <c r="FN13" s="102">
        <f>'5'!$M$224</f>
        <v>0</v>
      </c>
      <c r="FO13" s="102">
        <f>'5'!$M$225</f>
        <v>0</v>
      </c>
      <c r="FP13" s="102">
        <f>'5'!$M$227</f>
        <v>0</v>
      </c>
      <c r="FQ13" s="102">
        <f>'5'!$M$228</f>
        <v>0</v>
      </c>
      <c r="FR13" s="102">
        <f>'5'!$M$229</f>
        <v>0</v>
      </c>
      <c r="FS13" s="102">
        <f>'5'!$M$230</f>
        <v>0</v>
      </c>
      <c r="FT13" s="102">
        <f>'5'!$M$232</f>
        <v>0</v>
      </c>
      <c r="FU13" s="102">
        <f>'5'!$M$233</f>
        <v>0</v>
      </c>
      <c r="FV13" s="102">
        <f>'5'!$M$234</f>
        <v>0</v>
      </c>
      <c r="FW13" s="102">
        <f>'5'!$M$235</f>
        <v>0</v>
      </c>
      <c r="FX13" s="191">
        <f>'5'!$M$237</f>
        <v>0</v>
      </c>
      <c r="FY13" s="191">
        <f>'5'!$M$238</f>
        <v>0</v>
      </c>
      <c r="FZ13" s="191">
        <f>'5'!$M$239</f>
        <v>0</v>
      </c>
      <c r="GA13" s="191">
        <f>'5'!$M$240</f>
        <v>0</v>
      </c>
      <c r="GB13" s="191">
        <f>'5'!$M$242</f>
        <v>0</v>
      </c>
      <c r="GC13" s="191">
        <f>'5'!$M$243</f>
        <v>0</v>
      </c>
      <c r="GD13" s="191">
        <f>'5'!$M$244</f>
        <v>0</v>
      </c>
      <c r="GE13" s="191">
        <f>'5'!$M$245</f>
        <v>0</v>
      </c>
      <c r="GF13" s="102">
        <f>'5'!$M$247</f>
        <v>0</v>
      </c>
      <c r="GG13" s="102">
        <f>'5'!$M$248</f>
        <v>0</v>
      </c>
      <c r="GH13" s="102">
        <f>'5'!$M$249</f>
        <v>0</v>
      </c>
      <c r="GI13" s="102">
        <f>'5'!$M$250</f>
        <v>0</v>
      </c>
      <c r="GJ13" s="191">
        <f>'5'!$M$252</f>
        <v>0</v>
      </c>
      <c r="GK13" s="191">
        <f>'5'!$M$253</f>
        <v>0</v>
      </c>
      <c r="GL13" s="191">
        <f>'5'!$M$233</f>
        <v>0</v>
      </c>
      <c r="GM13" s="191">
        <f>'5'!$M$255</f>
        <v>0</v>
      </c>
      <c r="GN13" s="102">
        <f>'5'!$M$257</f>
        <v>0</v>
      </c>
      <c r="GO13" s="102">
        <f>'5'!$M$258</f>
        <v>0</v>
      </c>
      <c r="GP13" s="102">
        <f>'5'!$M$259</f>
        <v>0</v>
      </c>
      <c r="GQ13" s="102">
        <f>'5'!$M$260</f>
        <v>0</v>
      </c>
      <c r="GR13" s="191">
        <f>'5'!$M$262</f>
        <v>0</v>
      </c>
      <c r="GS13" s="191">
        <f>'5'!$M$263</f>
        <v>0</v>
      </c>
      <c r="GT13" s="191">
        <f>'5'!$M$264</f>
        <v>0</v>
      </c>
      <c r="GU13" s="191">
        <f>'5'!$M$265</f>
        <v>0</v>
      </c>
      <c r="GV13" s="102">
        <f>'5'!$M$267</f>
        <v>0</v>
      </c>
      <c r="GW13" s="102">
        <f>'5'!$M$268</f>
        <v>0</v>
      </c>
      <c r="GX13" s="102">
        <f>'5'!$M$269</f>
        <v>0</v>
      </c>
      <c r="GY13" s="102">
        <f>'5'!$M$270</f>
        <v>0</v>
      </c>
    </row>
    <row r="14" spans="1:207" ht="15" customHeight="1" x14ac:dyDescent="0.2">
      <c r="B14" s="8"/>
      <c r="C14" s="8"/>
      <c r="D14" s="35">
        <f>'6'!M9</f>
        <v>6</v>
      </c>
      <c r="E14" s="8">
        <v>1</v>
      </c>
      <c r="F14" s="8">
        <v>1</v>
      </c>
      <c r="G14" s="8"/>
      <c r="H14" s="8"/>
      <c r="I14" s="187">
        <f>'6'!$M$59</f>
        <v>4</v>
      </c>
      <c r="J14" s="187">
        <f>'6'!$M$60</f>
        <v>70</v>
      </c>
      <c r="K14" s="187">
        <f>'6'!$M$61</f>
        <v>0</v>
      </c>
      <c r="L14" s="187">
        <f>'6'!$M$62</f>
        <v>0</v>
      </c>
      <c r="M14" s="187">
        <f>'6'!$M$63</f>
        <v>12</v>
      </c>
      <c r="N14" s="187">
        <f>'6'!$M$64</f>
        <v>225</v>
      </c>
      <c r="O14" s="187">
        <f>'6'!$M$65</f>
        <v>3</v>
      </c>
      <c r="P14" s="187">
        <f>'6'!$M$66</f>
        <v>60</v>
      </c>
      <c r="Q14" s="187">
        <f>'6'!$M$67</f>
        <v>0</v>
      </c>
      <c r="R14" s="187">
        <f>'6'!$M$68</f>
        <v>0</v>
      </c>
      <c r="S14" s="187">
        <f>'6'!$M$69</f>
        <v>0</v>
      </c>
      <c r="T14" s="187">
        <f>'6'!$M$70</f>
        <v>0</v>
      </c>
      <c r="U14" s="187">
        <f>'6'!$M$71</f>
        <v>0</v>
      </c>
      <c r="V14" s="187">
        <f>'6'!$M$72</f>
        <v>0</v>
      </c>
      <c r="W14" s="187">
        <f>'6'!$M$73</f>
        <v>0</v>
      </c>
      <c r="X14" s="187">
        <f>'6'!$M$74</f>
        <v>0</v>
      </c>
      <c r="Y14" s="187">
        <f>'6'!$M$75</f>
        <v>0</v>
      </c>
      <c r="Z14" s="187">
        <f>'6'!$M$76</f>
        <v>0</v>
      </c>
      <c r="AA14" s="187">
        <f>'6'!$M$77</f>
        <v>0</v>
      </c>
      <c r="AB14" s="187">
        <f>'6'!$M$78</f>
        <v>0</v>
      </c>
      <c r="AC14" s="187">
        <f>'6'!$M$79</f>
        <v>0</v>
      </c>
      <c r="AD14" s="187">
        <f>'6'!$M$80</f>
        <v>0</v>
      </c>
      <c r="AE14" s="187">
        <f>'6'!$M$81</f>
        <v>0</v>
      </c>
      <c r="AF14" s="187">
        <f>'6'!$M$82</f>
        <v>0</v>
      </c>
      <c r="AG14" s="187">
        <f>'6'!$M$83</f>
        <v>0</v>
      </c>
      <c r="AH14" s="187">
        <f>'6'!$M$84</f>
        <v>0</v>
      </c>
      <c r="AI14" s="187">
        <f>'6'!$M$85</f>
        <v>0</v>
      </c>
      <c r="AJ14" s="187">
        <f>'6'!$M$86</f>
        <v>0</v>
      </c>
      <c r="AK14" s="187">
        <f>'6'!$M$87</f>
        <v>3</v>
      </c>
      <c r="AL14" s="187">
        <f>'6'!$M$88</f>
        <v>45</v>
      </c>
      <c r="AM14" s="187">
        <f>'6'!$M$89</f>
        <v>2</v>
      </c>
      <c r="AN14" s="187">
        <f>'6'!$M$90</f>
        <v>50</v>
      </c>
      <c r="AO14" s="102">
        <f>'6'!$M$91</f>
        <v>24</v>
      </c>
      <c r="AP14" s="102">
        <f>'6'!$M$92</f>
        <v>450</v>
      </c>
      <c r="AQ14" s="187">
        <f>'6'!$M$93</f>
        <v>0</v>
      </c>
      <c r="AR14" s="187">
        <f>'6'!$M$94</f>
        <v>0</v>
      </c>
      <c r="AS14" s="187">
        <f>'6'!$M$95</f>
        <v>0</v>
      </c>
      <c r="AT14" s="187">
        <f>'6'!$M$96</f>
        <v>0</v>
      </c>
      <c r="AU14" s="187">
        <f>'6'!$M$97</f>
        <v>0</v>
      </c>
      <c r="AV14" s="187">
        <f>'6'!$M$98</f>
        <v>0</v>
      </c>
      <c r="AW14" s="187">
        <f>'6'!$M$99</f>
        <v>3</v>
      </c>
      <c r="AX14" s="187">
        <f>'6'!$M$100</f>
        <v>45</v>
      </c>
      <c r="AY14" s="187">
        <f>'6'!$M$101</f>
        <v>0</v>
      </c>
      <c r="AZ14" s="187">
        <f>'6'!$M$102</f>
        <v>0</v>
      </c>
      <c r="BA14" s="187">
        <f>'6'!$M$103</f>
        <v>0</v>
      </c>
      <c r="BB14" s="187">
        <f>'6'!$M$104</f>
        <v>0</v>
      </c>
      <c r="BC14" s="187">
        <f>'6'!$M$105</f>
        <v>0</v>
      </c>
      <c r="BD14" s="187">
        <f>'6'!$M$106</f>
        <v>0</v>
      </c>
      <c r="BE14" s="187">
        <f>'6'!$M$107</f>
        <v>0</v>
      </c>
      <c r="BF14" s="187">
        <f>'6'!$M$108</f>
        <v>0</v>
      </c>
      <c r="BG14" s="187">
        <f>'6'!$M$109</f>
        <v>0</v>
      </c>
      <c r="BH14" s="187">
        <f>'6'!$M$110</f>
        <v>0</v>
      </c>
      <c r="BI14" s="187">
        <f>'6'!$M$111</f>
        <v>0</v>
      </c>
      <c r="BJ14" s="187">
        <f>'6'!$M$112</f>
        <v>0</v>
      </c>
      <c r="BK14" s="187">
        <f>'6'!$M$113</f>
        <v>0</v>
      </c>
      <c r="BL14" s="187">
        <f>'6'!$M$114</f>
        <v>0</v>
      </c>
      <c r="BM14" s="187">
        <f>'6'!$M$115</f>
        <v>0</v>
      </c>
      <c r="BN14" s="187">
        <f>'6'!$M$116</f>
        <v>0</v>
      </c>
      <c r="BO14" s="187">
        <f>'6'!$M$117</f>
        <v>0</v>
      </c>
      <c r="BP14" s="187">
        <f>'6'!$M$118</f>
        <v>3</v>
      </c>
      <c r="BQ14" s="187">
        <f>'6'!$M$119</f>
        <v>45</v>
      </c>
      <c r="BR14" s="187">
        <f>'6'!$M$120</f>
        <v>0</v>
      </c>
      <c r="BS14" s="187">
        <f>'6'!$M$121</f>
        <v>0</v>
      </c>
      <c r="BT14" s="187">
        <f>'6'!$M$122</f>
        <v>0</v>
      </c>
      <c r="BU14" s="187">
        <f>'6'!$M$123</f>
        <v>0</v>
      </c>
      <c r="BV14" s="187">
        <f>'6'!$M$124</f>
        <v>0</v>
      </c>
      <c r="BW14" s="102">
        <f>'6'!$M$125</f>
        <v>48</v>
      </c>
      <c r="BX14" s="102">
        <f>'6'!$M$126</f>
        <v>48</v>
      </c>
      <c r="BY14" s="187">
        <f>'6'!$M$127</f>
        <v>0</v>
      </c>
      <c r="BZ14" s="187">
        <f>'6'!$M$128</f>
        <v>0</v>
      </c>
      <c r="CA14" s="187">
        <f>'6'!$M$129</f>
        <v>0</v>
      </c>
      <c r="CB14" s="187">
        <f>'6'!$M$130</f>
        <v>0</v>
      </c>
      <c r="CC14" s="187">
        <f>'6'!$M$131</f>
        <v>1</v>
      </c>
      <c r="CD14" s="187">
        <f>'6'!$M$132</f>
        <v>30</v>
      </c>
      <c r="CE14" s="187">
        <f>'6'!$M$133</f>
        <v>0</v>
      </c>
      <c r="CF14" s="187">
        <f>'6'!$M$134</f>
        <v>0</v>
      </c>
      <c r="CG14" s="187">
        <f>'6'!$M$135</f>
        <v>0</v>
      </c>
      <c r="CH14" s="187">
        <f>'6'!$M$136</f>
        <v>0</v>
      </c>
      <c r="CI14" s="187">
        <f>'6'!$M$137</f>
        <v>1</v>
      </c>
      <c r="CJ14" s="187">
        <f>'6'!$M$138</f>
        <v>30</v>
      </c>
      <c r="CK14" s="187">
        <f>'6'!$M$139</f>
        <v>0</v>
      </c>
      <c r="CL14" s="187">
        <f>'6'!$M$140</f>
        <v>0</v>
      </c>
      <c r="CM14" s="187">
        <f>'6'!$M$141</f>
        <v>0</v>
      </c>
      <c r="CN14" s="187">
        <f>'6'!$M$142</f>
        <v>0</v>
      </c>
      <c r="CO14" s="187">
        <f>'6'!$M$143</f>
        <v>0</v>
      </c>
      <c r="CP14" s="187">
        <f>'6'!$M$144</f>
        <v>0</v>
      </c>
      <c r="CQ14" s="187">
        <f>'6'!$M$145</f>
        <v>0</v>
      </c>
      <c r="CR14" s="187">
        <f>'6'!$M$146</f>
        <v>0</v>
      </c>
      <c r="CS14" s="187">
        <f>'6'!$M$147</f>
        <v>0</v>
      </c>
      <c r="CT14" s="187">
        <f>'6'!$M$148</f>
        <v>0</v>
      </c>
      <c r="CU14" s="187">
        <f>'6'!$M$149</f>
        <v>0</v>
      </c>
      <c r="CV14" s="187">
        <f>'6'!$M$150</f>
        <v>0</v>
      </c>
      <c r="CW14" s="187">
        <f>'6'!$M$151</f>
        <v>1</v>
      </c>
      <c r="CX14" s="187">
        <f>'6'!$M$152</f>
        <v>30</v>
      </c>
      <c r="CY14" s="187">
        <f>'6'!$M$153</f>
        <v>0</v>
      </c>
      <c r="CZ14" s="187">
        <f>'6'!$M$154</f>
        <v>0</v>
      </c>
      <c r="DA14" s="187">
        <f>'6'!$M$155</f>
        <v>0</v>
      </c>
      <c r="DB14" s="187">
        <f>'6'!$M$156</f>
        <v>0</v>
      </c>
      <c r="DC14" s="187">
        <f>'6'!$M$157</f>
        <v>1</v>
      </c>
      <c r="DD14" s="187">
        <f>'6'!$M$158</f>
        <v>26</v>
      </c>
      <c r="DE14" s="102">
        <f>'6'!$M$159</f>
        <v>3</v>
      </c>
      <c r="DF14" s="102">
        <f>'6'!$M$160</f>
        <v>90</v>
      </c>
      <c r="DG14" s="187">
        <f>'6'!$M$161</f>
        <v>0</v>
      </c>
      <c r="DH14" s="187">
        <f>'6'!$M$162</f>
        <v>0</v>
      </c>
      <c r="DI14" s="187">
        <f>'6'!$M$163</f>
        <v>0</v>
      </c>
      <c r="DJ14" s="187">
        <f>'6'!$M$164</f>
        <v>0</v>
      </c>
      <c r="DK14" s="187">
        <f>'6'!$M$165</f>
        <v>12</v>
      </c>
      <c r="DL14" s="187">
        <f>'6'!$M$166</f>
        <v>4245</v>
      </c>
      <c r="DM14" s="187">
        <f>'6'!$M$167</f>
        <v>3</v>
      </c>
      <c r="DN14" s="187">
        <f>'6'!$M$168</f>
        <v>150</v>
      </c>
      <c r="DO14" s="187">
        <f>'6'!$M$169</f>
        <v>0</v>
      </c>
      <c r="DP14" s="187">
        <f>'6'!$M$170</f>
        <v>0</v>
      </c>
      <c r="DQ14" s="187">
        <f>'6'!$M$171</f>
        <v>822</v>
      </c>
      <c r="DR14" s="187">
        <f>'6'!$M$172</f>
        <v>4245</v>
      </c>
      <c r="DS14" s="187">
        <f>'6'!$M$173</f>
        <v>0</v>
      </c>
      <c r="DT14" s="187">
        <f>'6'!$M$174</f>
        <v>0</v>
      </c>
      <c r="DU14" s="187">
        <f>'6'!$M$175</f>
        <v>39</v>
      </c>
      <c r="DV14" s="192">
        <f>'6'!$M$176</f>
        <v>4245</v>
      </c>
      <c r="DW14" s="188">
        <f>'6'!$M$177</f>
        <v>876</v>
      </c>
      <c r="DX14" s="188">
        <f>'6'!$M$178</f>
        <v>12885</v>
      </c>
      <c r="DY14" s="189">
        <f>'6'!$M$179</f>
        <v>370</v>
      </c>
      <c r="DZ14" s="189">
        <f>'6'!$M$193</f>
        <v>163</v>
      </c>
      <c r="EA14" s="189">
        <f>'6'!$M$181</f>
        <v>89</v>
      </c>
      <c r="EB14" s="189">
        <f>'6'!$M$180</f>
        <v>89</v>
      </c>
      <c r="EC14" s="189">
        <f>'6'!$M$183</f>
        <v>13</v>
      </c>
      <c r="ED14" s="189">
        <f>'6'!$M$182</f>
        <v>13</v>
      </c>
      <c r="EE14" s="189">
        <f>'6'!$M$185</f>
        <v>90</v>
      </c>
      <c r="EF14" s="189">
        <f>'6'!$M$184</f>
        <v>86</v>
      </c>
      <c r="EG14" s="189">
        <f>'6'!$M$186</f>
        <v>347</v>
      </c>
      <c r="EH14" s="189">
        <f>'6'!$M$187</f>
        <v>369</v>
      </c>
      <c r="EI14" s="189">
        <f>'6'!$M$188</f>
        <v>361</v>
      </c>
      <c r="EJ14" s="189">
        <f>'6'!$M$189</f>
        <v>366</v>
      </c>
      <c r="EK14" s="189">
        <f>'6'!$M$190</f>
        <v>355</v>
      </c>
      <c r="EL14" s="189">
        <f>'6'!$M$191</f>
        <v>312</v>
      </c>
      <c r="EM14" s="189">
        <f>'6'!$M$192</f>
        <v>209</v>
      </c>
      <c r="EN14" s="190">
        <f>'6'!$M$194</f>
        <v>24</v>
      </c>
      <c r="EO14" s="190">
        <f>'6'!$M$195</f>
        <v>49</v>
      </c>
      <c r="EP14" s="190">
        <f>'6'!$M$196</f>
        <v>0</v>
      </c>
      <c r="EQ14" s="190">
        <f>'6'!$M$197</f>
        <v>0</v>
      </c>
      <c r="ER14" s="190">
        <f>'6'!$M$198</f>
        <v>0</v>
      </c>
      <c r="ES14" s="190">
        <f>'6'!$M$199</f>
        <v>0</v>
      </c>
      <c r="ET14" s="190">
        <f>'6'!$M$200</f>
        <v>0</v>
      </c>
      <c r="EU14" s="190">
        <f>'6'!$M$201</f>
        <v>0</v>
      </c>
      <c r="EV14" s="190">
        <f>'6'!$M$202</f>
        <v>0</v>
      </c>
      <c r="EW14" s="190">
        <f>'6'!$M$203</f>
        <v>0</v>
      </c>
      <c r="EX14" s="190">
        <f>'6'!$M$204</f>
        <v>0</v>
      </c>
      <c r="EY14" s="190">
        <f>'6'!$M$205</f>
        <v>0</v>
      </c>
      <c r="EZ14" s="102">
        <f>'6'!$M$207</f>
        <v>0</v>
      </c>
      <c r="FA14" s="102">
        <f>'6'!$M$208</f>
        <v>0</v>
      </c>
      <c r="FB14" s="102">
        <f>'6'!$M$209</f>
        <v>0</v>
      </c>
      <c r="FC14" s="102">
        <f>'6'!$M$210</f>
        <v>0</v>
      </c>
      <c r="FD14" s="102">
        <f>'6'!$M$212</f>
        <v>0</v>
      </c>
      <c r="FE14" s="102">
        <f>'6'!$M$213</f>
        <v>0</v>
      </c>
      <c r="FF14" s="102">
        <f>'6'!$M$214</f>
        <v>0</v>
      </c>
      <c r="FG14" s="102">
        <f>'6'!$M$215</f>
        <v>0</v>
      </c>
      <c r="FH14" s="102">
        <f>'6'!$M$217</f>
        <v>0</v>
      </c>
      <c r="FI14" s="102">
        <f>'6'!$M$218</f>
        <v>0</v>
      </c>
      <c r="FJ14" s="102">
        <f>'6'!$M$219</f>
        <v>0</v>
      </c>
      <c r="FK14" s="102">
        <f>'6'!$M$220</f>
        <v>0</v>
      </c>
      <c r="FL14" s="102">
        <f>'6'!$M$222</f>
        <v>0</v>
      </c>
      <c r="FM14" s="102">
        <f>'6'!$M$223</f>
        <v>0</v>
      </c>
      <c r="FN14" s="102">
        <f>'6'!$M$2224</f>
        <v>0</v>
      </c>
      <c r="FO14" s="102">
        <f>'6'!$M$225</f>
        <v>0</v>
      </c>
      <c r="FP14" s="102">
        <f>'6'!$M$227</f>
        <v>0</v>
      </c>
      <c r="FQ14" s="102">
        <f>'6'!$M$207</f>
        <v>0</v>
      </c>
      <c r="FR14" s="102">
        <f>'6'!$M$229</f>
        <v>0</v>
      </c>
      <c r="FS14" s="102">
        <f>'6'!$M$230</f>
        <v>0</v>
      </c>
      <c r="FT14" s="102">
        <f>'6'!$M$232</f>
        <v>0</v>
      </c>
      <c r="FU14" s="102">
        <f>'6'!$M$233</f>
        <v>0</v>
      </c>
      <c r="FV14" s="102">
        <f>'6'!$M$234</f>
        <v>0</v>
      </c>
      <c r="FW14" s="102">
        <f>'6'!$M$235</f>
        <v>0</v>
      </c>
      <c r="FX14" s="191">
        <f>'6'!$M$237</f>
        <v>0</v>
      </c>
      <c r="FY14" s="191">
        <f>'6'!$M$238</f>
        <v>0</v>
      </c>
      <c r="FZ14" s="191">
        <f>'6'!$M$239</f>
        <v>0</v>
      </c>
      <c r="GA14" s="191">
        <f>'6'!$M$240</f>
        <v>0</v>
      </c>
      <c r="GB14" s="191">
        <f>'6'!$M$242</f>
        <v>0</v>
      </c>
      <c r="GC14" s="191">
        <f>'6'!$M$243</f>
        <v>0</v>
      </c>
      <c r="GD14" s="191">
        <f>'6'!$M$244</f>
        <v>0</v>
      </c>
      <c r="GE14" s="191">
        <f>'6'!$M$245</f>
        <v>0</v>
      </c>
      <c r="GF14" s="102">
        <f>'6'!$M$247</f>
        <v>0</v>
      </c>
      <c r="GG14" s="102">
        <f>'6'!$M$248</f>
        <v>0</v>
      </c>
      <c r="GH14" s="102">
        <f>'6'!$M$249</f>
        <v>0</v>
      </c>
      <c r="GI14" s="102">
        <f>'6'!$M$250</f>
        <v>0</v>
      </c>
      <c r="GJ14" s="191">
        <f>'6'!$M$252</f>
        <v>0</v>
      </c>
      <c r="GK14" s="191">
        <f>'6'!$M$253</f>
        <v>0</v>
      </c>
      <c r="GL14" s="191">
        <f>'6'!$M$233</f>
        <v>0</v>
      </c>
      <c r="GM14" s="191">
        <f>'6'!$M$255</f>
        <v>0</v>
      </c>
      <c r="GN14" s="102">
        <f>'6'!$M$257</f>
        <v>0</v>
      </c>
      <c r="GO14" s="102">
        <f>'6'!$M$258</f>
        <v>0</v>
      </c>
      <c r="GP14" s="102">
        <f>'6'!$M$259</f>
        <v>0</v>
      </c>
      <c r="GQ14" s="102">
        <f>'6'!$M$260</f>
        <v>0</v>
      </c>
      <c r="GR14" s="191">
        <f>'6'!$M$262</f>
        <v>0</v>
      </c>
      <c r="GS14" s="191">
        <f>'6'!$M$263</f>
        <v>0</v>
      </c>
      <c r="GT14" s="191">
        <f>'6'!$M$264</f>
        <v>0</v>
      </c>
      <c r="GU14" s="191">
        <f>'6'!$M$265</f>
        <v>0</v>
      </c>
      <c r="GV14" s="102">
        <f>'6'!$M$267</f>
        <v>0</v>
      </c>
      <c r="GW14" s="102">
        <f>'6'!$M$268</f>
        <v>0</v>
      </c>
      <c r="GX14" s="102">
        <f>'6'!$M$269</f>
        <v>0</v>
      </c>
      <c r="GY14" s="102">
        <f>'6'!$M$270</f>
        <v>0</v>
      </c>
    </row>
    <row r="15" spans="1:207" ht="15" customHeight="1" x14ac:dyDescent="0.2">
      <c r="B15" s="8"/>
      <c r="C15" s="8"/>
      <c r="D15" s="35">
        <f>'7'!M9</f>
        <v>7</v>
      </c>
      <c r="E15" s="8">
        <v>1</v>
      </c>
      <c r="F15" s="8">
        <v>1</v>
      </c>
      <c r="G15" s="8"/>
      <c r="H15" s="8"/>
      <c r="I15" s="187">
        <f>'7'!$M$59</f>
        <v>1</v>
      </c>
      <c r="J15" s="187">
        <f>'7'!$M$60</f>
        <v>20</v>
      </c>
      <c r="K15" s="187">
        <f>'7'!$M$61</f>
        <v>0</v>
      </c>
      <c r="L15" s="187">
        <f>'7'!$M$62</f>
        <v>0</v>
      </c>
      <c r="M15" s="187">
        <f>'7'!$M$63</f>
        <v>3</v>
      </c>
      <c r="N15" s="187">
        <f>'7'!$M$64</f>
        <v>25</v>
      </c>
      <c r="O15" s="187">
        <f>'7'!$M$65</f>
        <v>0</v>
      </c>
      <c r="P15" s="187">
        <f>'7'!$M$66</f>
        <v>0</v>
      </c>
      <c r="Q15" s="187">
        <f>'7'!$M$67</f>
        <v>0</v>
      </c>
      <c r="R15" s="187">
        <f>'7'!$M$68</f>
        <v>0</v>
      </c>
      <c r="S15" s="187">
        <f>'7'!$M$69</f>
        <v>0</v>
      </c>
      <c r="T15" s="187">
        <f>'7'!$M$70</f>
        <v>0</v>
      </c>
      <c r="U15" s="187">
        <f>'7'!$M$71</f>
        <v>1</v>
      </c>
      <c r="V15" s="187">
        <f>'7'!$M$72</f>
        <v>20</v>
      </c>
      <c r="W15" s="187">
        <f>'7'!$M$73</f>
        <v>0</v>
      </c>
      <c r="X15" s="187">
        <f>'7'!$M$74</f>
        <v>0</v>
      </c>
      <c r="Y15" s="187">
        <f>'7'!$M$75</f>
        <v>0</v>
      </c>
      <c r="Z15" s="187">
        <f>'7'!$M$76</f>
        <v>0</v>
      </c>
      <c r="AA15" s="187">
        <f>'7'!$M$77</f>
        <v>0</v>
      </c>
      <c r="AB15" s="187">
        <f>'7'!$M$78</f>
        <v>0</v>
      </c>
      <c r="AC15" s="187">
        <f>'7'!$M$79</f>
        <v>0</v>
      </c>
      <c r="AD15" s="187">
        <f>'7'!$M$80</f>
        <v>0</v>
      </c>
      <c r="AE15" s="187">
        <f>'7'!$M$81</f>
        <v>0</v>
      </c>
      <c r="AF15" s="187">
        <f>'7'!$M$82</f>
        <v>0</v>
      </c>
      <c r="AG15" s="187">
        <f>'7'!$M$83</f>
        <v>0</v>
      </c>
      <c r="AH15" s="187">
        <f>'7'!$M$84</f>
        <v>0</v>
      </c>
      <c r="AI15" s="187">
        <f>'7'!$M$85</f>
        <v>0</v>
      </c>
      <c r="AJ15" s="187">
        <f>'7'!$M$86</f>
        <v>0</v>
      </c>
      <c r="AK15" s="187">
        <f>'7'!$M$87</f>
        <v>3</v>
      </c>
      <c r="AL15" s="187">
        <f>'7'!$M$88</f>
        <v>25</v>
      </c>
      <c r="AM15" s="187">
        <f>'7'!$M$89</f>
        <v>2</v>
      </c>
      <c r="AN15" s="187">
        <f>'7'!$M$90</f>
        <v>60</v>
      </c>
      <c r="AO15" s="102">
        <f>'7'!$M$91</f>
        <v>10</v>
      </c>
      <c r="AP15" s="102">
        <f>'7'!$M$92</f>
        <v>150</v>
      </c>
      <c r="AQ15" s="187">
        <f>'7'!$M$93</f>
        <v>0</v>
      </c>
      <c r="AR15" s="187">
        <f>'7'!$M$94</f>
        <v>0</v>
      </c>
      <c r="AS15" s="187">
        <f>'7'!$M$95</f>
        <v>1</v>
      </c>
      <c r="AT15" s="187">
        <f>'7'!$M$96</f>
        <v>20</v>
      </c>
      <c r="AU15" s="187">
        <f>'7'!$M$97</f>
        <v>3</v>
      </c>
      <c r="AV15" s="187">
        <f>'7'!$M$98</f>
        <v>48</v>
      </c>
      <c r="AW15" s="187">
        <f>'7'!$M$99</f>
        <v>0</v>
      </c>
      <c r="AX15" s="187">
        <f>'7'!$M$100</f>
        <v>0</v>
      </c>
      <c r="AY15" s="187">
        <f>'7'!$M$101</f>
        <v>0</v>
      </c>
      <c r="AZ15" s="187">
        <f>'7'!$M$102</f>
        <v>0</v>
      </c>
      <c r="BA15" s="187">
        <f>'7'!$M$103</f>
        <v>1</v>
      </c>
      <c r="BB15" s="187">
        <f>'7'!$M$104</f>
        <v>8</v>
      </c>
      <c r="BC15" s="187">
        <f>'7'!$M$105</f>
        <v>0</v>
      </c>
      <c r="BD15" s="187">
        <f>'7'!$M$106</f>
        <v>0</v>
      </c>
      <c r="BE15" s="187">
        <f>'7'!$M$107</f>
        <v>0</v>
      </c>
      <c r="BF15" s="187">
        <f>'7'!$M$108</f>
        <v>0</v>
      </c>
      <c r="BG15" s="187">
        <f>'7'!$M$109</f>
        <v>0</v>
      </c>
      <c r="BH15" s="187">
        <f>'7'!$M$110</f>
        <v>0</v>
      </c>
      <c r="BI15" s="187">
        <f>'7'!$M$111</f>
        <v>0</v>
      </c>
      <c r="BJ15" s="187">
        <f>'7'!$M$112</f>
        <v>0</v>
      </c>
      <c r="BK15" s="187">
        <f>'7'!$M$113</f>
        <v>0</v>
      </c>
      <c r="BL15" s="187">
        <f>'7'!$M$114</f>
        <v>0</v>
      </c>
      <c r="BM15" s="187">
        <f>'7'!$M$115</f>
        <v>0</v>
      </c>
      <c r="BN15" s="187">
        <f>'7'!$M$116</f>
        <v>0</v>
      </c>
      <c r="BO15" s="187">
        <f>'7'!$M$117</f>
        <v>0</v>
      </c>
      <c r="BP15" s="187">
        <f>'7'!$M$118</f>
        <v>0</v>
      </c>
      <c r="BQ15" s="187">
        <f>'7'!$M$119</f>
        <v>0</v>
      </c>
      <c r="BR15" s="187">
        <f>'7'!$M$120</f>
        <v>0</v>
      </c>
      <c r="BS15" s="187">
        <f>'7'!$M$121</f>
        <v>0</v>
      </c>
      <c r="BT15" s="187">
        <f>'7'!$M$122</f>
        <v>0</v>
      </c>
      <c r="BU15" s="187">
        <f>'7'!$M$123</f>
        <v>1</v>
      </c>
      <c r="BV15" s="187">
        <f>'7'!$M$124</f>
        <v>8</v>
      </c>
      <c r="BW15" s="102">
        <f>'7'!$M$125</f>
        <v>5</v>
      </c>
      <c r="BX15" s="102">
        <f>'7'!$M$126</f>
        <v>76</v>
      </c>
      <c r="BY15" s="187">
        <f>'7'!$M$127</f>
        <v>5</v>
      </c>
      <c r="BZ15" s="187">
        <f>'7'!$M$128</f>
        <v>55</v>
      </c>
      <c r="CA15" s="187">
        <f>'7'!$M$129</f>
        <v>4</v>
      </c>
      <c r="CB15" s="187">
        <f>'7'!$M$130</f>
        <v>800</v>
      </c>
      <c r="CC15" s="187">
        <f>'7'!$M$131</f>
        <v>0</v>
      </c>
      <c r="CD15" s="187">
        <f>'7'!$M$132</f>
        <v>0</v>
      </c>
      <c r="CE15" s="187">
        <f>'7'!$M$133</f>
        <v>0</v>
      </c>
      <c r="CF15" s="187">
        <f>'7'!$M$134</f>
        <v>0</v>
      </c>
      <c r="CG15" s="187">
        <f>'7'!$M$135</f>
        <v>1</v>
      </c>
      <c r="CH15" s="187">
        <f>'7'!$M$136</f>
        <v>500</v>
      </c>
      <c r="CI15" s="187">
        <f>'7'!$M$137</f>
        <v>0</v>
      </c>
      <c r="CJ15" s="187">
        <f>'7'!$M$138</f>
        <v>0</v>
      </c>
      <c r="CK15" s="187">
        <f>'7'!$M$139</f>
        <v>3</v>
      </c>
      <c r="CL15" s="187">
        <f>'7'!$M$140</f>
        <v>35</v>
      </c>
      <c r="CM15" s="187">
        <f>'7'!$M$141</f>
        <v>0</v>
      </c>
      <c r="CN15" s="187">
        <f>'7'!$M$142</f>
        <v>0</v>
      </c>
      <c r="CO15" s="187">
        <f>'7'!$M$143</f>
        <v>0</v>
      </c>
      <c r="CP15" s="187">
        <f>'7'!$M$144</f>
        <v>0</v>
      </c>
      <c r="CQ15" s="187">
        <f>'7'!$M$145</f>
        <v>0</v>
      </c>
      <c r="CR15" s="187">
        <f>'7'!$M$146</f>
        <v>0</v>
      </c>
      <c r="CS15" s="187">
        <f>'7'!$M$147</f>
        <v>0</v>
      </c>
      <c r="CT15" s="187">
        <f>'7'!$M$148</f>
        <v>0</v>
      </c>
      <c r="CU15" s="187">
        <f>'7'!$M$149</f>
        <v>0</v>
      </c>
      <c r="CV15" s="187">
        <f>'7'!$M$150</f>
        <v>0</v>
      </c>
      <c r="CW15" s="187">
        <f>'7'!$M$151</f>
        <v>0</v>
      </c>
      <c r="CX15" s="187">
        <f>'7'!$M$152</f>
        <v>0</v>
      </c>
      <c r="CY15" s="187">
        <f>'7'!$M$153</f>
        <v>0</v>
      </c>
      <c r="CZ15" s="187">
        <f>'7'!$M$154</f>
        <v>0</v>
      </c>
      <c r="DA15" s="187">
        <f>'7'!$M$155</f>
        <v>1</v>
      </c>
      <c r="DB15" s="187">
        <f>'7'!$M$156</f>
        <v>500</v>
      </c>
      <c r="DC15" s="187">
        <f>'7'!$M$157</f>
        <v>1</v>
      </c>
      <c r="DD15" s="187">
        <f>'7'!$M$158</f>
        <v>500</v>
      </c>
      <c r="DE15" s="102">
        <f>'7'!$M$159</f>
        <v>13</v>
      </c>
      <c r="DF15" s="102">
        <f>'7'!$M$160</f>
        <v>1390</v>
      </c>
      <c r="DG15" s="187">
        <f>'7'!$M$161</f>
        <v>0</v>
      </c>
      <c r="DH15" s="187">
        <f>'7'!$M$162</f>
        <v>0</v>
      </c>
      <c r="DI15" s="187">
        <f>'7'!$M$163</f>
        <v>0</v>
      </c>
      <c r="DJ15" s="187">
        <f>'7'!$M$164</f>
        <v>0</v>
      </c>
      <c r="DK15" s="187">
        <f>'7'!$M$165</f>
        <v>12</v>
      </c>
      <c r="DL15" s="187">
        <f>'7'!$M$166</f>
        <v>4245</v>
      </c>
      <c r="DM15" s="187">
        <f>'7'!$M$167</f>
        <v>3</v>
      </c>
      <c r="DN15" s="187">
        <f>'7'!$M$168</f>
        <v>150</v>
      </c>
      <c r="DO15" s="187">
        <f>'7'!$M$169</f>
        <v>0</v>
      </c>
      <c r="DP15" s="187">
        <f>'7'!$M$170</f>
        <v>0</v>
      </c>
      <c r="DQ15" s="187">
        <f>'7'!$M$171</f>
        <v>822</v>
      </c>
      <c r="DR15" s="187">
        <f>'7'!$M$172</f>
        <v>4245</v>
      </c>
      <c r="DS15" s="187">
        <f>'7'!$M$173</f>
        <v>0</v>
      </c>
      <c r="DT15" s="187">
        <f>'7'!$M$174</f>
        <v>0</v>
      </c>
      <c r="DU15" s="187">
        <f>'7'!$M$175</f>
        <v>39</v>
      </c>
      <c r="DV15" s="192">
        <f>'7'!$M$176</f>
        <v>4245</v>
      </c>
      <c r="DW15" s="188">
        <f>'7'!$M$177</f>
        <v>876</v>
      </c>
      <c r="DX15" s="188">
        <f>'7'!$M$178</f>
        <v>12885</v>
      </c>
      <c r="DY15" s="189">
        <f>'7'!$M$179</f>
        <v>433</v>
      </c>
      <c r="DZ15" s="189">
        <f>'7'!$M$193</f>
        <v>162</v>
      </c>
      <c r="EA15" s="189">
        <f>'7'!$M$181</f>
        <v>116</v>
      </c>
      <c r="EB15" s="189">
        <f>'7'!$M$180</f>
        <v>116</v>
      </c>
      <c r="EC15" s="189">
        <f>'7'!$M$183</f>
        <v>22</v>
      </c>
      <c r="ED15" s="189">
        <f>'7'!$M$182</f>
        <v>21</v>
      </c>
      <c r="EE15" s="189">
        <f>'7'!$M$185</f>
        <v>116</v>
      </c>
      <c r="EF15" s="189">
        <f>'7'!$M$184</f>
        <v>102</v>
      </c>
      <c r="EG15" s="189">
        <f>'7'!$M$186</f>
        <v>403</v>
      </c>
      <c r="EH15" s="189">
        <f>'7'!$M$187</f>
        <v>422</v>
      </c>
      <c r="EI15" s="189">
        <f>'7'!$M$188</f>
        <v>413</v>
      </c>
      <c r="EJ15" s="189">
        <f>'7'!$M$189</f>
        <v>416</v>
      </c>
      <c r="EK15" s="189">
        <f>'7'!$M$190</f>
        <v>395</v>
      </c>
      <c r="EL15" s="189">
        <f>'7'!$M$191</f>
        <v>336</v>
      </c>
      <c r="EM15" s="189">
        <f>'7'!$M$192</f>
        <v>229</v>
      </c>
      <c r="EN15" s="190">
        <f>'7'!$M$194</f>
        <v>18</v>
      </c>
      <c r="EO15" s="190">
        <f>'7'!$M$195</f>
        <v>36</v>
      </c>
      <c r="EP15" s="190">
        <f>'7'!$M$196</f>
        <v>2</v>
      </c>
      <c r="EQ15" s="190">
        <f>'7'!$M$197</f>
        <v>500</v>
      </c>
      <c r="ER15" s="190">
        <f>'7'!$M$198</f>
        <v>2</v>
      </c>
      <c r="ES15" s="190">
        <f>'7'!$M$199</f>
        <v>15</v>
      </c>
      <c r="ET15" s="190">
        <f>'7'!$M$200</f>
        <v>0</v>
      </c>
      <c r="EU15" s="190">
        <f>'7'!$M$201</f>
        <v>0</v>
      </c>
      <c r="EV15" s="190">
        <f>'7'!$M$202</f>
        <v>1</v>
      </c>
      <c r="EW15" s="190">
        <f>'7'!$M$203</f>
        <v>15</v>
      </c>
      <c r="EX15" s="190">
        <f>'7'!$M$204</f>
        <v>0</v>
      </c>
      <c r="EY15" s="190">
        <f>'7'!$M$205</f>
        <v>0</v>
      </c>
      <c r="EZ15" s="102">
        <f>'7'!$M$207</f>
        <v>0</v>
      </c>
      <c r="FA15" s="102">
        <f>'7'!$M$208</f>
        <v>0</v>
      </c>
      <c r="FB15" s="102">
        <f>'7'!$M$209</f>
        <v>0</v>
      </c>
      <c r="FC15" s="102">
        <f>'7'!$M$210</f>
        <v>0</v>
      </c>
      <c r="FD15" s="102">
        <f>'7'!$M$212</f>
        <v>0</v>
      </c>
      <c r="FE15" s="102">
        <f>'7'!$M$213</f>
        <v>0</v>
      </c>
      <c r="FF15" s="102">
        <f>'7'!$M$214</f>
        <v>0</v>
      </c>
      <c r="FG15" s="102">
        <f>'7'!$M$215</f>
        <v>0</v>
      </c>
      <c r="FH15" s="102">
        <f>'7'!$M$217</f>
        <v>0</v>
      </c>
      <c r="FI15" s="102">
        <f>'7'!$M$218</f>
        <v>0</v>
      </c>
      <c r="FJ15" s="102">
        <f>'7'!$M$219</f>
        <v>0</v>
      </c>
      <c r="FK15" s="102">
        <f>'7'!$M$220</f>
        <v>1</v>
      </c>
      <c r="FL15" s="102">
        <f>'7'!$M$222</f>
        <v>0</v>
      </c>
      <c r="FM15" s="102">
        <f>'7'!$M$223</f>
        <v>0</v>
      </c>
      <c r="FN15" s="102">
        <f>'7'!$M$224</f>
        <v>0</v>
      </c>
      <c r="FO15" s="102">
        <f>'7'!$M$225</f>
        <v>0</v>
      </c>
      <c r="FP15" s="102">
        <f>'7'!$M$227</f>
        <v>0</v>
      </c>
      <c r="FQ15" s="102">
        <f>'7'!$M$228</f>
        <v>0</v>
      </c>
      <c r="FR15" s="102">
        <f>'7'!$M$229</f>
        <v>0</v>
      </c>
      <c r="FS15" s="102">
        <f>'7'!$M$230</f>
        <v>1</v>
      </c>
      <c r="FT15" s="102">
        <f>'7'!$M$232</f>
        <v>0</v>
      </c>
      <c r="FU15" s="102">
        <f>'7'!$M$233</f>
        <v>0</v>
      </c>
      <c r="FV15" s="102">
        <f>'7'!$M$234</f>
        <v>0</v>
      </c>
      <c r="FW15" s="102">
        <f>'7'!$M$235</f>
        <v>0</v>
      </c>
      <c r="FX15" s="191">
        <f>'7'!$M$237</f>
        <v>0</v>
      </c>
      <c r="FY15" s="191">
        <f>'7'!$M$238</f>
        <v>0</v>
      </c>
      <c r="FZ15" s="191">
        <f>'7'!$M$239</f>
        <v>0</v>
      </c>
      <c r="GA15" s="191">
        <f>'7'!$M$240</f>
        <v>0</v>
      </c>
      <c r="GB15" s="191">
        <f>'7'!$M$242</f>
        <v>0</v>
      </c>
      <c r="GC15" s="191">
        <f>'7'!$M$243</f>
        <v>0</v>
      </c>
      <c r="GD15" s="191">
        <f>'7'!$M$244</f>
        <v>0</v>
      </c>
      <c r="GE15" s="191">
        <f>'7'!$M$245</f>
        <v>0</v>
      </c>
      <c r="GF15" s="102">
        <f>'7'!$M$247</f>
        <v>0</v>
      </c>
      <c r="GG15" s="102">
        <f>'7'!$M$248</f>
        <v>0</v>
      </c>
      <c r="GH15" s="102">
        <f>'7'!$M$249</f>
        <v>0</v>
      </c>
      <c r="GI15" s="102">
        <f>'7'!$M$250</f>
        <v>0</v>
      </c>
      <c r="GJ15" s="191">
        <f>'7'!$M$252</f>
        <v>0</v>
      </c>
      <c r="GK15" s="191">
        <f>'7'!$M$253</f>
        <v>0</v>
      </c>
      <c r="GL15" s="191">
        <f>'7'!$M$233</f>
        <v>0</v>
      </c>
      <c r="GM15" s="191">
        <f>'7'!$M$255</f>
        <v>0</v>
      </c>
      <c r="GN15" s="102">
        <f>'7'!$M$257</f>
        <v>0</v>
      </c>
      <c r="GO15" s="102">
        <f>'7'!$M$258</f>
        <v>0</v>
      </c>
      <c r="GP15" s="102">
        <f>'7'!$M$259</f>
        <v>0</v>
      </c>
      <c r="GQ15" s="102">
        <f>'7'!$M$260</f>
        <v>0</v>
      </c>
      <c r="GR15" s="191">
        <f>'7'!$M$262</f>
        <v>0</v>
      </c>
      <c r="GS15" s="191">
        <f>'7'!$M$263</f>
        <v>0</v>
      </c>
      <c r="GT15" s="191">
        <f>'7'!$M$264</f>
        <v>0</v>
      </c>
      <c r="GU15" s="191">
        <f>'7'!$M$265</f>
        <v>0</v>
      </c>
      <c r="GV15" s="102">
        <f>'7'!$M$267</f>
        <v>0</v>
      </c>
      <c r="GW15" s="102">
        <f>'7'!$M$268</f>
        <v>0</v>
      </c>
      <c r="GX15" s="102">
        <f>'7'!$M$269</f>
        <v>0</v>
      </c>
      <c r="GY15" s="102">
        <f>'7'!$M$270</f>
        <v>0</v>
      </c>
    </row>
    <row r="16" spans="1:207" ht="15" customHeight="1" x14ac:dyDescent="0.2">
      <c r="B16" s="8"/>
      <c r="C16" s="8"/>
      <c r="D16" s="35">
        <f>'8'!M9</f>
        <v>8</v>
      </c>
      <c r="E16" s="8">
        <v>1</v>
      </c>
      <c r="F16" s="8">
        <v>1</v>
      </c>
      <c r="G16" s="8"/>
      <c r="H16" s="8"/>
      <c r="I16" s="187">
        <f>'8'!$M$59</f>
        <v>1</v>
      </c>
      <c r="J16" s="187">
        <f>'8'!$M$60</f>
        <v>20</v>
      </c>
      <c r="K16" s="187">
        <f>'8'!$M$61</f>
        <v>0</v>
      </c>
      <c r="L16" s="187">
        <f>'8'!$M$62</f>
        <v>0</v>
      </c>
      <c r="M16" s="187">
        <f>'8'!$M$63</f>
        <v>9</v>
      </c>
      <c r="N16" s="187">
        <f>'8'!$M$64</f>
        <v>45</v>
      </c>
      <c r="O16" s="187">
        <f>'8'!$M$65</f>
        <v>0</v>
      </c>
      <c r="P16" s="187">
        <f>'8'!$M$66</f>
        <v>0</v>
      </c>
      <c r="Q16" s="187">
        <f>'8'!$M$67</f>
        <v>0</v>
      </c>
      <c r="R16" s="187">
        <f>'8'!$M$68</f>
        <v>0</v>
      </c>
      <c r="S16" s="187">
        <f>'8'!$M$69</f>
        <v>0</v>
      </c>
      <c r="T16" s="187">
        <f>'8'!$M$70</f>
        <v>0</v>
      </c>
      <c r="U16" s="187">
        <f>'8'!$M$71</f>
        <v>1</v>
      </c>
      <c r="V16" s="187">
        <f>'8'!$M$72</f>
        <v>20</v>
      </c>
      <c r="W16" s="187">
        <f>'8'!$M$73</f>
        <v>0</v>
      </c>
      <c r="X16" s="187">
        <f>'8'!$M$74</f>
        <v>0</v>
      </c>
      <c r="Y16" s="187">
        <f>'8'!$M$75</f>
        <v>0</v>
      </c>
      <c r="Z16" s="187">
        <f>'8'!$M$76</f>
        <v>0</v>
      </c>
      <c r="AA16" s="187">
        <f>'8'!$M$77</f>
        <v>0</v>
      </c>
      <c r="AB16" s="187">
        <f>'8'!$M$78</f>
        <v>0</v>
      </c>
      <c r="AC16" s="187">
        <f>'8'!$M$79</f>
        <v>0</v>
      </c>
      <c r="AD16" s="187">
        <f>'8'!$M$80</f>
        <v>0</v>
      </c>
      <c r="AE16" s="187">
        <f>'8'!$M$81</f>
        <v>0</v>
      </c>
      <c r="AF16" s="187">
        <f>'8'!$M$82</f>
        <v>0</v>
      </c>
      <c r="AG16" s="187">
        <f>'8'!$M$83</f>
        <v>0</v>
      </c>
      <c r="AH16" s="187">
        <f>'8'!$M$84</f>
        <v>0</v>
      </c>
      <c r="AI16" s="187">
        <f>'8'!$M$85</f>
        <v>0</v>
      </c>
      <c r="AJ16" s="187">
        <f>'8'!$M$86</f>
        <v>0</v>
      </c>
      <c r="AK16" s="187">
        <f>'8'!$M$87</f>
        <v>0</v>
      </c>
      <c r="AL16" s="187">
        <f>'8'!$M$88</f>
        <v>0</v>
      </c>
      <c r="AM16" s="187">
        <f>'8'!$M$89</f>
        <v>0</v>
      </c>
      <c r="AN16" s="187">
        <f>'8'!$M$90</f>
        <v>0</v>
      </c>
      <c r="AO16" s="102">
        <f>'8'!$M$91</f>
        <v>11</v>
      </c>
      <c r="AP16" s="102">
        <f>'8'!$M$92</f>
        <v>85</v>
      </c>
      <c r="AQ16" s="187">
        <f>'8'!$M$93</f>
        <v>4</v>
      </c>
      <c r="AR16" s="187">
        <f>'8'!$M$94</f>
        <v>40</v>
      </c>
      <c r="AS16" s="187">
        <f>'8'!$M$95</f>
        <v>0</v>
      </c>
      <c r="AT16" s="187">
        <f>'8'!$M$96</f>
        <v>0</v>
      </c>
      <c r="AU16" s="187">
        <f>'8'!$M$97</f>
        <v>0</v>
      </c>
      <c r="AV16" s="187">
        <f>'8'!$M$98</f>
        <v>0</v>
      </c>
      <c r="AW16" s="187">
        <f>'8'!$M$99</f>
        <v>0</v>
      </c>
      <c r="AX16" s="187">
        <f>'8'!$M$100</f>
        <v>0</v>
      </c>
      <c r="AY16" s="187">
        <f>'8'!$M$101</f>
        <v>0</v>
      </c>
      <c r="AZ16" s="187">
        <f>'8'!$M$102</f>
        <v>0</v>
      </c>
      <c r="BA16" s="187">
        <f>'8'!$M$103</f>
        <v>0</v>
      </c>
      <c r="BB16" s="187">
        <f>'8'!$M$104</f>
        <v>0</v>
      </c>
      <c r="BC16" s="187">
        <f>'8'!$M$105</f>
        <v>0</v>
      </c>
      <c r="BD16" s="187">
        <f>'8'!$M$106</f>
        <v>0</v>
      </c>
      <c r="BE16" s="187">
        <f>'8'!$M$107</f>
        <v>0</v>
      </c>
      <c r="BF16" s="187">
        <f>'8'!$M$108</f>
        <v>0</v>
      </c>
      <c r="BG16" s="187">
        <f>'8'!$M$109</f>
        <v>0</v>
      </c>
      <c r="BH16" s="187">
        <f>'8'!$M$110</f>
        <v>0</v>
      </c>
      <c r="BI16" s="187">
        <f>'8'!$M$111</f>
        <v>0</v>
      </c>
      <c r="BJ16" s="187">
        <f>'8'!$M$112</f>
        <v>0</v>
      </c>
      <c r="BK16" s="187">
        <f>'8'!$M$113</f>
        <v>0</v>
      </c>
      <c r="BL16" s="187">
        <f>'8'!$M$114</f>
        <v>0</v>
      </c>
      <c r="BM16" s="187">
        <f>'8'!$M$115</f>
        <v>0</v>
      </c>
      <c r="BN16" s="187">
        <f>'8'!$M$116</f>
        <v>0</v>
      </c>
      <c r="BO16" s="187">
        <f>'8'!$M$117</f>
        <v>0</v>
      </c>
      <c r="BP16" s="187">
        <f>'8'!$M$118</f>
        <v>0</v>
      </c>
      <c r="BQ16" s="187">
        <f>'8'!$M$119</f>
        <v>0</v>
      </c>
      <c r="BR16" s="187">
        <f>'8'!$M$120</f>
        <v>0</v>
      </c>
      <c r="BS16" s="187">
        <f>'8'!$M$121</f>
        <v>0</v>
      </c>
      <c r="BT16" s="187">
        <f>'8'!$M$122</f>
        <v>0</v>
      </c>
      <c r="BU16" s="187">
        <f>'8'!$M$123</f>
        <v>0</v>
      </c>
      <c r="BV16" s="187">
        <f>'8'!$M$124</f>
        <v>0</v>
      </c>
      <c r="BW16" s="102">
        <f>'8'!$M$125</f>
        <v>4</v>
      </c>
      <c r="BX16" s="102">
        <f>'8'!$M$126</f>
        <v>40</v>
      </c>
      <c r="BY16" s="187">
        <f>'8'!$M$127</f>
        <v>4</v>
      </c>
      <c r="BZ16" s="187">
        <f>'8'!$M$128</f>
        <v>40</v>
      </c>
      <c r="CA16" s="187">
        <f>'8'!$M$129</f>
        <v>7</v>
      </c>
      <c r="CB16" s="187">
        <f>'8'!$M$130</f>
        <v>450</v>
      </c>
      <c r="CC16" s="187">
        <f>'8'!$M$131</f>
        <v>3</v>
      </c>
      <c r="CD16" s="187">
        <f>'8'!$M$132</f>
        <v>78</v>
      </c>
      <c r="CE16" s="187">
        <f>'8'!$M$133</f>
        <v>0</v>
      </c>
      <c r="CF16" s="187">
        <f>'8'!$M$134</f>
        <v>0</v>
      </c>
      <c r="CG16" s="187">
        <f>'8'!$M$135</f>
        <v>0</v>
      </c>
      <c r="CH16" s="187">
        <f>'8'!$M$136</f>
        <v>0</v>
      </c>
      <c r="CI16" s="187">
        <f>'8'!$M$137</f>
        <v>0</v>
      </c>
      <c r="CJ16" s="187">
        <f>'8'!$M$138</f>
        <v>0</v>
      </c>
      <c r="CK16" s="187">
        <f>'8'!$M$139</f>
        <v>0</v>
      </c>
      <c r="CL16" s="187">
        <f>'8'!$M$140</f>
        <v>0</v>
      </c>
      <c r="CM16" s="187">
        <f>'8'!$M$141</f>
        <v>0</v>
      </c>
      <c r="CN16" s="187">
        <f>'8'!$M$142</f>
        <v>0</v>
      </c>
      <c r="CO16" s="187">
        <f>'8'!$M$143</f>
        <v>2</v>
      </c>
      <c r="CP16" s="187">
        <f>'8'!$M$144</f>
        <v>200</v>
      </c>
      <c r="CQ16" s="187">
        <f>'8'!$M$145</f>
        <v>0</v>
      </c>
      <c r="CR16" s="187">
        <f>'8'!$M$146</f>
        <v>0</v>
      </c>
      <c r="CS16" s="187">
        <f>'8'!$M$147</f>
        <v>0</v>
      </c>
      <c r="CT16" s="187">
        <f>'8'!$M$148</f>
        <v>0</v>
      </c>
      <c r="CU16" s="187">
        <f>'8'!$M$149</f>
        <v>0</v>
      </c>
      <c r="CV16" s="187">
        <f>'8'!$M$150</f>
        <v>0</v>
      </c>
      <c r="CW16" s="187">
        <f>'8'!$M$151</f>
        <v>0</v>
      </c>
      <c r="CX16" s="187">
        <f>'8'!$M$152</f>
        <v>0</v>
      </c>
      <c r="CY16" s="187">
        <f>'8'!$M$153</f>
        <v>0</v>
      </c>
      <c r="CZ16" s="187">
        <f>'8'!$M$154</f>
        <v>0</v>
      </c>
      <c r="DA16" s="187">
        <f>'8'!$M$155</f>
        <v>3</v>
      </c>
      <c r="DB16" s="187">
        <f>'8'!$M$156</f>
        <v>300</v>
      </c>
      <c r="DC16" s="187">
        <f>'8'!$M$157</f>
        <v>2</v>
      </c>
      <c r="DD16" s="187">
        <f>'8'!$M$158</f>
        <v>120</v>
      </c>
      <c r="DE16" s="102">
        <f>'8'!$M$159</f>
        <v>16</v>
      </c>
      <c r="DF16" s="102">
        <f>'8'!$M$160</f>
        <v>768</v>
      </c>
      <c r="DG16" s="187">
        <f>'8'!$M$161</f>
        <v>0</v>
      </c>
      <c r="DH16" s="187">
        <f>'8'!$M$162</f>
        <v>0</v>
      </c>
      <c r="DI16" s="187">
        <f>'8'!$M$163</f>
        <v>0</v>
      </c>
      <c r="DJ16" s="187">
        <f>'8'!$M$164</f>
        <v>0</v>
      </c>
      <c r="DK16" s="187">
        <f>'8'!$M$165</f>
        <v>12</v>
      </c>
      <c r="DL16" s="187">
        <f>'8'!$M$166</f>
        <v>4245</v>
      </c>
      <c r="DM16" s="187">
        <f>'8'!$M$167</f>
        <v>3</v>
      </c>
      <c r="DN16" s="187">
        <f>'8'!$M$168</f>
        <v>150</v>
      </c>
      <c r="DO16" s="187">
        <f>'8'!$M$169</f>
        <v>0</v>
      </c>
      <c r="DP16" s="187">
        <f>'8'!$M$170</f>
        <v>0</v>
      </c>
      <c r="DQ16" s="187">
        <f>'8'!$M$171</f>
        <v>822</v>
      </c>
      <c r="DR16" s="187">
        <f>'8'!$M$172</f>
        <v>4245</v>
      </c>
      <c r="DS16" s="187">
        <f>'8'!$M$173</f>
        <v>0</v>
      </c>
      <c r="DT16" s="187">
        <f>'8'!$M$174</f>
        <v>0</v>
      </c>
      <c r="DU16" s="187">
        <f>'8'!$M$175</f>
        <v>39</v>
      </c>
      <c r="DV16" s="187">
        <f>'8'!$M$176</f>
        <v>4245</v>
      </c>
      <c r="DW16" s="188">
        <f>'8'!$M$177</f>
        <v>876</v>
      </c>
      <c r="DX16" s="102">
        <f>'8'!$M$178</f>
        <v>12885</v>
      </c>
      <c r="DY16" s="189">
        <f>'8'!$M$179</f>
        <v>405</v>
      </c>
      <c r="DZ16" s="189">
        <f>'8'!$M$193</f>
        <v>149</v>
      </c>
      <c r="EA16" s="189">
        <f>'8'!$M$181</f>
        <v>85</v>
      </c>
      <c r="EB16" s="189">
        <f>'8'!$M$180</f>
        <v>85</v>
      </c>
      <c r="EC16" s="189">
        <f>'8'!$M$183</f>
        <v>13</v>
      </c>
      <c r="ED16" s="189">
        <f>'8'!$M$182</f>
        <v>12</v>
      </c>
      <c r="EE16" s="189">
        <f>'8'!$M$185</f>
        <v>85</v>
      </c>
      <c r="EF16" s="189">
        <f>'8'!$M$184</f>
        <v>72</v>
      </c>
      <c r="EG16" s="189">
        <f>'8'!$M$186</f>
        <v>374</v>
      </c>
      <c r="EH16" s="189">
        <f>'8'!$M$187</f>
        <v>402</v>
      </c>
      <c r="EI16" s="189">
        <f>'8'!$M$188</f>
        <v>385</v>
      </c>
      <c r="EJ16" s="189">
        <f>'8'!$M$189</f>
        <v>396</v>
      </c>
      <c r="EK16" s="189">
        <f>'8'!$M$190</f>
        <v>378</v>
      </c>
      <c r="EL16" s="189">
        <f>'8'!$M$191</f>
        <v>303</v>
      </c>
      <c r="EM16" s="189">
        <f>'8'!$M$192</f>
        <v>216</v>
      </c>
      <c r="EN16" s="190">
        <f>'8'!$M$194</f>
        <v>14</v>
      </c>
      <c r="EO16" s="190">
        <f>'8'!$M$195</f>
        <v>28</v>
      </c>
      <c r="EP16" s="190">
        <f>'8'!$M$196</f>
        <v>3</v>
      </c>
      <c r="EQ16" s="190">
        <f>'8'!$M$197</f>
        <v>300</v>
      </c>
      <c r="ER16" s="190">
        <f>'8'!$M$198</f>
        <v>0</v>
      </c>
      <c r="ES16" s="190">
        <f>'8'!$M$199</f>
        <v>0</v>
      </c>
      <c r="ET16" s="190">
        <f>'8'!$M$200</f>
        <v>0</v>
      </c>
      <c r="EU16" s="190">
        <f>'8'!$M$201</f>
        <v>0</v>
      </c>
      <c r="EV16" s="190">
        <f>'8'!$M$202</f>
        <v>3</v>
      </c>
      <c r="EW16" s="190">
        <f>'8'!$M$203</f>
        <v>93</v>
      </c>
      <c r="EX16" s="190">
        <f>'8'!$M$204</f>
        <v>0</v>
      </c>
      <c r="EY16" s="190">
        <f>'8'!$M$205</f>
        <v>0</v>
      </c>
      <c r="EZ16" s="102">
        <f>'8'!$M$207</f>
        <v>0</v>
      </c>
      <c r="FA16" s="102">
        <f>'8'!$M$208</f>
        <v>0</v>
      </c>
      <c r="FB16" s="102">
        <f>'8'!$M$209</f>
        <v>0</v>
      </c>
      <c r="FC16" s="102">
        <f>'8'!$M$210</f>
        <v>0</v>
      </c>
      <c r="FD16" s="102">
        <f>'8'!$M$212</f>
        <v>0</v>
      </c>
      <c r="FE16" s="102">
        <f>'8'!$M$213</f>
        <v>0</v>
      </c>
      <c r="FF16" s="102">
        <f>'8'!$M$214</f>
        <v>0</v>
      </c>
      <c r="FG16" s="102">
        <f>'8'!$M$215</f>
        <v>0</v>
      </c>
      <c r="FH16" s="102">
        <f>'8'!$M$217</f>
        <v>0</v>
      </c>
      <c r="FI16" s="102">
        <f>'8'!$M$218</f>
        <v>0</v>
      </c>
      <c r="FJ16" s="102">
        <f>'8'!$M$219</f>
        <v>0</v>
      </c>
      <c r="FK16" s="102">
        <f>'8'!$M$220</f>
        <v>0</v>
      </c>
      <c r="FL16" s="102">
        <f>'8'!$M$222</f>
        <v>0</v>
      </c>
      <c r="FM16" s="102">
        <f>'8'!$M$223</f>
        <v>0</v>
      </c>
      <c r="FN16" s="102">
        <f>'8'!$M$224</f>
        <v>0</v>
      </c>
      <c r="FO16" s="102">
        <f>'8'!$M$225</f>
        <v>0</v>
      </c>
      <c r="FP16" s="102">
        <f>'8'!$M$227</f>
        <v>0</v>
      </c>
      <c r="FQ16" s="102">
        <f>'8'!$M$228</f>
        <v>0</v>
      </c>
      <c r="FR16" s="102">
        <f>'8'!$M$229</f>
        <v>0</v>
      </c>
      <c r="FS16" s="102">
        <f>'8'!$M$230</f>
        <v>0</v>
      </c>
      <c r="FT16" s="102">
        <f>'8'!$M$232</f>
        <v>0</v>
      </c>
      <c r="FU16" s="102">
        <f>'8'!$M$233</f>
        <v>0</v>
      </c>
      <c r="FV16" s="102">
        <f>'8'!$M$234</f>
        <v>0</v>
      </c>
      <c r="FW16" s="102">
        <f>'8'!$M$235</f>
        <v>0</v>
      </c>
      <c r="FX16" s="191">
        <f>'8'!$M$237</f>
        <v>0</v>
      </c>
      <c r="FY16" s="191">
        <f>'8'!$M$238</f>
        <v>0</v>
      </c>
      <c r="FZ16" s="191">
        <f>'8'!$M$239</f>
        <v>0</v>
      </c>
      <c r="GA16" s="191">
        <f>'8'!$M$240</f>
        <v>0</v>
      </c>
      <c r="GB16" s="191">
        <f>'8'!$M$242</f>
        <v>0</v>
      </c>
      <c r="GC16" s="191">
        <f>'8'!$M$243</f>
        <v>0</v>
      </c>
      <c r="GD16" s="191">
        <f>'8'!$M$244</f>
        <v>0</v>
      </c>
      <c r="GE16" s="191">
        <f>'8'!$M$245</f>
        <v>0</v>
      </c>
      <c r="GF16" s="102">
        <f>'8'!$M$247</f>
        <v>0</v>
      </c>
      <c r="GG16" s="102">
        <f>'8'!$M$248</f>
        <v>0</v>
      </c>
      <c r="GH16" s="102">
        <f>'8'!$M$249</f>
        <v>0</v>
      </c>
      <c r="GI16" s="102">
        <f>'8'!$M$250</f>
        <v>0</v>
      </c>
      <c r="GJ16" s="191">
        <f>'8'!$M$252</f>
        <v>0</v>
      </c>
      <c r="GK16" s="191">
        <f>'8'!$M$253</f>
        <v>0</v>
      </c>
      <c r="GL16" s="191">
        <f>'8'!$M$233</f>
        <v>0</v>
      </c>
      <c r="GM16" s="191">
        <f>'8'!$M$255</f>
        <v>0</v>
      </c>
      <c r="GN16" s="102">
        <f>'8'!$M$257</f>
        <v>0</v>
      </c>
      <c r="GO16" s="102">
        <f>'8'!$M$258</f>
        <v>0</v>
      </c>
      <c r="GP16" s="102">
        <f>'8'!$M$259</f>
        <v>0</v>
      </c>
      <c r="GQ16" s="102">
        <f>'8'!$M$260</f>
        <v>0</v>
      </c>
      <c r="GR16" s="191">
        <f>'8'!$M$262</f>
        <v>0</v>
      </c>
      <c r="GS16" s="191">
        <f>'8'!$M$263</f>
        <v>0</v>
      </c>
      <c r="GT16" s="191">
        <f>'8'!$M$264</f>
        <v>0</v>
      </c>
      <c r="GU16" s="191">
        <f>'8'!$M$265</f>
        <v>0</v>
      </c>
      <c r="GV16" s="102">
        <f>'8'!$M$267</f>
        <v>0</v>
      </c>
      <c r="GW16" s="102">
        <f>'8'!$M$268</f>
        <v>0</v>
      </c>
      <c r="GX16" s="102">
        <f>'8'!$M$269</f>
        <v>0</v>
      </c>
      <c r="GY16" s="102">
        <f>'8'!$M$270</f>
        <v>0</v>
      </c>
    </row>
    <row r="17" spans="2:207" ht="15" customHeight="1" x14ac:dyDescent="0.2">
      <c r="B17" s="8"/>
      <c r="C17" s="8"/>
      <c r="D17" s="35">
        <f>'9'!M9</f>
        <v>9</v>
      </c>
      <c r="E17" s="8">
        <v>1</v>
      </c>
      <c r="F17" s="8">
        <v>1</v>
      </c>
      <c r="G17" s="8"/>
      <c r="H17" s="8"/>
      <c r="I17" s="187">
        <f>'9'!$M$59</f>
        <v>3</v>
      </c>
      <c r="J17" s="187">
        <f>'9'!$M$60</f>
        <v>30</v>
      </c>
      <c r="K17" s="187">
        <f>'9'!$M$61</f>
        <v>0</v>
      </c>
      <c r="L17" s="187">
        <f>'9'!$M$62</f>
        <v>0</v>
      </c>
      <c r="M17" s="187">
        <f>'9'!$M$63</f>
        <v>0</v>
      </c>
      <c r="N17" s="187">
        <f>'9'!$M$64</f>
        <v>0</v>
      </c>
      <c r="O17" s="187">
        <f>'9'!$M$65</f>
        <v>0</v>
      </c>
      <c r="P17" s="187">
        <f>'9'!$M$66</f>
        <v>0</v>
      </c>
      <c r="Q17" s="187">
        <f>'9'!$M$67</f>
        <v>0</v>
      </c>
      <c r="R17" s="187">
        <f>'9'!$M$68</f>
        <v>0</v>
      </c>
      <c r="S17" s="187">
        <f>'9'!$M$69</f>
        <v>0</v>
      </c>
      <c r="T17" s="187">
        <f>'9'!$M$70</f>
        <v>0</v>
      </c>
      <c r="U17" s="187">
        <f>'9'!$M$71</f>
        <v>3</v>
      </c>
      <c r="V17" s="187">
        <f>'9'!$M$72</f>
        <v>30</v>
      </c>
      <c r="W17" s="187">
        <f>'9'!$M$73</f>
        <v>0</v>
      </c>
      <c r="X17" s="187">
        <f>'9'!$M$74</f>
        <v>0</v>
      </c>
      <c r="Y17" s="187">
        <f>'9'!$M$75</f>
        <v>0</v>
      </c>
      <c r="Z17" s="187">
        <f>'9'!$M$76</f>
        <v>0</v>
      </c>
      <c r="AA17" s="187">
        <f>'9'!$M$77</f>
        <v>0</v>
      </c>
      <c r="AB17" s="187">
        <f>'9'!$M$78</f>
        <v>0</v>
      </c>
      <c r="AC17" s="187">
        <f>'9'!$M$79</f>
        <v>0</v>
      </c>
      <c r="AD17" s="187">
        <f>'9'!$M$80</f>
        <v>0</v>
      </c>
      <c r="AE17" s="187">
        <f>'9'!$M$81</f>
        <v>0</v>
      </c>
      <c r="AF17" s="187">
        <f>'9'!$M$82</f>
        <v>0</v>
      </c>
      <c r="AG17" s="187">
        <f>'9'!$M$83</f>
        <v>9</v>
      </c>
      <c r="AH17" s="187">
        <f>'9'!$M$84</f>
        <v>45</v>
      </c>
      <c r="AI17" s="187">
        <f>'9'!$M$85</f>
        <v>0</v>
      </c>
      <c r="AJ17" s="187">
        <f>'9'!$M$86</f>
        <v>0</v>
      </c>
      <c r="AK17" s="187">
        <f>'9'!$M$87</f>
        <v>0</v>
      </c>
      <c r="AL17" s="187">
        <f>'9'!$M$88</f>
        <v>0</v>
      </c>
      <c r="AM17" s="187">
        <f>'9'!$M$89</f>
        <v>3</v>
      </c>
      <c r="AN17" s="187">
        <f>'9'!$M$90</f>
        <v>30</v>
      </c>
      <c r="AO17" s="102">
        <f>'9'!$M$91</f>
        <v>18</v>
      </c>
      <c r="AP17" s="102">
        <f>'9'!$M$92</f>
        <v>135</v>
      </c>
      <c r="AQ17" s="187">
        <f>'9'!$M$93</f>
        <v>0</v>
      </c>
      <c r="AR17" s="187">
        <f>'9'!$M$94</f>
        <v>0</v>
      </c>
      <c r="AS17" s="187">
        <f>'9'!$M$95</f>
        <v>0</v>
      </c>
      <c r="AT17" s="187">
        <f>'9'!$M$96</f>
        <v>0</v>
      </c>
      <c r="AU17" s="187">
        <f>'9'!$M$97</f>
        <v>0</v>
      </c>
      <c r="AV17" s="187">
        <f>'9'!$M$98</f>
        <v>0</v>
      </c>
      <c r="AW17" s="187">
        <f>'9'!$M$99</f>
        <v>0</v>
      </c>
      <c r="AX17" s="187">
        <f>'9'!$M$100</f>
        <v>0</v>
      </c>
      <c r="AY17" s="187">
        <f>'9'!$M$101</f>
        <v>0</v>
      </c>
      <c r="AZ17" s="187">
        <f>'9'!$M$102</f>
        <v>0</v>
      </c>
      <c r="BA17" s="187">
        <f>'9'!$M$103</f>
        <v>0</v>
      </c>
      <c r="BB17" s="187">
        <f>'9'!$M$104</f>
        <v>0</v>
      </c>
      <c r="BC17" s="187">
        <f>'9'!$M$105</f>
        <v>0</v>
      </c>
      <c r="BD17" s="187">
        <f>'9'!$M$106</f>
        <v>0</v>
      </c>
      <c r="BE17" s="187">
        <f>'9'!$M$107</f>
        <v>0</v>
      </c>
      <c r="BF17" s="187">
        <f>'9'!$M$108</f>
        <v>0</v>
      </c>
      <c r="BG17" s="187">
        <f>'9'!$M$109</f>
        <v>0</v>
      </c>
      <c r="BH17" s="187">
        <f>'9'!$M$110</f>
        <v>0</v>
      </c>
      <c r="BI17" s="187">
        <f>'9'!$M$111</f>
        <v>0</v>
      </c>
      <c r="BJ17" s="187">
        <f>'9'!$M$112</f>
        <v>0</v>
      </c>
      <c r="BK17" s="187">
        <f>'9'!$M$113</f>
        <v>0</v>
      </c>
      <c r="BL17" s="187">
        <f>'9'!$M$114</f>
        <v>0</v>
      </c>
      <c r="BM17" s="187">
        <f>'9'!$M$115</f>
        <v>0</v>
      </c>
      <c r="BN17" s="187">
        <f>'9'!$M$116</f>
        <v>0</v>
      </c>
      <c r="BO17" s="187">
        <f>'9'!$M$117</f>
        <v>0</v>
      </c>
      <c r="BP17" s="187">
        <f>'9'!$M$118</f>
        <v>0</v>
      </c>
      <c r="BQ17" s="187">
        <f>'9'!$M$119</f>
        <v>0</v>
      </c>
      <c r="BR17" s="187">
        <f>'9'!$M$120</f>
        <v>0</v>
      </c>
      <c r="BS17" s="187">
        <f>'9'!$M$121</f>
        <v>0</v>
      </c>
      <c r="BT17" s="187">
        <f>'9'!$M$122</f>
        <v>0</v>
      </c>
      <c r="BU17" s="187">
        <f>'9'!$M$123</f>
        <v>0</v>
      </c>
      <c r="BV17" s="187">
        <f>'9'!$M$124</f>
        <v>0</v>
      </c>
      <c r="BW17" s="102">
        <f>'9'!$M$125</f>
        <v>0</v>
      </c>
      <c r="BX17" s="102">
        <f>'9'!$M$126</f>
        <v>0</v>
      </c>
      <c r="BY17" s="187">
        <f>'9'!$M$127</f>
        <v>0</v>
      </c>
      <c r="BZ17" s="187">
        <f>'9'!$M$128</f>
        <v>0</v>
      </c>
      <c r="CA17" s="187">
        <f>'9'!$M$129</f>
        <v>4</v>
      </c>
      <c r="CB17" s="187">
        <f>'9'!$M$130</f>
        <v>220</v>
      </c>
      <c r="CC17" s="187">
        <f>'9'!$M$131</f>
        <v>0</v>
      </c>
      <c r="CD17" s="187">
        <f>'9'!$M$132</f>
        <v>0</v>
      </c>
      <c r="CE17" s="187">
        <f>'9'!$M$133</f>
        <v>0</v>
      </c>
      <c r="CF17" s="187">
        <f>'9'!$M$134</f>
        <v>0</v>
      </c>
      <c r="CG17" s="187">
        <f>'9'!$M$135</f>
        <v>0</v>
      </c>
      <c r="CH17" s="187">
        <f>'9'!$M$136</f>
        <v>0</v>
      </c>
      <c r="CI17" s="187">
        <f>'9'!$M$137</f>
        <v>0</v>
      </c>
      <c r="CJ17" s="187">
        <f>'9'!$M$138</f>
        <v>0</v>
      </c>
      <c r="CK17" s="187">
        <f>'9'!$M$139</f>
        <v>1</v>
      </c>
      <c r="CL17" s="187">
        <f>'9'!$M$140</f>
        <v>100</v>
      </c>
      <c r="CM17" s="187">
        <f>'9'!$M$141</f>
        <v>0</v>
      </c>
      <c r="CN17" s="187">
        <f>'9'!$M$142</f>
        <v>0</v>
      </c>
      <c r="CO17" s="187">
        <f>'9'!$M$143</f>
        <v>2</v>
      </c>
      <c r="CP17" s="187">
        <f>'9'!$M$144</f>
        <v>100</v>
      </c>
      <c r="CQ17" s="187">
        <f>'9'!$M$145</f>
        <v>0</v>
      </c>
      <c r="CR17" s="187">
        <f>'9'!$M$146</f>
        <v>0</v>
      </c>
      <c r="CS17" s="187">
        <f>'9'!$M$147</f>
        <v>0</v>
      </c>
      <c r="CT17" s="187">
        <f>'9'!$M$148</f>
        <v>0</v>
      </c>
      <c r="CU17" s="187">
        <f>'9'!$M$149</f>
        <v>0</v>
      </c>
      <c r="CV17" s="187">
        <f>'9'!$M$150</f>
        <v>0</v>
      </c>
      <c r="CW17" s="187">
        <f>'9'!$M$151</f>
        <v>0</v>
      </c>
      <c r="CX17" s="187">
        <f>'9'!$M$152</f>
        <v>0</v>
      </c>
      <c r="CY17" s="187">
        <f>'9'!$M$153</f>
        <v>0</v>
      </c>
      <c r="CZ17" s="187">
        <f>'9'!$M$154</f>
        <v>0</v>
      </c>
      <c r="DA17" s="187">
        <f>'9'!$M$155</f>
        <v>0</v>
      </c>
      <c r="DB17" s="187">
        <f>'9'!$M$156</f>
        <v>0</v>
      </c>
      <c r="DC17" s="187">
        <f>'9'!$M$157</f>
        <v>0</v>
      </c>
      <c r="DD17" s="187">
        <f>'9'!$M$158</f>
        <v>0</v>
      </c>
      <c r="DE17" s="102">
        <f>'9'!$M$159</f>
        <v>7</v>
      </c>
      <c r="DF17" s="102">
        <f>'9'!$M$160</f>
        <v>420</v>
      </c>
      <c r="DG17" s="187">
        <f>'9'!$M$161</f>
        <v>0</v>
      </c>
      <c r="DH17" s="187">
        <f>'9'!$M$162</f>
        <v>0</v>
      </c>
      <c r="DI17" s="187">
        <f>'9'!$M$163</f>
        <v>0</v>
      </c>
      <c r="DJ17" s="187">
        <f>'9'!$M$164</f>
        <v>0</v>
      </c>
      <c r="DK17" s="187">
        <f>'9'!$M$165</f>
        <v>12</v>
      </c>
      <c r="DL17" s="187">
        <f>'9'!$M$166</f>
        <v>4245</v>
      </c>
      <c r="DM17" s="187">
        <f>'9'!$M$167</f>
        <v>3</v>
      </c>
      <c r="DN17" s="187">
        <f>'9'!$M$168</f>
        <v>150</v>
      </c>
      <c r="DO17" s="187">
        <f>'9'!$M$169</f>
        <v>0</v>
      </c>
      <c r="DP17" s="187">
        <f>'9'!$M$170</f>
        <v>0</v>
      </c>
      <c r="DQ17" s="187">
        <f>'9'!$M$171</f>
        <v>822</v>
      </c>
      <c r="DR17" s="187">
        <f>'9'!$M$172</f>
        <v>4245</v>
      </c>
      <c r="DS17" s="187">
        <f>'9'!$M$173</f>
        <v>0</v>
      </c>
      <c r="DT17" s="187">
        <f>'9'!$M$174</f>
        <v>0</v>
      </c>
      <c r="DU17" s="187">
        <f>'9'!$M$175</f>
        <v>39</v>
      </c>
      <c r="DV17" s="187">
        <f>'9'!$M$176</f>
        <v>4245</v>
      </c>
      <c r="DW17" s="188">
        <f>'9'!$M$177</f>
        <v>876</v>
      </c>
      <c r="DX17" s="102">
        <f>'9'!$M$178</f>
        <v>12885</v>
      </c>
      <c r="DY17" s="189">
        <f>'9'!$M$179</f>
        <v>398</v>
      </c>
      <c r="DZ17" s="189">
        <f>'9'!$M$193</f>
        <v>161</v>
      </c>
      <c r="EA17" s="189">
        <f>'9'!$M$181</f>
        <v>103</v>
      </c>
      <c r="EB17" s="189">
        <f>'9'!$M$180</f>
        <v>103</v>
      </c>
      <c r="EC17" s="189">
        <f>'9'!$M$183</f>
        <v>19</v>
      </c>
      <c r="ED17" s="189">
        <f>'9'!$M$182</f>
        <v>17</v>
      </c>
      <c r="EE17" s="189">
        <f>'9'!$M$185</f>
        <v>103</v>
      </c>
      <c r="EF17" s="189">
        <f>'9'!$M$184</f>
        <v>92</v>
      </c>
      <c r="EG17" s="189">
        <f>'9'!$M$186</f>
        <v>335</v>
      </c>
      <c r="EH17" s="189">
        <f>'9'!$M$187</f>
        <v>398</v>
      </c>
      <c r="EI17" s="189">
        <f>'9'!$M$188</f>
        <v>381</v>
      </c>
      <c r="EJ17" s="189">
        <f>'9'!$M$189</f>
        <v>397</v>
      </c>
      <c r="EK17" s="189">
        <f>'9'!$M$190</f>
        <v>323</v>
      </c>
      <c r="EL17" s="189">
        <f>'9'!$M$191</f>
        <v>283</v>
      </c>
      <c r="EM17" s="189">
        <f>'9'!$M$192</f>
        <v>192</v>
      </c>
      <c r="EN17" s="190">
        <f>'9'!$M$194</f>
        <v>4</v>
      </c>
      <c r="EO17" s="190">
        <f>'9'!$M$195</f>
        <v>8</v>
      </c>
      <c r="EP17" s="190">
        <f>'9'!$M$196</f>
        <v>4</v>
      </c>
      <c r="EQ17" s="190">
        <f>'9'!$M$197</f>
        <v>220</v>
      </c>
      <c r="ER17" s="190">
        <f>'9'!$M$198</f>
        <v>0</v>
      </c>
      <c r="ES17" s="190">
        <f>'9'!$M$199</f>
        <v>0</v>
      </c>
      <c r="ET17" s="190">
        <f>'9'!$M$200</f>
        <v>0</v>
      </c>
      <c r="EU17" s="190">
        <f>'9'!$M$201</f>
        <v>0</v>
      </c>
      <c r="EV17" s="190">
        <f>'9'!$M$202</f>
        <v>0</v>
      </c>
      <c r="EW17" s="190">
        <f>'9'!$M$203</f>
        <v>0</v>
      </c>
      <c r="EX17" s="190">
        <f>'9'!$M$204</f>
        <v>0</v>
      </c>
      <c r="EY17" s="190">
        <f>'9'!$M$205</f>
        <v>0</v>
      </c>
      <c r="EZ17" s="102">
        <f>'9'!$M$207</f>
        <v>0</v>
      </c>
      <c r="FA17" s="102">
        <f>'9'!$M$208</f>
        <v>0</v>
      </c>
      <c r="FB17" s="102">
        <f>'9'!$M$209</f>
        <v>0</v>
      </c>
      <c r="FC17" s="102">
        <f>'9'!$M$210</f>
        <v>0</v>
      </c>
      <c r="FD17" s="102">
        <f>'9'!$M$212</f>
        <v>0</v>
      </c>
      <c r="FE17" s="102">
        <f>'9'!$M$213</f>
        <v>0</v>
      </c>
      <c r="FF17" s="102">
        <f>'9'!$M$214</f>
        <v>0</v>
      </c>
      <c r="FG17" s="102">
        <f>'9'!$M$215</f>
        <v>0</v>
      </c>
      <c r="FH17" s="102">
        <f>'9'!$M$217</f>
        <v>0</v>
      </c>
      <c r="FI17" s="102">
        <f>'9'!$M$218</f>
        <v>0</v>
      </c>
      <c r="FJ17" s="102">
        <f>'9'!$M$219</f>
        <v>0</v>
      </c>
      <c r="FK17" s="102">
        <f>'9'!$M$220</f>
        <v>0</v>
      </c>
      <c r="FL17" s="102">
        <f>'9'!$M$222</f>
        <v>0</v>
      </c>
      <c r="FM17" s="102">
        <f>'9'!$M$223</f>
        <v>0</v>
      </c>
      <c r="FN17" s="102">
        <f>'9'!$M$224</f>
        <v>0</v>
      </c>
      <c r="FO17" s="102">
        <f>'9'!$M$225</f>
        <v>0</v>
      </c>
      <c r="FP17" s="102">
        <f>'9'!$M$227</f>
        <v>0</v>
      </c>
      <c r="FQ17" s="102">
        <f>'9'!$M$228</f>
        <v>0</v>
      </c>
      <c r="FR17" s="102">
        <f>'9'!$M$229</f>
        <v>0</v>
      </c>
      <c r="FS17" s="102">
        <f>'9'!$M$230</f>
        <v>0</v>
      </c>
      <c r="FT17" s="102">
        <f>'9'!$M$232</f>
        <v>0</v>
      </c>
      <c r="FU17" s="102">
        <f>'9'!$M$233</f>
        <v>0</v>
      </c>
      <c r="FV17" s="102">
        <f>'9'!$M$234</f>
        <v>0</v>
      </c>
      <c r="FW17" s="102">
        <f>'9'!$M$235</f>
        <v>0</v>
      </c>
      <c r="FX17" s="191">
        <f>'9'!$M$237</f>
        <v>0</v>
      </c>
      <c r="FY17" s="191">
        <f>'9'!$M$238</f>
        <v>0</v>
      </c>
      <c r="FZ17" s="191">
        <f>'9'!$M$239</f>
        <v>0</v>
      </c>
      <c r="GA17" s="191">
        <f>'9'!$M$240</f>
        <v>0</v>
      </c>
      <c r="GB17" s="191">
        <f>'9'!$M$242</f>
        <v>0</v>
      </c>
      <c r="GC17" s="191">
        <f>'9'!$M$243</f>
        <v>0</v>
      </c>
      <c r="GD17" s="191">
        <f>'9'!$M$244</f>
        <v>0</v>
      </c>
      <c r="GE17" s="191">
        <f>'9'!$M$245</f>
        <v>0</v>
      </c>
      <c r="GF17" s="102">
        <f>'9'!$M$247</f>
        <v>0</v>
      </c>
      <c r="GG17" s="102">
        <f>'9'!$M$248</f>
        <v>0</v>
      </c>
      <c r="GH17" s="102">
        <f>'9'!$M$249</f>
        <v>0</v>
      </c>
      <c r="GI17" s="102">
        <f>'9'!$M$250</f>
        <v>0</v>
      </c>
      <c r="GJ17" s="191">
        <f>'9'!$M$252</f>
        <v>0</v>
      </c>
      <c r="GK17" s="191">
        <f>'9'!$M$253</f>
        <v>0</v>
      </c>
      <c r="GL17" s="191">
        <f>'9'!$M$233</f>
        <v>0</v>
      </c>
      <c r="GM17" s="191">
        <f>'9'!$M$255</f>
        <v>0</v>
      </c>
      <c r="GN17" s="102">
        <f>'9'!$M$257</f>
        <v>0</v>
      </c>
      <c r="GO17" s="102">
        <f>'9'!$M$258</f>
        <v>0</v>
      </c>
      <c r="GP17" s="102">
        <f>'9'!$M$259</f>
        <v>0</v>
      </c>
      <c r="GQ17" s="102">
        <f>'9'!$M$260</f>
        <v>0</v>
      </c>
      <c r="GR17" s="191">
        <f>'9'!$M$241</f>
        <v>0</v>
      </c>
      <c r="GS17" s="191">
        <f>'9'!$M$263</f>
        <v>0</v>
      </c>
      <c r="GT17" s="191">
        <f>'9'!$M$264</f>
        <v>0</v>
      </c>
      <c r="GU17" s="191">
        <f>'9'!$M$265</f>
        <v>0</v>
      </c>
      <c r="GV17" s="102">
        <f>'9'!$M$267</f>
        <v>0</v>
      </c>
      <c r="GW17" s="102">
        <f>'9'!$M$268</f>
        <v>0</v>
      </c>
      <c r="GX17" s="102">
        <f>'9'!$M$269</f>
        <v>0</v>
      </c>
      <c r="GY17" s="102">
        <f>'9'!$M$270</f>
        <v>0</v>
      </c>
    </row>
    <row r="18" spans="2:207" ht="15" customHeight="1" x14ac:dyDescent="0.2">
      <c r="B18" s="8"/>
      <c r="C18" s="8"/>
      <c r="D18" s="35">
        <f>'10'!M9</f>
        <v>10</v>
      </c>
      <c r="E18" s="8">
        <v>1</v>
      </c>
      <c r="F18" s="8">
        <v>1</v>
      </c>
      <c r="G18" s="8"/>
      <c r="H18" s="8"/>
      <c r="I18" s="187">
        <f>'10'!$M$59</f>
        <v>3</v>
      </c>
      <c r="J18" s="187">
        <f>'10'!$M$60</f>
        <v>30</v>
      </c>
      <c r="K18" s="187">
        <f>'10'!$M$61</f>
        <v>9</v>
      </c>
      <c r="L18" s="187">
        <f>'10'!$M$62</f>
        <v>90</v>
      </c>
      <c r="M18" s="187">
        <f>'10'!$M$63</f>
        <v>9</v>
      </c>
      <c r="N18" s="187">
        <f>'10'!$M$64</f>
        <v>90</v>
      </c>
      <c r="O18" s="187">
        <f>'10'!$M$65</f>
        <v>0</v>
      </c>
      <c r="P18" s="187">
        <f>'10'!$M$66</f>
        <v>0</v>
      </c>
      <c r="Q18" s="187">
        <f>'10'!$M$67</f>
        <v>0</v>
      </c>
      <c r="R18" s="187">
        <f>'10'!$M$68</f>
        <v>0</v>
      </c>
      <c r="S18" s="187">
        <f>'10'!$M$69</f>
        <v>0</v>
      </c>
      <c r="T18" s="187">
        <f>'10'!$M$70</f>
        <v>0</v>
      </c>
      <c r="U18" s="187">
        <f>'10'!$M$71</f>
        <v>0</v>
      </c>
      <c r="V18" s="187">
        <f>'10'!$M$72</f>
        <v>0</v>
      </c>
      <c r="W18" s="187">
        <f>'10'!$M$73</f>
        <v>0</v>
      </c>
      <c r="X18" s="187">
        <f>'10'!$M$74</f>
        <v>0</v>
      </c>
      <c r="Y18" s="187">
        <f>'10'!$M$75</f>
        <v>0</v>
      </c>
      <c r="Z18" s="187">
        <f>'10'!$M$76</f>
        <v>0</v>
      </c>
      <c r="AA18" s="187">
        <f>'10'!$M$77</f>
        <v>0</v>
      </c>
      <c r="AB18" s="187">
        <f>'10'!$M$78</f>
        <v>0</v>
      </c>
      <c r="AC18" s="187">
        <f>'10'!$M$79</f>
        <v>0</v>
      </c>
      <c r="AD18" s="187">
        <f>'10'!$M$80</f>
        <v>0</v>
      </c>
      <c r="AE18" s="187">
        <f>'10'!$M$81</f>
        <v>0</v>
      </c>
      <c r="AF18" s="187">
        <f>'10'!$M$82</f>
        <v>0</v>
      </c>
      <c r="AG18" s="187">
        <f>'10'!$M$83</f>
        <v>0</v>
      </c>
      <c r="AH18" s="187">
        <f>'10'!$M$84</f>
        <v>0</v>
      </c>
      <c r="AI18" s="187">
        <f>'10'!$M$85</f>
        <v>0</v>
      </c>
      <c r="AJ18" s="187">
        <f>'10'!$M$86</f>
        <v>0</v>
      </c>
      <c r="AK18" s="187">
        <f>'10'!$M$87</f>
        <v>0</v>
      </c>
      <c r="AL18" s="187">
        <f>'10'!$M$88</f>
        <v>0</v>
      </c>
      <c r="AM18" s="187">
        <f>'10'!$M$89</f>
        <v>0</v>
      </c>
      <c r="AN18" s="187">
        <f>'10'!$M$90</f>
        <v>0</v>
      </c>
      <c r="AO18" s="102">
        <f>'10'!$M$91</f>
        <v>21</v>
      </c>
      <c r="AP18" s="102">
        <f>'10'!$M$92</f>
        <v>210</v>
      </c>
      <c r="AQ18" s="187">
        <f>'10'!$M$93</f>
        <v>0</v>
      </c>
      <c r="AR18" s="187">
        <f>'10'!$M$94</f>
        <v>0</v>
      </c>
      <c r="AS18" s="187">
        <f>'10'!$M$95</f>
        <v>0</v>
      </c>
      <c r="AT18" s="187">
        <f>'10'!$M$96</f>
        <v>0</v>
      </c>
      <c r="AU18" s="187">
        <f>'10'!$M$97</f>
        <v>2</v>
      </c>
      <c r="AV18" s="187">
        <f>'10'!$M$98</f>
        <v>20</v>
      </c>
      <c r="AW18" s="187">
        <f>'10'!$M$99</f>
        <v>0</v>
      </c>
      <c r="AX18" s="187">
        <f>'10'!$M$100</f>
        <v>0</v>
      </c>
      <c r="AY18" s="187">
        <f>'10'!$M$101</f>
        <v>0</v>
      </c>
      <c r="AZ18" s="187">
        <f>'10'!$M$102</f>
        <v>0</v>
      </c>
      <c r="BA18" s="187">
        <f>'10'!$M$103</f>
        <v>0</v>
      </c>
      <c r="BB18" s="187">
        <f>'10'!$M$104</f>
        <v>0</v>
      </c>
      <c r="BC18" s="187">
        <f>'10'!$M$105</f>
        <v>0</v>
      </c>
      <c r="BD18" s="187">
        <f>'10'!$M$106</f>
        <v>0</v>
      </c>
      <c r="BE18" s="187">
        <f>'10'!$M$107</f>
        <v>0</v>
      </c>
      <c r="BF18" s="187">
        <f>'10'!$M$108</f>
        <v>0</v>
      </c>
      <c r="BG18" s="187">
        <f>'10'!$M$109</f>
        <v>0</v>
      </c>
      <c r="BH18" s="187">
        <f>'10'!$M$110</f>
        <v>0</v>
      </c>
      <c r="BI18" s="187">
        <f>'10'!$M$111</f>
        <v>0</v>
      </c>
      <c r="BJ18" s="187">
        <f>'10'!$M$112</f>
        <v>0</v>
      </c>
      <c r="BK18" s="187">
        <f>'10'!$M$113</f>
        <v>0</v>
      </c>
      <c r="BL18" s="187">
        <f>'10'!$M$114</f>
        <v>0</v>
      </c>
      <c r="BM18" s="187">
        <f>'10'!$M$115</f>
        <v>0</v>
      </c>
      <c r="BN18" s="187">
        <f>'10'!$M$116</f>
        <v>0</v>
      </c>
      <c r="BO18" s="187">
        <f>'10'!$M$117</f>
        <v>0</v>
      </c>
      <c r="BP18" s="187">
        <f>'10'!$M$118</f>
        <v>0</v>
      </c>
      <c r="BQ18" s="187">
        <f>'10'!$M$119</f>
        <v>0</v>
      </c>
      <c r="BR18" s="187">
        <f>'10'!$M$120</f>
        <v>0</v>
      </c>
      <c r="BS18" s="187">
        <f>'10'!$M$121</f>
        <v>0</v>
      </c>
      <c r="BT18" s="187">
        <f>'10'!$M$122</f>
        <v>0</v>
      </c>
      <c r="BU18" s="187">
        <f>'10'!$M$123</f>
        <v>1</v>
      </c>
      <c r="BV18" s="187">
        <f>'10'!$M$124</f>
        <v>10</v>
      </c>
      <c r="BW18" s="102">
        <f>'10'!$M$125</f>
        <v>2</v>
      </c>
      <c r="BX18" s="102">
        <f>'10'!$M$126</f>
        <v>20</v>
      </c>
      <c r="BY18" s="187">
        <f>'10'!$M$127</f>
        <v>3</v>
      </c>
      <c r="BZ18" s="187">
        <f>'10'!$M$128</f>
        <v>45</v>
      </c>
      <c r="CA18" s="187">
        <f>'10'!$M$129</f>
        <v>150</v>
      </c>
      <c r="CB18" s="187">
        <f>'10'!$M$130</f>
        <v>0</v>
      </c>
      <c r="CC18" s="187">
        <f>'10'!$M$131</f>
        <v>1</v>
      </c>
      <c r="CD18" s="187">
        <f>'10'!$M$132</f>
        <v>25</v>
      </c>
      <c r="CE18" s="187">
        <f>'10'!$M$133</f>
        <v>0</v>
      </c>
      <c r="CF18" s="187">
        <f>'10'!$M$134</f>
        <v>0</v>
      </c>
      <c r="CG18" s="187">
        <f>'10'!$M$135</f>
        <v>0</v>
      </c>
      <c r="CH18" s="187">
        <f>'10'!$M$136</f>
        <v>0</v>
      </c>
      <c r="CI18" s="187">
        <f>'10'!$M$137</f>
        <v>0</v>
      </c>
      <c r="CJ18" s="187">
        <f>'10'!$M$138</f>
        <v>0</v>
      </c>
      <c r="CK18" s="187">
        <f>'10'!$M$139</f>
        <v>0</v>
      </c>
      <c r="CL18" s="187">
        <f>'10'!$M$140</f>
        <v>0</v>
      </c>
      <c r="CM18" s="187">
        <f>'10'!$M$141</f>
        <v>3</v>
      </c>
      <c r="CN18" s="187">
        <f>'10'!$M$142</f>
        <v>60</v>
      </c>
      <c r="CO18" s="187">
        <f>'10'!$M$143</f>
        <v>0</v>
      </c>
      <c r="CP18" s="187">
        <f>'10'!$M$144</f>
        <v>0</v>
      </c>
      <c r="CQ18" s="187">
        <f>'10'!$M$145</f>
        <v>1</v>
      </c>
      <c r="CR18" s="187">
        <f>'10'!$M$146</f>
        <v>50</v>
      </c>
      <c r="CS18" s="187">
        <f>'10'!$M$147</f>
        <v>0</v>
      </c>
      <c r="CT18" s="187">
        <f>'10'!$M$148</f>
        <v>0</v>
      </c>
      <c r="CU18" s="187">
        <f>'10'!$M$149</f>
        <v>0</v>
      </c>
      <c r="CV18" s="187">
        <f>'10'!$M$150</f>
        <v>0</v>
      </c>
      <c r="CW18" s="187">
        <f>'10'!$M$151</f>
        <v>3</v>
      </c>
      <c r="CX18" s="187">
        <f>'10'!$M$152</f>
        <v>75</v>
      </c>
      <c r="CY18" s="187">
        <f>'10'!$M$153</f>
        <v>0</v>
      </c>
      <c r="CZ18" s="187">
        <f>'10'!$M$154</f>
        <v>0</v>
      </c>
      <c r="DA18" s="187">
        <f>'10'!$M$155</f>
        <v>2</v>
      </c>
      <c r="DB18" s="187">
        <f>'10'!$M$156</f>
        <v>50</v>
      </c>
      <c r="DC18" s="187">
        <f>'10'!$M$157</f>
        <v>0</v>
      </c>
      <c r="DD18" s="187">
        <f>'10'!$M$158</f>
        <v>0</v>
      </c>
      <c r="DE18" s="102">
        <f>'10'!$M$159</f>
        <v>161</v>
      </c>
      <c r="DF18" s="102">
        <f>'10'!$M$160</f>
        <v>255</v>
      </c>
      <c r="DG18" s="187">
        <f>'10'!$M$161</f>
        <v>0</v>
      </c>
      <c r="DH18" s="187">
        <f>'10'!$M$162</f>
        <v>0</v>
      </c>
      <c r="DI18" s="187">
        <f>'10'!$M$163</f>
        <v>0</v>
      </c>
      <c r="DJ18" s="187">
        <f>'10'!$M$164</f>
        <v>0</v>
      </c>
      <c r="DK18" s="187">
        <f>'10'!$M$165</f>
        <v>12</v>
      </c>
      <c r="DL18" s="187">
        <f>'10'!$M$166</f>
        <v>4245</v>
      </c>
      <c r="DM18" s="187">
        <f>'10'!$M$167</f>
        <v>3</v>
      </c>
      <c r="DN18" s="187">
        <f>'10'!$M$168</f>
        <v>150</v>
      </c>
      <c r="DO18" s="187">
        <f>'10'!$M$169</f>
        <v>0</v>
      </c>
      <c r="DP18" s="187">
        <f>'10'!$M$170</f>
        <v>0</v>
      </c>
      <c r="DQ18" s="187">
        <f>'10'!$M$171</f>
        <v>822</v>
      </c>
      <c r="DR18" s="187">
        <f>'10'!$M$172</f>
        <v>4245</v>
      </c>
      <c r="DS18" s="187">
        <f>'10'!$M$173</f>
        <v>0</v>
      </c>
      <c r="DT18" s="187">
        <f>'10'!$M$174</f>
        <v>0</v>
      </c>
      <c r="DU18" s="187">
        <f>'10'!$M$175</f>
        <v>39</v>
      </c>
      <c r="DV18" s="187">
        <f>'10'!$M$176</f>
        <v>4245</v>
      </c>
      <c r="DW18" s="188">
        <f>'10'!$M$177</f>
        <v>876</v>
      </c>
      <c r="DX18" s="102">
        <f>'10'!$M$178</f>
        <v>12885</v>
      </c>
      <c r="DY18" s="189">
        <f>'10'!$M$179</f>
        <v>440</v>
      </c>
      <c r="DZ18" s="189">
        <f>'10'!$M$193</f>
        <v>184</v>
      </c>
      <c r="EA18" s="189">
        <f>'10'!$M$181</f>
        <v>130</v>
      </c>
      <c r="EB18" s="189">
        <f>'10'!$M$180</f>
        <v>130</v>
      </c>
      <c r="EC18" s="189">
        <f>'10'!$M$183</f>
        <v>22</v>
      </c>
      <c r="ED18" s="189">
        <f>'10'!$M$182</f>
        <v>19</v>
      </c>
      <c r="EE18" s="189">
        <f>'10'!$M$185</f>
        <v>130</v>
      </c>
      <c r="EF18" s="189">
        <f>'10'!$M$184</f>
        <v>120</v>
      </c>
      <c r="EG18" s="189">
        <f>'10'!$M$186</f>
        <v>427</v>
      </c>
      <c r="EH18" s="189">
        <f>'10'!$M$187</f>
        <v>439</v>
      </c>
      <c r="EI18" s="189">
        <f>'10'!$M$188</f>
        <v>424</v>
      </c>
      <c r="EJ18" s="189">
        <f>'10'!$M$189</f>
        <v>431</v>
      </c>
      <c r="EK18" s="189">
        <f>'10'!$M$190</f>
        <v>416</v>
      </c>
      <c r="EL18" s="189">
        <f>'10'!$M$191</f>
        <v>345</v>
      </c>
      <c r="EM18" s="189">
        <f>'10'!$M$192</f>
        <v>243</v>
      </c>
      <c r="EN18" s="190">
        <f>'10'!$M$194</f>
        <v>6</v>
      </c>
      <c r="EO18" s="190">
        <f>'10'!$M$195</f>
        <v>12</v>
      </c>
      <c r="EP18" s="190">
        <f>'10'!$M$196</f>
        <v>9</v>
      </c>
      <c r="EQ18" s="190">
        <f>'10'!$M$197</f>
        <v>540</v>
      </c>
      <c r="ER18" s="190">
        <f>'10'!$M$198</f>
        <v>0</v>
      </c>
      <c r="ES18" s="190">
        <f>'10'!$M$199</f>
        <v>0</v>
      </c>
      <c r="ET18" s="190">
        <f>'10'!$M$200</f>
        <v>0</v>
      </c>
      <c r="EU18" s="190">
        <f>'10'!$M$201</f>
        <v>0</v>
      </c>
      <c r="EV18" s="190">
        <f>'10'!$M$202</f>
        <v>0</v>
      </c>
      <c r="EW18" s="190">
        <f>'10'!$M$203</f>
        <v>0</v>
      </c>
      <c r="EX18" s="190">
        <f>'10'!$M$204</f>
        <v>0</v>
      </c>
      <c r="EY18" s="190">
        <f>'10'!$M$205</f>
        <v>0</v>
      </c>
      <c r="EZ18" s="102">
        <f>'10'!$M$207</f>
        <v>0</v>
      </c>
      <c r="FA18" s="102">
        <f>'10'!$M$208</f>
        <v>0</v>
      </c>
      <c r="FB18" s="102">
        <f>'10'!$M$209</f>
        <v>0</v>
      </c>
      <c r="FC18" s="102">
        <f>'10'!$M$210</f>
        <v>6</v>
      </c>
      <c r="FD18" s="102">
        <f>'10'!$M$212</f>
        <v>0</v>
      </c>
      <c r="FE18" s="102">
        <f>'10'!$M$213</f>
        <v>0</v>
      </c>
      <c r="FF18" s="102">
        <f>'10'!$M$214</f>
        <v>0</v>
      </c>
      <c r="FG18" s="102">
        <f>'10'!$M$215</f>
        <v>0</v>
      </c>
      <c r="FH18" s="102">
        <f>'10'!$M$217</f>
        <v>0</v>
      </c>
      <c r="FI18" s="102">
        <f>'10'!$M$218</f>
        <v>0</v>
      </c>
      <c r="FJ18" s="102">
        <f>'10'!$M$219</f>
        <v>0</v>
      </c>
      <c r="FK18" s="102">
        <f>'10'!$M$220</f>
        <v>0</v>
      </c>
      <c r="FL18" s="102">
        <f>'10'!$M$222</f>
        <v>0</v>
      </c>
      <c r="FM18" s="102">
        <f>'10'!$M$223</f>
        <v>0</v>
      </c>
      <c r="FN18" s="102">
        <f>'10'!$M$224</f>
        <v>0</v>
      </c>
      <c r="FO18" s="102">
        <f>'10'!$M$225</f>
        <v>0</v>
      </c>
      <c r="FP18" s="102">
        <f>'10'!$M$227</f>
        <v>0</v>
      </c>
      <c r="FQ18" s="102">
        <f>'10'!$M$228</f>
        <v>0</v>
      </c>
      <c r="FR18" s="102">
        <f>'10'!$M$229</f>
        <v>0</v>
      </c>
      <c r="FS18" s="102">
        <f>'10'!$M$230</f>
        <v>0</v>
      </c>
      <c r="FT18" s="102">
        <f>'10'!$M$232</f>
        <v>0</v>
      </c>
      <c r="FU18" s="102">
        <f>'10'!$M$233</f>
        <v>0</v>
      </c>
      <c r="FV18" s="102">
        <f>'10'!$M$234</f>
        <v>0</v>
      </c>
      <c r="FW18" s="102">
        <f>'10'!$M$235</f>
        <v>0</v>
      </c>
      <c r="FX18" s="191">
        <f>'10'!$M$237</f>
        <v>0</v>
      </c>
      <c r="FY18" s="191">
        <f>'10'!$M$238</f>
        <v>0</v>
      </c>
      <c r="FZ18" s="191">
        <f>'10'!$M$239</f>
        <v>0</v>
      </c>
      <c r="GA18" s="191">
        <f>'10'!$M$240</f>
        <v>0</v>
      </c>
      <c r="GB18" s="191">
        <f>'10'!$M$221</f>
        <v>0</v>
      </c>
      <c r="GC18" s="191">
        <f>'10'!$M$243</f>
        <v>0</v>
      </c>
      <c r="GD18" s="191">
        <f>'10'!$M$244</f>
        <v>0</v>
      </c>
      <c r="GE18" s="191">
        <f>'10'!$M$245</f>
        <v>0</v>
      </c>
      <c r="GF18" s="102">
        <f>'10'!$M$247</f>
        <v>0</v>
      </c>
      <c r="GG18" s="102">
        <f>'10'!$M$248</f>
        <v>0</v>
      </c>
      <c r="GH18" s="102">
        <f>'10'!$M$249</f>
        <v>0</v>
      </c>
      <c r="GI18" s="102">
        <f>'10'!$M$250</f>
        <v>0</v>
      </c>
      <c r="GJ18" s="191">
        <f>'10'!$M$252</f>
        <v>0</v>
      </c>
      <c r="GK18" s="191">
        <f>'10'!$M$253</f>
        <v>0</v>
      </c>
      <c r="GL18" s="191">
        <f>'10'!$M$233</f>
        <v>0</v>
      </c>
      <c r="GM18" s="191">
        <f>'10'!$M$255</f>
        <v>0</v>
      </c>
      <c r="GN18" s="102">
        <f>'10'!$M$257</f>
        <v>0</v>
      </c>
      <c r="GO18" s="102">
        <f>'10'!$M$258</f>
        <v>0</v>
      </c>
      <c r="GP18" s="102">
        <f>'10'!$M$259</f>
        <v>0</v>
      </c>
      <c r="GQ18" s="102">
        <f>'10'!$M$260</f>
        <v>0</v>
      </c>
      <c r="GR18" s="191">
        <f>'10'!$M$262</f>
        <v>0</v>
      </c>
      <c r="GS18" s="191">
        <f>'10'!$M$263</f>
        <v>0</v>
      </c>
      <c r="GT18" s="191">
        <f>'10'!$M$264</f>
        <v>0</v>
      </c>
      <c r="GU18" s="191">
        <f>'10'!$M$265</f>
        <v>0</v>
      </c>
      <c r="GV18" s="102">
        <f>'10'!$M$267</f>
        <v>0</v>
      </c>
      <c r="GW18" s="102">
        <f>'10'!$M$268</f>
        <v>0</v>
      </c>
      <c r="GX18" s="102">
        <f>'10'!$M$269</f>
        <v>0</v>
      </c>
      <c r="GY18" s="102">
        <f>'10'!$M$270</f>
        <v>0</v>
      </c>
    </row>
    <row r="19" spans="2:207" ht="15" customHeight="1" x14ac:dyDescent="0.2">
      <c r="B19" s="8"/>
      <c r="C19" s="8"/>
      <c r="D19" s="35">
        <f>'11'!M9</f>
        <v>11</v>
      </c>
      <c r="E19" s="8">
        <v>1</v>
      </c>
      <c r="F19" s="8">
        <v>1</v>
      </c>
      <c r="G19" s="8"/>
      <c r="H19" s="8"/>
      <c r="I19" s="187">
        <f>'11'!$M$59</f>
        <v>0</v>
      </c>
      <c r="J19" s="187">
        <f>'11'!$M$60</f>
        <v>0</v>
      </c>
      <c r="K19" s="187">
        <f>'11'!$M$61</f>
        <v>3</v>
      </c>
      <c r="L19" s="187">
        <f>'11'!$M$62</f>
        <v>30</v>
      </c>
      <c r="M19" s="187">
        <f>'11'!$M$63</f>
        <v>0</v>
      </c>
      <c r="N19" s="187">
        <f>'11'!$M$64</f>
        <v>0</v>
      </c>
      <c r="O19" s="187">
        <f>'11'!$M$65</f>
        <v>0</v>
      </c>
      <c r="P19" s="187">
        <f>'11'!$M$66</f>
        <v>0</v>
      </c>
      <c r="Q19" s="187">
        <f>'11'!$M$67</f>
        <v>0</v>
      </c>
      <c r="R19" s="187">
        <f>'11'!$M$68</f>
        <v>0</v>
      </c>
      <c r="S19" s="187">
        <f>'11'!$M$69</f>
        <v>0</v>
      </c>
      <c r="T19" s="187">
        <f>'11'!$M$70</f>
        <v>0</v>
      </c>
      <c r="U19" s="187">
        <f>'11'!$M$71</f>
        <v>0</v>
      </c>
      <c r="V19" s="187">
        <f>'11'!$M$72</f>
        <v>0</v>
      </c>
      <c r="W19" s="187">
        <f>'11'!$M$73</f>
        <v>0</v>
      </c>
      <c r="X19" s="187">
        <f>'11'!$M$74</f>
        <v>0</v>
      </c>
      <c r="Y19" s="187">
        <f>'11'!$M$75</f>
        <v>0</v>
      </c>
      <c r="Z19" s="187">
        <f>'11'!$M$76</f>
        <v>0</v>
      </c>
      <c r="AA19" s="187">
        <f>'11'!$M$77</f>
        <v>0</v>
      </c>
      <c r="AB19" s="187">
        <f>'11'!$M$78</f>
        <v>0</v>
      </c>
      <c r="AC19" s="187">
        <f>'11'!$M$79</f>
        <v>0</v>
      </c>
      <c r="AD19" s="187">
        <f>'11'!$M$80</f>
        <v>0</v>
      </c>
      <c r="AE19" s="187">
        <f>'11'!$M$81</f>
        <v>0</v>
      </c>
      <c r="AF19" s="187">
        <f>'11'!$M$82</f>
        <v>0</v>
      </c>
      <c r="AG19" s="187">
        <f>'11'!$M$83</f>
        <v>3</v>
      </c>
      <c r="AH19" s="187">
        <f>'11'!$M$84</f>
        <v>32</v>
      </c>
      <c r="AI19" s="187">
        <f>'11'!$M$85</f>
        <v>0</v>
      </c>
      <c r="AJ19" s="187">
        <f>'11'!$M$86</f>
        <v>0</v>
      </c>
      <c r="AK19" s="187">
        <f>'11'!$M$87</f>
        <v>0</v>
      </c>
      <c r="AL19" s="187">
        <f>'11'!$M$88</f>
        <v>0</v>
      </c>
      <c r="AM19" s="187">
        <f>'11'!$M$89</f>
        <v>3</v>
      </c>
      <c r="AN19" s="187">
        <f>'11'!$M$90</f>
        <v>45</v>
      </c>
      <c r="AO19" s="102">
        <f>'11'!$M$91</f>
        <v>9</v>
      </c>
      <c r="AP19" s="102">
        <f>'11'!$M$92</f>
        <v>107</v>
      </c>
      <c r="AQ19" s="187">
        <f>'11'!$M$93</f>
        <v>0</v>
      </c>
      <c r="AR19" s="187">
        <f>'11'!$M$94</f>
        <v>0</v>
      </c>
      <c r="AS19" s="187">
        <f>'11'!$M$95</f>
        <v>0</v>
      </c>
      <c r="AT19" s="187">
        <f>'11'!$M$96</f>
        <v>0</v>
      </c>
      <c r="AU19" s="187">
        <f>'11'!$M$97</f>
        <v>0</v>
      </c>
      <c r="AV19" s="187">
        <f>'11'!$M$98</f>
        <v>0</v>
      </c>
      <c r="AW19" s="187">
        <f>'11'!$M$99</f>
        <v>0</v>
      </c>
      <c r="AX19" s="187">
        <f>'11'!$M$100</f>
        <v>0</v>
      </c>
      <c r="AY19" s="187">
        <f>'11'!$M$101</f>
        <v>0</v>
      </c>
      <c r="AZ19" s="187">
        <f>'11'!$M$102</f>
        <v>0</v>
      </c>
      <c r="BA19" s="187">
        <f>'11'!$M$103</f>
        <v>0</v>
      </c>
      <c r="BB19" s="187">
        <f>'11'!$M$104</f>
        <v>0</v>
      </c>
      <c r="BC19" s="187">
        <f>'11'!$M$105</f>
        <v>0</v>
      </c>
      <c r="BD19" s="187">
        <f>'11'!$M$106</f>
        <v>0</v>
      </c>
      <c r="BE19" s="187">
        <f>'11'!$M$107</f>
        <v>0</v>
      </c>
      <c r="BF19" s="187">
        <f>'11'!$M$108</f>
        <v>0</v>
      </c>
      <c r="BG19" s="187">
        <f>'11'!$M$109</f>
        <v>0</v>
      </c>
      <c r="BH19" s="187">
        <f>'11'!$M$110</f>
        <v>0</v>
      </c>
      <c r="BI19" s="187">
        <f>'11'!$M$111</f>
        <v>0</v>
      </c>
      <c r="BJ19" s="187">
        <f>'11'!$M$112</f>
        <v>0</v>
      </c>
      <c r="BK19" s="187">
        <f>'11'!$M$113</f>
        <v>0</v>
      </c>
      <c r="BL19" s="187">
        <f>'11'!$M$114</f>
        <v>0</v>
      </c>
      <c r="BM19" s="187">
        <f>'11'!$M$115</f>
        <v>0</v>
      </c>
      <c r="BN19" s="187">
        <f>'11'!$M$116</f>
        <v>0</v>
      </c>
      <c r="BO19" s="187">
        <f>'11'!$M$117</f>
        <v>0</v>
      </c>
      <c r="BP19" s="187">
        <f>'11'!$M$118</f>
        <v>0</v>
      </c>
      <c r="BQ19" s="187">
        <f>'11'!$M$119</f>
        <v>0</v>
      </c>
      <c r="BR19" s="187">
        <f>'11'!$M$120</f>
        <v>0</v>
      </c>
      <c r="BS19" s="187">
        <f>'11'!$M$121</f>
        <v>0</v>
      </c>
      <c r="BT19" s="187">
        <f>'11'!$M$122</f>
        <v>0</v>
      </c>
      <c r="BU19" s="187">
        <f>'11'!$M$123</f>
        <v>0</v>
      </c>
      <c r="BV19" s="187">
        <f>'11'!$M$124</f>
        <v>0</v>
      </c>
      <c r="BW19" s="102">
        <f>'11'!$M$125</f>
        <v>0</v>
      </c>
      <c r="BX19" s="102">
        <f>'11'!$M$126</f>
        <v>0</v>
      </c>
      <c r="BY19" s="187">
        <f>'11'!$M$127</f>
        <v>4</v>
      </c>
      <c r="BZ19" s="187">
        <f>'11'!$M$128</f>
        <v>90</v>
      </c>
      <c r="CA19" s="187">
        <f>'11'!$M$129</f>
        <v>2</v>
      </c>
      <c r="CB19" s="187">
        <f>'11'!$M$130</f>
        <v>65</v>
      </c>
      <c r="CC19" s="187">
        <f>'11'!$M$131</f>
        <v>0</v>
      </c>
      <c r="CD19" s="187">
        <f>'11'!$M$132</f>
        <v>0</v>
      </c>
      <c r="CE19" s="187">
        <f>'11'!$M$133</f>
        <v>1</v>
      </c>
      <c r="CF19" s="187">
        <f>'11'!$M$134</f>
        <v>25</v>
      </c>
      <c r="CG19" s="187">
        <f>'11'!$M$135</f>
        <v>0</v>
      </c>
      <c r="CH19" s="187">
        <f>'11'!$M$136</f>
        <v>0</v>
      </c>
      <c r="CI19" s="187">
        <f>'11'!$M$137</f>
        <v>0</v>
      </c>
      <c r="CJ19" s="187">
        <f>'11'!$M$138</f>
        <v>0</v>
      </c>
      <c r="CK19" s="187">
        <f>'11'!$M$139</f>
        <v>0</v>
      </c>
      <c r="CL19" s="187">
        <f>'11'!$M$140</f>
        <v>0</v>
      </c>
      <c r="CM19" s="187">
        <f>'11'!$M$141</f>
        <v>1</v>
      </c>
      <c r="CN19" s="187">
        <f>'11'!$M$142</f>
        <v>50</v>
      </c>
      <c r="CO19" s="187">
        <f>'11'!$M$143</f>
        <v>0</v>
      </c>
      <c r="CP19" s="187">
        <f>'11'!$M$144</f>
        <v>0</v>
      </c>
      <c r="CQ19" s="187">
        <f>'11'!$M$145</f>
        <v>4</v>
      </c>
      <c r="CR19" s="187">
        <f>'11'!$M$146</f>
        <v>110</v>
      </c>
      <c r="CS19" s="187">
        <f>'11'!$M$147</f>
        <v>3</v>
      </c>
      <c r="CT19" s="187">
        <f>'11'!$M$148</f>
        <v>300</v>
      </c>
      <c r="CU19" s="187">
        <f>'11'!$M$149</f>
        <v>0</v>
      </c>
      <c r="CV19" s="187">
        <f>'11'!$M$150</f>
        <v>0</v>
      </c>
      <c r="CW19" s="187">
        <f>'11'!$M$151</f>
        <v>3</v>
      </c>
      <c r="CX19" s="187">
        <f>'11'!$M$152</f>
        <v>135</v>
      </c>
      <c r="CY19" s="187">
        <f>'11'!$M$153</f>
        <v>0</v>
      </c>
      <c r="CZ19" s="187">
        <f>'11'!$M$154</f>
        <v>0</v>
      </c>
      <c r="DA19" s="187">
        <f>'11'!$M$155</f>
        <v>3</v>
      </c>
      <c r="DB19" s="187">
        <f>'11'!$M$156</f>
        <v>90</v>
      </c>
      <c r="DC19" s="187">
        <f>'11'!$M$157</f>
        <v>1</v>
      </c>
      <c r="DD19" s="187">
        <f>'11'!$M$158</f>
        <v>30</v>
      </c>
      <c r="DE19" s="102">
        <f>'11'!$M$159</f>
        <v>19</v>
      </c>
      <c r="DF19" s="102">
        <f>'11'!$M$160</f>
        <v>726</v>
      </c>
      <c r="DG19" s="187">
        <f>'11'!$M$161</f>
        <v>0</v>
      </c>
      <c r="DH19" s="187">
        <f>'11'!$M$162</f>
        <v>0</v>
      </c>
      <c r="DI19" s="187">
        <f>'11'!$M$163</f>
        <v>0</v>
      </c>
      <c r="DJ19" s="187">
        <f>'11'!$M$164</f>
        <v>0</v>
      </c>
      <c r="DK19" s="187">
        <f>'11'!$M$165</f>
        <v>12</v>
      </c>
      <c r="DL19" s="187">
        <f>'11'!$M$166</f>
        <v>4245</v>
      </c>
      <c r="DM19" s="187">
        <f>'11'!$M$167</f>
        <v>3</v>
      </c>
      <c r="DN19" s="187">
        <f>'11'!$M$168</f>
        <v>150</v>
      </c>
      <c r="DO19" s="187">
        <f>'11'!$M$169</f>
        <v>0</v>
      </c>
      <c r="DP19" s="187">
        <f>'11'!$M$170</f>
        <v>0</v>
      </c>
      <c r="DQ19" s="187">
        <f>'11'!$M$171</f>
        <v>822</v>
      </c>
      <c r="DR19" s="187">
        <f>'11'!$M$172</f>
        <v>4245</v>
      </c>
      <c r="DS19" s="187">
        <f>'11'!$M$173</f>
        <v>0</v>
      </c>
      <c r="DT19" s="187">
        <f>'11'!$M$174</f>
        <v>0</v>
      </c>
      <c r="DU19" s="187">
        <f>'11'!$M$175</f>
        <v>39</v>
      </c>
      <c r="DV19" s="187">
        <f>'11'!$M$176</f>
        <v>4245</v>
      </c>
      <c r="DW19" s="188">
        <f>'11'!$M$177</f>
        <v>876</v>
      </c>
      <c r="DX19" s="102">
        <f>'11'!$M$178</f>
        <v>12885</v>
      </c>
      <c r="DY19" s="189">
        <f>'11'!$M$179</f>
        <v>425</v>
      </c>
      <c r="DZ19" s="189">
        <f>'11'!$M$193</f>
        <v>176</v>
      </c>
      <c r="EA19" s="189">
        <f>'11'!$M$181</f>
        <v>111</v>
      </c>
      <c r="EB19" s="189">
        <f>'11'!$M$180</f>
        <v>111</v>
      </c>
      <c r="EC19" s="189">
        <f>'11'!$M$183</f>
        <v>28</v>
      </c>
      <c r="ED19" s="189">
        <f>'11'!$M$182</f>
        <v>27</v>
      </c>
      <c r="EE19" s="189">
        <f>'11'!$M$185</f>
        <v>125</v>
      </c>
      <c r="EF19" s="189">
        <f>'11'!$M$184</f>
        <v>116</v>
      </c>
      <c r="EG19" s="189">
        <f>'11'!$M$186</f>
        <v>412</v>
      </c>
      <c r="EH19" s="189">
        <f>'11'!$M$187</f>
        <v>425</v>
      </c>
      <c r="EI19" s="189">
        <f>'11'!$M$188</f>
        <v>420</v>
      </c>
      <c r="EJ19" s="189">
        <f>'11'!$M$189</f>
        <v>421</v>
      </c>
      <c r="EK19" s="189">
        <f>'11'!$M$190</f>
        <v>406</v>
      </c>
      <c r="EL19" s="189">
        <f>'11'!$M$191</f>
        <v>314</v>
      </c>
      <c r="EM19" s="189">
        <f>'11'!$M$192</f>
        <v>247</v>
      </c>
      <c r="EN19" s="190">
        <f>'11'!$M$194</f>
        <v>6</v>
      </c>
      <c r="EO19" s="190">
        <f>'11'!$M$195</f>
        <v>12</v>
      </c>
      <c r="EP19" s="190">
        <f>'11'!$M$196</f>
        <v>3</v>
      </c>
      <c r="EQ19" s="190">
        <f>'11'!$M$197</f>
        <v>90</v>
      </c>
      <c r="ER19" s="190">
        <f>'11'!$M$198</f>
        <v>0</v>
      </c>
      <c r="ES19" s="190">
        <f>'11'!$M$199</f>
        <v>0</v>
      </c>
      <c r="ET19" s="190">
        <f>'11'!$M$200</f>
        <v>0</v>
      </c>
      <c r="EU19" s="190">
        <f>'11'!$M$201</f>
        <v>0</v>
      </c>
      <c r="EV19" s="190">
        <f>'11'!$M$202</f>
        <v>0</v>
      </c>
      <c r="EW19" s="190">
        <f>'11'!$M$203</f>
        <v>25</v>
      </c>
      <c r="EX19" s="190">
        <f>'11'!$M$204</f>
        <v>0</v>
      </c>
      <c r="EY19" s="190">
        <f>'11'!$M$205</f>
        <v>0</v>
      </c>
      <c r="EZ19" s="102">
        <f>'11'!$M$207</f>
        <v>0</v>
      </c>
      <c r="FA19" s="102">
        <f>'11'!$M$208</f>
        <v>0</v>
      </c>
      <c r="FB19" s="102">
        <f>'11'!$M$209</f>
        <v>0</v>
      </c>
      <c r="FC19" s="102">
        <f>'11'!$M$210</f>
        <v>2</v>
      </c>
      <c r="FD19" s="102">
        <f>'11'!$M$212</f>
        <v>0</v>
      </c>
      <c r="FE19" s="102">
        <f>'11'!$M$213</f>
        <v>0</v>
      </c>
      <c r="FF19" s="102">
        <f>'11'!$M$214</f>
        <v>0</v>
      </c>
      <c r="FG19" s="102">
        <f>'11'!$M$215</f>
        <v>0</v>
      </c>
      <c r="FH19" s="102">
        <f>'11'!$M$217</f>
        <v>0</v>
      </c>
      <c r="FI19" s="102">
        <f>'11'!$M$218</f>
        <v>0</v>
      </c>
      <c r="FJ19" s="102">
        <f>'11'!$M$219</f>
        <v>0</v>
      </c>
      <c r="FK19" s="102">
        <f>'11'!$M$220</f>
        <v>0</v>
      </c>
      <c r="FL19" s="102">
        <f>'11'!$M$222</f>
        <v>0</v>
      </c>
      <c r="FM19" s="102">
        <f>'11'!$M$223</f>
        <v>0</v>
      </c>
      <c r="FN19" s="102">
        <f>'11'!$M$224</f>
        <v>2</v>
      </c>
      <c r="FO19" s="102">
        <f>'11'!$M$225</f>
        <v>1</v>
      </c>
      <c r="FP19" s="102">
        <f>'11'!$M$227</f>
        <v>0</v>
      </c>
      <c r="FQ19" s="102">
        <f>'11'!$M$228</f>
        <v>0</v>
      </c>
      <c r="FR19" s="102">
        <f>'11'!$M$229</f>
        <v>0</v>
      </c>
      <c r="FS19" s="102">
        <f>'11'!$M$230</f>
        <v>0</v>
      </c>
      <c r="FT19" s="102">
        <f>'11'!$M$232</f>
        <v>0</v>
      </c>
      <c r="FU19" s="102">
        <f>'11'!$M$233</f>
        <v>0</v>
      </c>
      <c r="FV19" s="102">
        <f>'11'!$M$234</f>
        <v>0</v>
      </c>
      <c r="FW19" s="102">
        <f>'11'!$M$235</f>
        <v>3</v>
      </c>
      <c r="FX19" s="191">
        <f>'11'!$M$237</f>
        <v>0</v>
      </c>
      <c r="FY19" s="191">
        <f>'11'!$M$238</f>
        <v>0</v>
      </c>
      <c r="FZ19" s="191">
        <f>'11'!$M$239</f>
        <v>0</v>
      </c>
      <c r="GA19" s="191">
        <f>'11'!$M$240</f>
        <v>0</v>
      </c>
      <c r="GB19" s="191">
        <f>'11'!$M$242</f>
        <v>0</v>
      </c>
      <c r="GC19" s="191">
        <f>'11'!$M$243</f>
        <v>0</v>
      </c>
      <c r="GD19" s="191">
        <f>'11'!$M$244</f>
        <v>0</v>
      </c>
      <c r="GE19" s="191">
        <f>'11'!$M$245</f>
        <v>0</v>
      </c>
      <c r="GF19" s="102">
        <f>'11'!$M$247</f>
        <v>0</v>
      </c>
      <c r="GG19" s="102">
        <f>'11'!$M$248</f>
        <v>0</v>
      </c>
      <c r="GH19" s="102">
        <f>'11'!$M$249</f>
        <v>0</v>
      </c>
      <c r="GI19" s="102">
        <f>'11'!$M$250</f>
        <v>3</v>
      </c>
      <c r="GJ19" s="191">
        <f>'11'!$M$252</f>
        <v>0</v>
      </c>
      <c r="GK19" s="191">
        <f>'11'!$M$253</f>
        <v>0</v>
      </c>
      <c r="GL19" s="191">
        <f>'11'!$M$233</f>
        <v>0</v>
      </c>
      <c r="GM19" s="191">
        <f>'11'!$M$255</f>
        <v>0</v>
      </c>
      <c r="GN19" s="102">
        <f>'11'!$M$257</f>
        <v>0</v>
      </c>
      <c r="GO19" s="102">
        <f>'11'!$M$258</f>
        <v>0</v>
      </c>
      <c r="GP19" s="102">
        <f>'11'!$M$259</f>
        <v>0</v>
      </c>
      <c r="GQ19" s="102">
        <f>'11'!$M$260</f>
        <v>0</v>
      </c>
      <c r="GR19" s="191">
        <f>'11'!$M$262</f>
        <v>0</v>
      </c>
      <c r="GS19" s="191">
        <f>'11'!$M$263</f>
        <v>0</v>
      </c>
      <c r="GT19" s="191">
        <f>'11'!$M$264</f>
        <v>0</v>
      </c>
      <c r="GU19" s="191">
        <f>'11'!$M$265</f>
        <v>0</v>
      </c>
      <c r="GV19" s="102">
        <f>'11'!$M$267</f>
        <v>0</v>
      </c>
      <c r="GW19" s="102">
        <f>'11'!$M$268</f>
        <v>0</v>
      </c>
      <c r="GX19" s="102">
        <f>'11'!$M$269</f>
        <v>0</v>
      </c>
      <c r="GY19" s="102">
        <f>'11'!$M$270</f>
        <v>0</v>
      </c>
    </row>
    <row r="20" spans="2:207" ht="15" customHeight="1" x14ac:dyDescent="0.2">
      <c r="B20" s="8"/>
      <c r="C20" s="8"/>
      <c r="D20" s="35">
        <f>'12'!M9</f>
        <v>12</v>
      </c>
      <c r="E20" s="8">
        <v>1</v>
      </c>
      <c r="F20" s="8">
        <v>1</v>
      </c>
      <c r="G20" s="8"/>
      <c r="H20" s="8"/>
      <c r="I20" s="187">
        <f>'12'!$M$59</f>
        <v>0</v>
      </c>
      <c r="J20" s="187">
        <f>'12'!$M$60</f>
        <v>0</v>
      </c>
      <c r="K20" s="187">
        <f>'12'!$M$61</f>
        <v>0</v>
      </c>
      <c r="L20" s="187">
        <f>'12'!$M$62</f>
        <v>0</v>
      </c>
      <c r="M20" s="187">
        <f>'12'!$M$63</f>
        <v>0</v>
      </c>
      <c r="N20" s="187">
        <f>'12'!$M$64</f>
        <v>0</v>
      </c>
      <c r="O20" s="187">
        <f>'12'!$M$65</f>
        <v>0</v>
      </c>
      <c r="P20" s="187">
        <f>'12'!$M$66</f>
        <v>0</v>
      </c>
      <c r="Q20" s="187">
        <f>'12'!$M$67</f>
        <v>0</v>
      </c>
      <c r="R20" s="187">
        <f>'12'!$M$68</f>
        <v>0</v>
      </c>
      <c r="S20" s="187">
        <f>'12'!$M$69</f>
        <v>0</v>
      </c>
      <c r="T20" s="187">
        <f>'12'!$M$70</f>
        <v>0</v>
      </c>
      <c r="U20" s="187">
        <f>'12'!$M$71</f>
        <v>0</v>
      </c>
      <c r="V20" s="187">
        <f>'12'!$M$72</f>
        <v>0</v>
      </c>
      <c r="W20" s="187">
        <f>'12'!$M$73</f>
        <v>0</v>
      </c>
      <c r="X20" s="187">
        <f>'12'!$M$74</f>
        <v>0</v>
      </c>
      <c r="Y20" s="187">
        <f>'12'!$M$75</f>
        <v>0</v>
      </c>
      <c r="Z20" s="187">
        <f>'12'!$M$76</f>
        <v>0</v>
      </c>
      <c r="AA20" s="187">
        <f>'12'!$M$77</f>
        <v>0</v>
      </c>
      <c r="AB20" s="187">
        <f>'12'!$M$78</f>
        <v>0</v>
      </c>
      <c r="AC20" s="187">
        <f>'12'!$M$79</f>
        <v>0</v>
      </c>
      <c r="AD20" s="187">
        <f>'12'!$M$80</f>
        <v>0</v>
      </c>
      <c r="AE20" s="187">
        <f>'12'!$M$81</f>
        <v>0</v>
      </c>
      <c r="AF20" s="187">
        <f>'12'!$M$82</f>
        <v>0</v>
      </c>
      <c r="AG20" s="187">
        <f>'12'!$M$83</f>
        <v>0</v>
      </c>
      <c r="AH20" s="187">
        <f>'12'!$M$84</f>
        <v>0</v>
      </c>
      <c r="AI20" s="187">
        <f>'12'!$M$85</f>
        <v>0</v>
      </c>
      <c r="AJ20" s="187">
        <f>'12'!$M$86</f>
        <v>0</v>
      </c>
      <c r="AK20" s="187">
        <f>'12'!$M$87</f>
        <v>0</v>
      </c>
      <c r="AL20" s="187">
        <f>'12'!$M$88</f>
        <v>0</v>
      </c>
      <c r="AM20" s="187">
        <f>'12'!$M$89</f>
        <v>0</v>
      </c>
      <c r="AN20" s="187">
        <f>'12'!$M$90</f>
        <v>0</v>
      </c>
      <c r="AO20" s="102">
        <f>'12'!$M$91</f>
        <v>0</v>
      </c>
      <c r="AP20" s="102">
        <f>'12'!$M$92</f>
        <v>0</v>
      </c>
      <c r="AQ20" s="187">
        <f>'12'!$M$93</f>
        <v>0</v>
      </c>
      <c r="AR20" s="187">
        <f>'12'!$M$94</f>
        <v>0</v>
      </c>
      <c r="AS20" s="187">
        <f>'12'!$M$95</f>
        <v>0</v>
      </c>
      <c r="AT20" s="187">
        <f>'12'!$M$96</f>
        <v>0</v>
      </c>
      <c r="AU20" s="187">
        <f>'12'!$M$97</f>
        <v>0</v>
      </c>
      <c r="AV20" s="187">
        <f>'12'!$M$98</f>
        <v>0</v>
      </c>
      <c r="AW20" s="187">
        <f>'12'!$M$99</f>
        <v>0</v>
      </c>
      <c r="AX20" s="187">
        <f>'12'!$M$100</f>
        <v>0</v>
      </c>
      <c r="AY20" s="187">
        <f>'12'!$M$101</f>
        <v>0</v>
      </c>
      <c r="AZ20" s="187">
        <f>'12'!$M$102</f>
        <v>0</v>
      </c>
      <c r="BA20" s="187">
        <f>'12'!$M$103</f>
        <v>0</v>
      </c>
      <c r="BB20" s="187">
        <f>'12'!$M$104</f>
        <v>0</v>
      </c>
      <c r="BC20" s="187">
        <f>'12'!$M$105</f>
        <v>0</v>
      </c>
      <c r="BD20" s="187">
        <f>'12'!$M$106</f>
        <v>0</v>
      </c>
      <c r="BE20" s="187">
        <f>'12'!$M$107</f>
        <v>0</v>
      </c>
      <c r="BF20" s="187">
        <f>'12'!$M$108</f>
        <v>0</v>
      </c>
      <c r="BG20" s="187">
        <f>'12'!$M$109</f>
        <v>0</v>
      </c>
      <c r="BH20" s="187">
        <f>'12'!$M$110</f>
        <v>0</v>
      </c>
      <c r="BI20" s="187">
        <f>'12'!$M$111</f>
        <v>0</v>
      </c>
      <c r="BJ20" s="187">
        <f>'12'!$M$112</f>
        <v>0</v>
      </c>
      <c r="BK20" s="187">
        <f>'12'!$M$113</f>
        <v>0</v>
      </c>
      <c r="BL20" s="187">
        <f>'12'!$M$114</f>
        <v>0</v>
      </c>
      <c r="BM20" s="187">
        <f>'12'!$M$115</f>
        <v>0</v>
      </c>
      <c r="BN20" s="187">
        <f>'12'!$M$116</f>
        <v>0</v>
      </c>
      <c r="BO20" s="187">
        <f>'12'!$M$117</f>
        <v>0</v>
      </c>
      <c r="BP20" s="187">
        <f>'12'!$M$118</f>
        <v>0</v>
      </c>
      <c r="BQ20" s="187">
        <f>'12'!$M$119</f>
        <v>0</v>
      </c>
      <c r="BR20" s="187">
        <f>'12'!$M$120</f>
        <v>0</v>
      </c>
      <c r="BS20" s="187">
        <f>'12'!$M$121</f>
        <v>0</v>
      </c>
      <c r="BT20" s="187">
        <f>'12'!$M$122</f>
        <v>0</v>
      </c>
      <c r="BU20" s="187">
        <f>'12'!$M$123</f>
        <v>0</v>
      </c>
      <c r="BV20" s="187">
        <f>'12'!$M$124</f>
        <v>0</v>
      </c>
      <c r="BW20" s="102">
        <f>'12'!$M$125</f>
        <v>0</v>
      </c>
      <c r="BX20" s="102">
        <f>'12'!$M$126</f>
        <v>0</v>
      </c>
      <c r="BY20" s="187">
        <f>'12'!$M$127</f>
        <v>0</v>
      </c>
      <c r="BZ20" s="187">
        <f>'12'!$M$128</f>
        <v>0</v>
      </c>
      <c r="CA20" s="187">
        <f>'12'!$M$129</f>
        <v>0</v>
      </c>
      <c r="CB20" s="187">
        <f>'12'!$M$130</f>
        <v>0</v>
      </c>
      <c r="CC20" s="187">
        <f>'12'!$M$131</f>
        <v>0</v>
      </c>
      <c r="CD20" s="187">
        <f>'12'!$M$132</f>
        <v>0</v>
      </c>
      <c r="CE20" s="187">
        <f>'12'!$M$133</f>
        <v>0</v>
      </c>
      <c r="CF20" s="187">
        <f>'12'!$M$134</f>
        <v>0</v>
      </c>
      <c r="CG20" s="187">
        <f>'12'!$M$135</f>
        <v>0</v>
      </c>
      <c r="CH20" s="187">
        <f>'12'!$M$136</f>
        <v>0</v>
      </c>
      <c r="CI20" s="187">
        <f>'12'!$M$137</f>
        <v>0</v>
      </c>
      <c r="CJ20" s="187">
        <f>'12'!$M$138</f>
        <v>0</v>
      </c>
      <c r="CK20" s="187">
        <f>'12'!$M$139</f>
        <v>0</v>
      </c>
      <c r="CL20" s="187">
        <f>'12'!$M$140</f>
        <v>0</v>
      </c>
      <c r="CM20" s="187">
        <f>'12'!$M$141</f>
        <v>0</v>
      </c>
      <c r="CN20" s="187">
        <f>'12'!$M$142</f>
        <v>0</v>
      </c>
      <c r="CO20" s="187">
        <f>'12'!$M$143</f>
        <v>0</v>
      </c>
      <c r="CP20" s="187">
        <f>'12'!$M$144</f>
        <v>0</v>
      </c>
      <c r="CQ20" s="187">
        <f>'12'!$M$145</f>
        <v>0</v>
      </c>
      <c r="CR20" s="187">
        <f>'12'!$M$146</f>
        <v>0</v>
      </c>
      <c r="CS20" s="187">
        <f>'12'!$M$147</f>
        <v>0</v>
      </c>
      <c r="CT20" s="187">
        <f>'12'!$M$148</f>
        <v>0</v>
      </c>
      <c r="CU20" s="187">
        <f>'12'!$M$149</f>
        <v>0</v>
      </c>
      <c r="CV20" s="187">
        <f>'12'!$M$150</f>
        <v>0</v>
      </c>
      <c r="CW20" s="187">
        <f>'12'!$M$151</f>
        <v>0</v>
      </c>
      <c r="CX20" s="187">
        <f>'12'!$M$152</f>
        <v>0</v>
      </c>
      <c r="CY20" s="187">
        <f>'12'!$M$153</f>
        <v>0</v>
      </c>
      <c r="CZ20" s="187">
        <f>'12'!$M$154</f>
        <v>0</v>
      </c>
      <c r="DA20" s="187">
        <f>'12'!$M$155</f>
        <v>0</v>
      </c>
      <c r="DB20" s="187">
        <f>'12'!$M$156</f>
        <v>0</v>
      </c>
      <c r="DC20" s="187">
        <f>'12'!$M$157</f>
        <v>0</v>
      </c>
      <c r="DD20" s="187">
        <f>'12'!$M$158</f>
        <v>0</v>
      </c>
      <c r="DE20" s="102">
        <f>'12'!$M$159</f>
        <v>0</v>
      </c>
      <c r="DF20" s="102">
        <f>'12'!$M$160</f>
        <v>0</v>
      </c>
      <c r="DG20" s="187">
        <f>'12'!$M$161</f>
        <v>0</v>
      </c>
      <c r="DH20" s="187">
        <f>'12'!$M$162</f>
        <v>0</v>
      </c>
      <c r="DI20" s="187">
        <f>'12'!$M$163</f>
        <v>0</v>
      </c>
      <c r="DJ20" s="187">
        <f>'12'!$M$164</f>
        <v>0</v>
      </c>
      <c r="DK20" s="187">
        <f>'12'!$M$165</f>
        <v>0</v>
      </c>
      <c r="DL20" s="187">
        <f>'12'!$M$166</f>
        <v>0</v>
      </c>
      <c r="DM20" s="187">
        <f>'12'!$M$167</f>
        <v>0</v>
      </c>
      <c r="DN20" s="187">
        <f>'12'!$M$168</f>
        <v>0</v>
      </c>
      <c r="DO20" s="187">
        <f>'12'!$M$169</f>
        <v>0</v>
      </c>
      <c r="DP20" s="187">
        <f>'12'!$M$170</f>
        <v>0</v>
      </c>
      <c r="DQ20" s="187">
        <f>'12'!$M$171</f>
        <v>0</v>
      </c>
      <c r="DR20" s="187">
        <f>'12'!$M$172</f>
        <v>0</v>
      </c>
      <c r="DS20" s="187">
        <f>'12'!$M$173</f>
        <v>0</v>
      </c>
      <c r="DT20" s="187">
        <f>'12'!$M$174</f>
        <v>0</v>
      </c>
      <c r="DU20" s="187">
        <f>'12'!$M$175</f>
        <v>0</v>
      </c>
      <c r="DV20" s="187">
        <f>'12'!$M$176</f>
        <v>0</v>
      </c>
      <c r="DW20" s="188">
        <f>'12'!$M$177</f>
        <v>0</v>
      </c>
      <c r="DX20" s="102">
        <f>'12'!$M$178</f>
        <v>0</v>
      </c>
      <c r="DY20" s="189">
        <f>'12'!$M$179</f>
        <v>0</v>
      </c>
      <c r="DZ20" s="189">
        <f>'12'!$M$193</f>
        <v>0</v>
      </c>
      <c r="EA20" s="189">
        <f>'12'!$M$181</f>
        <v>0</v>
      </c>
      <c r="EB20" s="189">
        <f>'12'!$M$180</f>
        <v>0</v>
      </c>
      <c r="EC20" s="189">
        <f>'12'!$M$183</f>
        <v>0</v>
      </c>
      <c r="ED20" s="189">
        <f>'12'!$M$182</f>
        <v>0</v>
      </c>
      <c r="EE20" s="189">
        <f>'12'!$M$185</f>
        <v>0</v>
      </c>
      <c r="EF20" s="189">
        <f>'12'!$M$184</f>
        <v>0</v>
      </c>
      <c r="EG20" s="189">
        <f>'12'!$M$186</f>
        <v>0</v>
      </c>
      <c r="EH20" s="189">
        <f>'12'!$M$187</f>
        <v>0</v>
      </c>
      <c r="EI20" s="189">
        <f>'12'!$M$188</f>
        <v>0</v>
      </c>
      <c r="EJ20" s="189">
        <f>'12'!$M$189</f>
        <v>0</v>
      </c>
      <c r="EK20" s="189">
        <f>'12'!$M$190</f>
        <v>0</v>
      </c>
      <c r="EL20" s="189">
        <f>'12'!$M$191</f>
        <v>0</v>
      </c>
      <c r="EM20" s="189">
        <f>'12'!$M$192</f>
        <v>0</v>
      </c>
      <c r="EN20" s="190">
        <f>'12'!$M$194</f>
        <v>0</v>
      </c>
      <c r="EO20" s="190">
        <f>'12'!$M$195</f>
        <v>0</v>
      </c>
      <c r="EP20" s="190">
        <f>'12'!$M$196</f>
        <v>0</v>
      </c>
      <c r="EQ20" s="190">
        <f>'12'!$M$197</f>
        <v>0</v>
      </c>
      <c r="ER20" s="190">
        <f>'12'!$M$198</f>
        <v>0</v>
      </c>
      <c r="ES20" s="190">
        <f>'12'!$M$199</f>
        <v>0</v>
      </c>
      <c r="ET20" s="190">
        <f>'12'!$M$200</f>
        <v>0</v>
      </c>
      <c r="EU20" s="190">
        <f>'12'!$M$201</f>
        <v>0</v>
      </c>
      <c r="EV20" s="190">
        <f>'12'!$M$202</f>
        <v>0</v>
      </c>
      <c r="EW20" s="190">
        <f>'12'!$M$203</f>
        <v>0</v>
      </c>
      <c r="EX20" s="190">
        <f>'12'!$M$204</f>
        <v>0</v>
      </c>
      <c r="EY20" s="190">
        <f>'12'!$M$205</f>
        <v>0</v>
      </c>
      <c r="EZ20" s="102">
        <f>'12'!$M$207</f>
        <v>0</v>
      </c>
      <c r="FA20" s="102">
        <f>'12'!$M$208</f>
        <v>0</v>
      </c>
      <c r="FB20" s="102">
        <f>'12'!$M$209</f>
        <v>0</v>
      </c>
      <c r="FC20" s="102">
        <f>'12'!$M$210</f>
        <v>0</v>
      </c>
      <c r="FD20" s="102">
        <f>'12'!$M$212</f>
        <v>0</v>
      </c>
      <c r="FE20" s="102">
        <f>'12'!$M$213</f>
        <v>0</v>
      </c>
      <c r="FF20" s="102">
        <f>'12'!$M$214</f>
        <v>0</v>
      </c>
      <c r="FG20" s="102">
        <f>'12'!$M$215</f>
        <v>0</v>
      </c>
      <c r="FH20" s="102">
        <f>'12'!$M$217</f>
        <v>0</v>
      </c>
      <c r="FI20" s="102">
        <f>'12'!$M$218</f>
        <v>0</v>
      </c>
      <c r="FJ20" s="102">
        <f>'12'!$M$219</f>
        <v>0</v>
      </c>
      <c r="FK20" s="102">
        <f>'12'!$M$220</f>
        <v>0</v>
      </c>
      <c r="FL20" s="102">
        <f>'12'!$M$222</f>
        <v>0</v>
      </c>
      <c r="FM20" s="102">
        <f>'12'!$M$223</f>
        <v>0</v>
      </c>
      <c r="FN20" s="102">
        <f>'12'!$M$224</f>
        <v>0</v>
      </c>
      <c r="FO20" s="102">
        <f>'12'!$M$225</f>
        <v>0</v>
      </c>
      <c r="FP20" s="102">
        <f>'12'!$M$227</f>
        <v>0</v>
      </c>
      <c r="FQ20" s="102">
        <f>'12'!$M$228</f>
        <v>0</v>
      </c>
      <c r="FR20" s="102">
        <f>'12'!$M$229</f>
        <v>0</v>
      </c>
      <c r="FS20" s="102">
        <f>'12'!$M$230</f>
        <v>0</v>
      </c>
      <c r="FT20" s="102">
        <f>'12'!$M$232</f>
        <v>0</v>
      </c>
      <c r="FU20" s="102">
        <f>'12'!$M$233</f>
        <v>0</v>
      </c>
      <c r="FV20" s="102">
        <f>'12'!$M$234</f>
        <v>0</v>
      </c>
      <c r="FW20" s="102">
        <f>'12'!$M$235</f>
        <v>0</v>
      </c>
      <c r="FX20" s="191">
        <f>'12'!$M$237</f>
        <v>0</v>
      </c>
      <c r="FY20" s="191">
        <f>'12'!$M$238</f>
        <v>0</v>
      </c>
      <c r="FZ20" s="191">
        <f>'12'!$M$239</f>
        <v>0</v>
      </c>
      <c r="GA20" s="191">
        <f>'12'!$M$240</f>
        <v>0</v>
      </c>
      <c r="GB20" s="191">
        <f>'12'!$M$242</f>
        <v>0</v>
      </c>
      <c r="GC20" s="191">
        <f>'12'!$M$243</f>
        <v>0</v>
      </c>
      <c r="GD20" s="191">
        <f>'12'!$M$244</f>
        <v>0</v>
      </c>
      <c r="GE20" s="191">
        <f>'12'!$M$245</f>
        <v>0</v>
      </c>
      <c r="GF20" s="102">
        <f>'12'!$M$247</f>
        <v>0</v>
      </c>
      <c r="GG20" s="102">
        <f>'12'!$M$248</f>
        <v>0</v>
      </c>
      <c r="GH20" s="102">
        <f>'12'!$M$249</f>
        <v>0</v>
      </c>
      <c r="GI20" s="102">
        <f>'12'!$M$250</f>
        <v>0</v>
      </c>
      <c r="GJ20" s="191">
        <f>'12'!$M$252</f>
        <v>0</v>
      </c>
      <c r="GK20" s="191">
        <f>'12'!$M$253</f>
        <v>0</v>
      </c>
      <c r="GL20" s="191">
        <f>'12'!$M$233</f>
        <v>0</v>
      </c>
      <c r="GM20" s="191">
        <f>'12'!$M$255</f>
        <v>0</v>
      </c>
      <c r="GN20" s="102">
        <f>'12'!$M$257</f>
        <v>0</v>
      </c>
      <c r="GO20" s="102">
        <f>'12'!$M$258</f>
        <v>0</v>
      </c>
      <c r="GP20" s="102">
        <f>'12'!$M$259</f>
        <v>0</v>
      </c>
      <c r="GQ20" s="102">
        <f>'12'!$M$260</f>
        <v>0</v>
      </c>
      <c r="GR20" s="191">
        <f>'12'!$M$262</f>
        <v>0</v>
      </c>
      <c r="GS20" s="191">
        <f>'12'!$M$263</f>
        <v>0</v>
      </c>
      <c r="GT20" s="191">
        <f>'12'!$M$264</f>
        <v>0</v>
      </c>
      <c r="GU20" s="191">
        <f>'12'!$M$265</f>
        <v>0</v>
      </c>
      <c r="GV20" s="102">
        <f>'12'!$M$267</f>
        <v>0</v>
      </c>
      <c r="GW20" s="102">
        <f>'12'!$M$268</f>
        <v>0</v>
      </c>
      <c r="GX20" s="102">
        <f>'12'!$M$269</f>
        <v>0</v>
      </c>
      <c r="GY20" s="102">
        <f>'12'!$M$270</f>
        <v>0</v>
      </c>
    </row>
    <row r="21" spans="2:207" ht="15" customHeight="1" x14ac:dyDescent="0.2">
      <c r="B21" s="8"/>
      <c r="C21" s="8"/>
      <c r="D21" s="35"/>
      <c r="E21" s="8"/>
      <c r="F21" s="8"/>
      <c r="G21" s="8"/>
      <c r="H21" s="8"/>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02"/>
      <c r="AP21" s="102"/>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02"/>
      <c r="BX21" s="102"/>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02"/>
      <c r="DF21" s="102"/>
      <c r="DG21" s="187"/>
      <c r="DH21" s="187"/>
      <c r="DI21" s="187"/>
      <c r="DJ21" s="187"/>
      <c r="DK21" s="187"/>
      <c r="DL21" s="187"/>
      <c r="DM21" s="187"/>
      <c r="DN21" s="187"/>
      <c r="DO21" s="187"/>
      <c r="DP21" s="187"/>
      <c r="DQ21" s="187"/>
      <c r="DR21" s="187"/>
      <c r="DS21" s="187"/>
      <c r="DT21" s="187"/>
      <c r="DU21" s="187"/>
      <c r="DV21" s="187"/>
      <c r="DW21" s="102"/>
      <c r="DX21" s="102"/>
      <c r="DY21" s="189"/>
      <c r="DZ21" s="189"/>
      <c r="EA21" s="189"/>
      <c r="EB21" s="189"/>
      <c r="EC21" s="189"/>
      <c r="ED21" s="189"/>
      <c r="EE21" s="189"/>
      <c r="EF21" s="189"/>
      <c r="EG21" s="189"/>
      <c r="EH21" s="189"/>
      <c r="EI21" s="189"/>
      <c r="EJ21" s="189"/>
      <c r="EK21" s="189"/>
      <c r="EL21" s="189"/>
      <c r="EM21" s="189"/>
      <c r="EN21" s="190"/>
      <c r="EO21" s="190"/>
      <c r="EP21" s="190"/>
      <c r="EQ21" s="190"/>
      <c r="ER21" s="190"/>
      <c r="ES21" s="190"/>
      <c r="ET21" s="190"/>
      <c r="EU21" s="190"/>
      <c r="EV21" s="190"/>
      <c r="EW21" s="190"/>
      <c r="EX21" s="190"/>
      <c r="EY21" s="190"/>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91"/>
      <c r="FY21" s="191"/>
      <c r="FZ21" s="191"/>
      <c r="GA21" s="191"/>
      <c r="GB21" s="191"/>
      <c r="GC21" s="191"/>
      <c r="GD21" s="191"/>
      <c r="GE21" s="191"/>
      <c r="GF21" s="102"/>
      <c r="GG21" s="102"/>
      <c r="GH21" s="102"/>
      <c r="GI21" s="102"/>
      <c r="GJ21" s="191"/>
      <c r="GK21" s="191"/>
      <c r="GL21" s="191"/>
      <c r="GM21" s="191"/>
      <c r="GN21" s="102"/>
      <c r="GO21" s="102"/>
      <c r="GP21" s="102"/>
      <c r="GQ21" s="102"/>
      <c r="GR21" s="191"/>
      <c r="GS21" s="191"/>
      <c r="GT21" s="191"/>
      <c r="GU21" s="191"/>
      <c r="GV21" s="102"/>
      <c r="GW21" s="102"/>
      <c r="GX21" s="102"/>
      <c r="GY21" s="102"/>
    </row>
    <row r="22" spans="2:207" ht="24.75" customHeight="1" x14ac:dyDescent="0.2">
      <c r="B22" s="8"/>
      <c r="C22" s="8" t="s">
        <v>952</v>
      </c>
      <c r="D22" s="35"/>
      <c r="E22" s="8">
        <f t="shared" ref="E22:GY22" si="0">SUM(E9:E20)</f>
        <v>12</v>
      </c>
      <c r="F22" s="8">
        <f t="shared" si="0"/>
        <v>12</v>
      </c>
      <c r="G22" s="8">
        <f t="shared" si="0"/>
        <v>0</v>
      </c>
      <c r="H22" s="8">
        <f t="shared" si="0"/>
        <v>0</v>
      </c>
      <c r="I22" s="187">
        <f t="shared" si="0"/>
        <v>15</v>
      </c>
      <c r="J22" s="187">
        <f t="shared" si="0"/>
        <v>197</v>
      </c>
      <c r="K22" s="187">
        <f t="shared" si="0"/>
        <v>15</v>
      </c>
      <c r="L22" s="187">
        <f t="shared" si="0"/>
        <v>147</v>
      </c>
      <c r="M22" s="187">
        <f t="shared" si="0"/>
        <v>48</v>
      </c>
      <c r="N22" s="187">
        <f t="shared" si="0"/>
        <v>595</v>
      </c>
      <c r="O22" s="187">
        <f t="shared" si="0"/>
        <v>6</v>
      </c>
      <c r="P22" s="187">
        <f t="shared" si="0"/>
        <v>87</v>
      </c>
      <c r="Q22" s="187">
        <f t="shared" si="0"/>
        <v>3</v>
      </c>
      <c r="R22" s="187">
        <f t="shared" si="0"/>
        <v>0</v>
      </c>
      <c r="S22" s="187">
        <f t="shared" si="0"/>
        <v>3</v>
      </c>
      <c r="T22" s="187">
        <f t="shared" si="0"/>
        <v>129</v>
      </c>
      <c r="U22" s="187">
        <f t="shared" si="0"/>
        <v>8</v>
      </c>
      <c r="V22" s="187">
        <f t="shared" si="0"/>
        <v>97</v>
      </c>
      <c r="W22" s="187">
        <f t="shared" si="0"/>
        <v>0</v>
      </c>
      <c r="X22" s="187">
        <f t="shared" si="0"/>
        <v>0</v>
      </c>
      <c r="Y22" s="187">
        <f t="shared" si="0"/>
        <v>3</v>
      </c>
      <c r="Z22" s="187">
        <f t="shared" si="0"/>
        <v>60</v>
      </c>
      <c r="AA22" s="187">
        <f t="shared" si="0"/>
        <v>3</v>
      </c>
      <c r="AB22" s="187">
        <f t="shared" si="0"/>
        <v>63</v>
      </c>
      <c r="AC22" s="187">
        <f t="shared" si="0"/>
        <v>6</v>
      </c>
      <c r="AD22" s="187">
        <f t="shared" si="0"/>
        <v>87</v>
      </c>
      <c r="AE22" s="187">
        <f t="shared" si="0"/>
        <v>3</v>
      </c>
      <c r="AF22" s="187">
        <f t="shared" si="0"/>
        <v>60</v>
      </c>
      <c r="AG22" s="187">
        <f t="shared" si="0"/>
        <v>21</v>
      </c>
      <c r="AH22" s="187">
        <f t="shared" si="0"/>
        <v>149</v>
      </c>
      <c r="AI22" s="187">
        <f t="shared" si="0"/>
        <v>0</v>
      </c>
      <c r="AJ22" s="187">
        <f t="shared" si="0"/>
        <v>0</v>
      </c>
      <c r="AK22" s="187">
        <f t="shared" si="0"/>
        <v>6</v>
      </c>
      <c r="AL22" s="187">
        <f t="shared" si="0"/>
        <v>70</v>
      </c>
      <c r="AM22" s="187">
        <f t="shared" si="0"/>
        <v>16</v>
      </c>
      <c r="AN22" s="187">
        <f t="shared" si="0"/>
        <v>265</v>
      </c>
      <c r="AO22" s="102">
        <f t="shared" si="0"/>
        <v>156</v>
      </c>
      <c r="AP22" s="102">
        <f t="shared" si="0"/>
        <v>2006</v>
      </c>
      <c r="AQ22" s="187">
        <f t="shared" si="0"/>
        <v>4</v>
      </c>
      <c r="AR22" s="187">
        <f t="shared" si="0"/>
        <v>40</v>
      </c>
      <c r="AS22" s="187">
        <f t="shared" si="0"/>
        <v>4</v>
      </c>
      <c r="AT22" s="187">
        <f t="shared" si="0"/>
        <v>195</v>
      </c>
      <c r="AU22" s="187">
        <f t="shared" si="0"/>
        <v>11</v>
      </c>
      <c r="AV22" s="187">
        <f t="shared" si="0"/>
        <v>263</v>
      </c>
      <c r="AW22" s="187">
        <f t="shared" si="0"/>
        <v>7</v>
      </c>
      <c r="AX22" s="187">
        <f t="shared" si="0"/>
        <v>90</v>
      </c>
      <c r="AY22" s="187">
        <f t="shared" si="0"/>
        <v>1</v>
      </c>
      <c r="AZ22" s="187">
        <f t="shared" si="0"/>
        <v>10</v>
      </c>
      <c r="BA22" s="187">
        <f t="shared" si="0"/>
        <v>1</v>
      </c>
      <c r="BB22" s="187">
        <f t="shared" si="0"/>
        <v>8</v>
      </c>
      <c r="BC22" s="187">
        <f t="shared" si="0"/>
        <v>0</v>
      </c>
      <c r="BD22" s="187">
        <f t="shared" si="0"/>
        <v>0</v>
      </c>
      <c r="BE22" s="187">
        <f t="shared" si="0"/>
        <v>0</v>
      </c>
      <c r="BF22" s="187">
        <f t="shared" si="0"/>
        <v>0</v>
      </c>
      <c r="BG22" s="187">
        <f t="shared" si="0"/>
        <v>0</v>
      </c>
      <c r="BH22" s="187">
        <f t="shared" si="0"/>
        <v>0</v>
      </c>
      <c r="BI22" s="187">
        <f t="shared" si="0"/>
        <v>0</v>
      </c>
      <c r="BJ22" s="187">
        <f t="shared" si="0"/>
        <v>0</v>
      </c>
      <c r="BK22" s="187">
        <f t="shared" si="0"/>
        <v>0</v>
      </c>
      <c r="BL22" s="187">
        <f t="shared" si="0"/>
        <v>0</v>
      </c>
      <c r="BM22" s="187">
        <f t="shared" si="0"/>
        <v>0</v>
      </c>
      <c r="BN22" s="187">
        <f t="shared" si="0"/>
        <v>0</v>
      </c>
      <c r="BO22" s="187">
        <f t="shared" si="0"/>
        <v>3</v>
      </c>
      <c r="BP22" s="187">
        <f t="shared" si="0"/>
        <v>163</v>
      </c>
      <c r="BQ22" s="187">
        <f t="shared" si="0"/>
        <v>45</v>
      </c>
      <c r="BR22" s="187">
        <f t="shared" si="0"/>
        <v>0</v>
      </c>
      <c r="BS22" s="187">
        <f t="shared" si="0"/>
        <v>1</v>
      </c>
      <c r="BT22" s="187">
        <f t="shared" si="0"/>
        <v>75</v>
      </c>
      <c r="BU22" s="187">
        <f t="shared" si="0"/>
        <v>2</v>
      </c>
      <c r="BV22" s="187">
        <f t="shared" si="0"/>
        <v>18</v>
      </c>
      <c r="BW22" s="102">
        <f t="shared" si="0"/>
        <v>76</v>
      </c>
      <c r="BX22" s="102">
        <f t="shared" si="0"/>
        <v>769</v>
      </c>
      <c r="BY22" s="187">
        <f t="shared" si="0"/>
        <v>16</v>
      </c>
      <c r="BZ22" s="187">
        <f t="shared" si="0"/>
        <v>230</v>
      </c>
      <c r="CA22" s="187">
        <f t="shared" si="0"/>
        <v>172</v>
      </c>
      <c r="CB22" s="187">
        <f t="shared" si="0"/>
        <v>1845</v>
      </c>
      <c r="CC22" s="187">
        <f t="shared" si="0"/>
        <v>10</v>
      </c>
      <c r="CD22" s="187">
        <f t="shared" si="0"/>
        <v>274</v>
      </c>
      <c r="CE22" s="187">
        <f t="shared" si="0"/>
        <v>4</v>
      </c>
      <c r="CF22" s="187">
        <f t="shared" si="0"/>
        <v>186</v>
      </c>
      <c r="CG22" s="187">
        <f t="shared" si="0"/>
        <v>2</v>
      </c>
      <c r="CH22" s="187">
        <f t="shared" si="0"/>
        <v>535</v>
      </c>
      <c r="CI22" s="187">
        <f t="shared" si="0"/>
        <v>1</v>
      </c>
      <c r="CJ22" s="187">
        <f t="shared" si="0"/>
        <v>31</v>
      </c>
      <c r="CK22" s="187">
        <f t="shared" si="0"/>
        <v>40</v>
      </c>
      <c r="CL22" s="187">
        <f t="shared" si="0"/>
        <v>185</v>
      </c>
      <c r="CM22" s="187">
        <f t="shared" si="0"/>
        <v>5</v>
      </c>
      <c r="CN22" s="187">
        <f t="shared" si="0"/>
        <v>130</v>
      </c>
      <c r="CO22" s="187">
        <f t="shared" si="0"/>
        <v>5</v>
      </c>
      <c r="CP22" s="187">
        <f t="shared" si="0"/>
        <v>350</v>
      </c>
      <c r="CQ22" s="187">
        <f t="shared" si="0"/>
        <v>6</v>
      </c>
      <c r="CR22" s="187">
        <f t="shared" si="0"/>
        <v>220</v>
      </c>
      <c r="CS22" s="187">
        <f t="shared" si="0"/>
        <v>4</v>
      </c>
      <c r="CT22" s="187">
        <f t="shared" si="0"/>
        <v>320</v>
      </c>
      <c r="CU22" s="187">
        <f t="shared" si="0"/>
        <v>0</v>
      </c>
      <c r="CV22" s="187">
        <f t="shared" si="0"/>
        <v>0</v>
      </c>
      <c r="CW22" s="187">
        <f t="shared" si="0"/>
        <v>11</v>
      </c>
      <c r="CX22" s="187">
        <f t="shared" si="0"/>
        <v>445</v>
      </c>
      <c r="CY22" s="187">
        <f t="shared" si="0"/>
        <v>0</v>
      </c>
      <c r="CZ22" s="187">
        <f t="shared" si="0"/>
        <v>0</v>
      </c>
      <c r="DA22" s="187">
        <f t="shared" si="0"/>
        <v>10</v>
      </c>
      <c r="DB22" s="187">
        <f t="shared" si="0"/>
        <v>1040</v>
      </c>
      <c r="DC22" s="187">
        <f t="shared" si="0"/>
        <v>10</v>
      </c>
      <c r="DD22" s="187">
        <f t="shared" si="0"/>
        <v>897</v>
      </c>
      <c r="DE22" s="102">
        <f t="shared" si="0"/>
        <v>277</v>
      </c>
      <c r="DF22" s="102">
        <f t="shared" si="0"/>
        <v>4702</v>
      </c>
      <c r="DG22" s="187">
        <f t="shared" si="0"/>
        <v>0</v>
      </c>
      <c r="DH22" s="187">
        <f t="shared" si="0"/>
        <v>0</v>
      </c>
      <c r="DI22" s="187">
        <f t="shared" si="0"/>
        <v>0</v>
      </c>
      <c r="DJ22" s="187">
        <f t="shared" si="0"/>
        <v>0</v>
      </c>
      <c r="DK22" s="187">
        <f t="shared" si="0"/>
        <v>132</v>
      </c>
      <c r="DL22" s="187">
        <f t="shared" si="0"/>
        <v>46695</v>
      </c>
      <c r="DM22" s="187">
        <f t="shared" si="0"/>
        <v>33</v>
      </c>
      <c r="DN22" s="187">
        <f t="shared" si="0"/>
        <v>1650</v>
      </c>
      <c r="DO22" s="187">
        <f t="shared" si="0"/>
        <v>0</v>
      </c>
      <c r="DP22" s="187">
        <f t="shared" si="0"/>
        <v>0</v>
      </c>
      <c r="DQ22" s="187">
        <f t="shared" si="0"/>
        <v>9042</v>
      </c>
      <c r="DR22" s="187">
        <f t="shared" si="0"/>
        <v>46695</v>
      </c>
      <c r="DS22" s="187">
        <f t="shared" si="0"/>
        <v>0</v>
      </c>
      <c r="DT22" s="187">
        <f t="shared" si="0"/>
        <v>0</v>
      </c>
      <c r="DU22" s="187">
        <f t="shared" si="0"/>
        <v>429</v>
      </c>
      <c r="DV22" s="187">
        <f t="shared" si="0"/>
        <v>46695</v>
      </c>
      <c r="DW22" s="188">
        <f t="shared" si="0"/>
        <v>9636</v>
      </c>
      <c r="DX22" s="102">
        <f t="shared" si="0"/>
        <v>141735</v>
      </c>
      <c r="DY22" s="189">
        <f t="shared" si="0"/>
        <v>4593</v>
      </c>
      <c r="DZ22" s="189">
        <f t="shared" si="0"/>
        <v>1911</v>
      </c>
      <c r="EA22" s="189">
        <f t="shared" si="0"/>
        <v>1110</v>
      </c>
      <c r="EB22" s="189">
        <f t="shared" si="0"/>
        <v>1110</v>
      </c>
      <c r="EC22" s="189">
        <f t="shared" si="0"/>
        <v>219</v>
      </c>
      <c r="ED22" s="189">
        <f t="shared" si="0"/>
        <v>204</v>
      </c>
      <c r="EE22" s="189">
        <f t="shared" si="0"/>
        <v>1265</v>
      </c>
      <c r="EF22" s="189">
        <f t="shared" si="0"/>
        <v>1172</v>
      </c>
      <c r="EG22" s="189">
        <f t="shared" si="0"/>
        <v>4374</v>
      </c>
      <c r="EH22" s="189">
        <f t="shared" si="0"/>
        <v>4581</v>
      </c>
      <c r="EI22" s="189">
        <f t="shared" si="0"/>
        <v>4467</v>
      </c>
      <c r="EJ22" s="189">
        <f t="shared" si="0"/>
        <v>4536</v>
      </c>
      <c r="EK22" s="189">
        <f t="shared" si="0"/>
        <v>4293</v>
      </c>
      <c r="EL22" s="189">
        <f t="shared" si="0"/>
        <v>3529</v>
      </c>
      <c r="EM22" s="189">
        <f t="shared" si="0"/>
        <v>2404</v>
      </c>
      <c r="EN22" s="190">
        <f t="shared" si="0"/>
        <v>142</v>
      </c>
      <c r="EO22" s="190">
        <f t="shared" si="0"/>
        <v>332</v>
      </c>
      <c r="EP22" s="190">
        <f t="shared" si="0"/>
        <v>30</v>
      </c>
      <c r="EQ22" s="190">
        <f t="shared" si="0"/>
        <v>1867</v>
      </c>
      <c r="ER22" s="190">
        <f t="shared" si="0"/>
        <v>2</v>
      </c>
      <c r="ES22" s="190">
        <f t="shared" si="0"/>
        <v>15</v>
      </c>
      <c r="ET22" s="190">
        <f t="shared" si="0"/>
        <v>0</v>
      </c>
      <c r="EU22" s="190">
        <f t="shared" si="0"/>
        <v>0</v>
      </c>
      <c r="EV22" s="190">
        <f t="shared" si="0"/>
        <v>4</v>
      </c>
      <c r="EW22" s="190">
        <f>SUM(EW9:EW20)</f>
        <v>133</v>
      </c>
      <c r="EX22" s="190">
        <f t="shared" si="0"/>
        <v>0</v>
      </c>
      <c r="EY22" s="190">
        <f t="shared" si="0"/>
        <v>0</v>
      </c>
      <c r="EZ22" s="102">
        <f>SUM(EZ9:EZ20)</f>
        <v>0</v>
      </c>
      <c r="FA22" s="102">
        <f t="shared" ref="FA22:FC22" si="1">SUM(FA9:FA20)</f>
        <v>0</v>
      </c>
      <c r="FB22" s="102">
        <f t="shared" si="1"/>
        <v>0</v>
      </c>
      <c r="FC22" s="102">
        <f t="shared" si="1"/>
        <v>12</v>
      </c>
      <c r="FD22" s="102">
        <f t="shared" si="0"/>
        <v>0</v>
      </c>
      <c r="FE22" s="102">
        <f t="shared" si="0"/>
        <v>0</v>
      </c>
      <c r="FF22" s="102">
        <f t="shared" si="0"/>
        <v>0</v>
      </c>
      <c r="FG22" s="102">
        <f t="shared" si="0"/>
        <v>2</v>
      </c>
      <c r="FH22" s="102">
        <f t="shared" si="0"/>
        <v>0</v>
      </c>
      <c r="FI22" s="102">
        <f t="shared" si="0"/>
        <v>0</v>
      </c>
      <c r="FJ22" s="102">
        <f t="shared" si="0"/>
        <v>0</v>
      </c>
      <c r="FK22" s="102">
        <f t="shared" si="0"/>
        <v>2</v>
      </c>
      <c r="FL22" s="102">
        <f t="shared" si="0"/>
        <v>0</v>
      </c>
      <c r="FM22" s="102">
        <f t="shared" si="0"/>
        <v>0</v>
      </c>
      <c r="FN22" s="102">
        <f t="shared" si="0"/>
        <v>2</v>
      </c>
      <c r="FO22" s="102">
        <f t="shared" si="0"/>
        <v>1</v>
      </c>
      <c r="FP22" s="102">
        <f t="shared" si="0"/>
        <v>0</v>
      </c>
      <c r="FQ22" s="102">
        <f t="shared" si="0"/>
        <v>0</v>
      </c>
      <c r="FR22" s="102">
        <f t="shared" si="0"/>
        <v>0</v>
      </c>
      <c r="FS22" s="102">
        <f t="shared" si="0"/>
        <v>1</v>
      </c>
      <c r="FT22" s="102">
        <f t="shared" si="0"/>
        <v>0</v>
      </c>
      <c r="FU22" s="102">
        <f t="shared" si="0"/>
        <v>0</v>
      </c>
      <c r="FV22" s="102">
        <f t="shared" si="0"/>
        <v>1</v>
      </c>
      <c r="FW22" s="102">
        <f t="shared" si="0"/>
        <v>5</v>
      </c>
      <c r="FX22" s="191">
        <f t="shared" si="0"/>
        <v>0</v>
      </c>
      <c r="FY22" s="191">
        <f t="shared" si="0"/>
        <v>0</v>
      </c>
      <c r="FZ22" s="191">
        <f t="shared" si="0"/>
        <v>0</v>
      </c>
      <c r="GA22" s="191">
        <f t="shared" si="0"/>
        <v>0</v>
      </c>
      <c r="GB22" s="191">
        <f t="shared" si="0"/>
        <v>0</v>
      </c>
      <c r="GC22" s="191">
        <f t="shared" si="0"/>
        <v>0</v>
      </c>
      <c r="GD22" s="191">
        <f t="shared" si="0"/>
        <v>0</v>
      </c>
      <c r="GE22" s="191">
        <f t="shared" si="0"/>
        <v>0</v>
      </c>
      <c r="GF22" s="102">
        <f t="shared" si="0"/>
        <v>0</v>
      </c>
      <c r="GG22" s="102">
        <f t="shared" si="0"/>
        <v>0</v>
      </c>
      <c r="GH22" s="102">
        <f t="shared" si="0"/>
        <v>0</v>
      </c>
      <c r="GI22" s="102">
        <f t="shared" si="0"/>
        <v>3</v>
      </c>
      <c r="GJ22" s="191">
        <f t="shared" si="0"/>
        <v>0</v>
      </c>
      <c r="GK22" s="191">
        <f t="shared" si="0"/>
        <v>0</v>
      </c>
      <c r="GL22" s="191">
        <f t="shared" si="0"/>
        <v>0</v>
      </c>
      <c r="GM22" s="191">
        <f t="shared" si="0"/>
        <v>0</v>
      </c>
      <c r="GN22" s="102">
        <f t="shared" si="0"/>
        <v>0</v>
      </c>
      <c r="GO22" s="102">
        <f t="shared" si="0"/>
        <v>0</v>
      </c>
      <c r="GP22" s="102">
        <f t="shared" si="0"/>
        <v>0</v>
      </c>
      <c r="GQ22" s="102">
        <f t="shared" si="0"/>
        <v>0</v>
      </c>
      <c r="GR22" s="191">
        <f t="shared" si="0"/>
        <v>0</v>
      </c>
      <c r="GS22" s="191">
        <f t="shared" si="0"/>
        <v>0</v>
      </c>
      <c r="GT22" s="191">
        <f t="shared" si="0"/>
        <v>0</v>
      </c>
      <c r="GU22" s="191">
        <f t="shared" si="0"/>
        <v>0</v>
      </c>
      <c r="GV22" s="102">
        <f t="shared" si="0"/>
        <v>0</v>
      </c>
      <c r="GW22" s="102">
        <f t="shared" si="0"/>
        <v>0</v>
      </c>
      <c r="GX22" s="102">
        <f t="shared" si="0"/>
        <v>0</v>
      </c>
      <c r="GY22" s="102">
        <f t="shared" si="0"/>
        <v>0</v>
      </c>
    </row>
    <row r="23" spans="2:207" ht="24.75" customHeight="1" x14ac:dyDescent="0.2">
      <c r="B23" s="8"/>
      <c r="C23" s="8" t="s">
        <v>1027</v>
      </c>
      <c r="D23" s="8"/>
      <c r="E23" s="8"/>
      <c r="F23" s="8"/>
      <c r="G23" s="8"/>
      <c r="H23" s="8"/>
      <c r="I23" s="192">
        <f t="shared" ref="I23:GY23" si="2">IF(SUM(I10:I21)=0,0,AVERAGE(I10:I21))</f>
        <v>1.3636363636363635</v>
      </c>
      <c r="J23" s="192">
        <f t="shared" si="2"/>
        <v>17.90909090909091</v>
      </c>
      <c r="K23" s="192">
        <f t="shared" si="2"/>
        <v>1.3636363636363635</v>
      </c>
      <c r="L23" s="192">
        <f t="shared" si="2"/>
        <v>13.363636363636363</v>
      </c>
      <c r="M23" s="192">
        <f t="shared" si="2"/>
        <v>4.3636363636363633</v>
      </c>
      <c r="N23" s="192">
        <f t="shared" si="2"/>
        <v>54.090909090909093</v>
      </c>
      <c r="O23" s="192">
        <f t="shared" si="2"/>
        <v>0.54545454545454541</v>
      </c>
      <c r="P23" s="192">
        <f t="shared" si="2"/>
        <v>7.9090909090909092</v>
      </c>
      <c r="Q23" s="192">
        <f t="shared" si="2"/>
        <v>0.27272727272727271</v>
      </c>
      <c r="R23" s="192">
        <f t="shared" si="2"/>
        <v>0</v>
      </c>
      <c r="S23" s="192">
        <f t="shared" si="2"/>
        <v>0.27272727272727271</v>
      </c>
      <c r="T23" s="192">
        <f t="shared" si="2"/>
        <v>11.727272727272727</v>
      </c>
      <c r="U23" s="192">
        <f t="shared" si="2"/>
        <v>0.72727272727272729</v>
      </c>
      <c r="V23" s="192">
        <f t="shared" si="2"/>
        <v>8.8181818181818183</v>
      </c>
      <c r="W23" s="192">
        <f t="shared" si="2"/>
        <v>0</v>
      </c>
      <c r="X23" s="192">
        <f t="shared" si="2"/>
        <v>0</v>
      </c>
      <c r="Y23" s="192">
        <f t="shared" si="2"/>
        <v>0.27272727272727271</v>
      </c>
      <c r="Z23" s="192">
        <f t="shared" si="2"/>
        <v>5.4545454545454541</v>
      </c>
      <c r="AA23" s="192">
        <f t="shared" si="2"/>
        <v>0.27272727272727271</v>
      </c>
      <c r="AB23" s="192">
        <f t="shared" si="2"/>
        <v>5.7272727272727275</v>
      </c>
      <c r="AC23" s="192">
        <f t="shared" si="2"/>
        <v>0.54545454545454541</v>
      </c>
      <c r="AD23" s="192">
        <f t="shared" si="2"/>
        <v>7.9090909090909092</v>
      </c>
      <c r="AE23" s="192">
        <f t="shared" si="2"/>
        <v>0.27272727272727271</v>
      </c>
      <c r="AF23" s="192">
        <f t="shared" si="2"/>
        <v>5.4545454545454541</v>
      </c>
      <c r="AG23" s="192">
        <f t="shared" si="2"/>
        <v>1.9090909090909092</v>
      </c>
      <c r="AH23" s="192">
        <f t="shared" si="2"/>
        <v>13.545454545454545</v>
      </c>
      <c r="AI23" s="192">
        <f t="shared" si="2"/>
        <v>0</v>
      </c>
      <c r="AJ23" s="192">
        <f t="shared" si="2"/>
        <v>0</v>
      </c>
      <c r="AK23" s="192">
        <f t="shared" si="2"/>
        <v>0.54545454545454541</v>
      </c>
      <c r="AL23" s="192">
        <f t="shared" si="2"/>
        <v>6.3636363636363633</v>
      </c>
      <c r="AM23" s="192">
        <f t="shared" si="2"/>
        <v>1.1818181818181819</v>
      </c>
      <c r="AN23" s="192">
        <f t="shared" si="2"/>
        <v>22.272727272727273</v>
      </c>
      <c r="AO23" s="188">
        <f t="shared" si="2"/>
        <v>13.909090909090908</v>
      </c>
      <c r="AP23" s="188">
        <f t="shared" si="2"/>
        <v>180.54545454545453</v>
      </c>
      <c r="AQ23" s="192">
        <f t="shared" si="2"/>
        <v>0.36363636363636365</v>
      </c>
      <c r="AR23" s="192">
        <f t="shared" si="2"/>
        <v>3.6363636363636362</v>
      </c>
      <c r="AS23" s="192">
        <f t="shared" si="2"/>
        <v>0.36363636363636365</v>
      </c>
      <c r="AT23" s="192">
        <f t="shared" si="2"/>
        <v>17.727272727272727</v>
      </c>
      <c r="AU23" s="192">
        <f t="shared" si="2"/>
        <v>1</v>
      </c>
      <c r="AV23" s="192">
        <f t="shared" si="2"/>
        <v>23.90909090909091</v>
      </c>
      <c r="AW23" s="192">
        <f t="shared" si="2"/>
        <v>0.63636363636363635</v>
      </c>
      <c r="AX23" s="192">
        <f t="shared" si="2"/>
        <v>8.1818181818181817</v>
      </c>
      <c r="AY23" s="192">
        <f t="shared" si="2"/>
        <v>9.0909090909090912E-2</v>
      </c>
      <c r="AZ23" s="192">
        <f t="shared" si="2"/>
        <v>0.90909090909090906</v>
      </c>
      <c r="BA23" s="192">
        <f t="shared" si="2"/>
        <v>9.0909090909090912E-2</v>
      </c>
      <c r="BB23" s="192">
        <f t="shared" si="2"/>
        <v>0.72727272727272729</v>
      </c>
      <c r="BC23" s="192">
        <f t="shared" si="2"/>
        <v>0</v>
      </c>
      <c r="BD23" s="192">
        <f t="shared" si="2"/>
        <v>0</v>
      </c>
      <c r="BE23" s="192">
        <f t="shared" si="2"/>
        <v>0</v>
      </c>
      <c r="BF23" s="192">
        <f t="shared" si="2"/>
        <v>0</v>
      </c>
      <c r="BG23" s="192">
        <f t="shared" si="2"/>
        <v>0</v>
      </c>
      <c r="BH23" s="192">
        <f t="shared" si="2"/>
        <v>0</v>
      </c>
      <c r="BI23" s="192">
        <f t="shared" si="2"/>
        <v>0</v>
      </c>
      <c r="BJ23" s="192">
        <f t="shared" si="2"/>
        <v>0</v>
      </c>
      <c r="BK23" s="192">
        <f t="shared" si="2"/>
        <v>0</v>
      </c>
      <c r="BL23" s="192">
        <f t="shared" si="2"/>
        <v>0</v>
      </c>
      <c r="BM23" s="192">
        <f t="shared" si="2"/>
        <v>0</v>
      </c>
      <c r="BN23" s="192">
        <f t="shared" si="2"/>
        <v>0</v>
      </c>
      <c r="BO23" s="192">
        <f t="shared" si="2"/>
        <v>0.27272727272727271</v>
      </c>
      <c r="BP23" s="192">
        <f t="shared" si="2"/>
        <v>14.818181818181818</v>
      </c>
      <c r="BQ23" s="192">
        <f t="shared" si="2"/>
        <v>4.0909090909090908</v>
      </c>
      <c r="BR23" s="192">
        <f t="shared" si="2"/>
        <v>0</v>
      </c>
      <c r="BS23" s="192">
        <f t="shared" si="2"/>
        <v>9.0909090909090912E-2</v>
      </c>
      <c r="BT23" s="192">
        <f t="shared" si="2"/>
        <v>6.8181818181818183</v>
      </c>
      <c r="BU23" s="192">
        <f t="shared" si="2"/>
        <v>0.18181818181818182</v>
      </c>
      <c r="BV23" s="192">
        <f t="shared" si="2"/>
        <v>1.6363636363636365</v>
      </c>
      <c r="BW23" s="188">
        <f t="shared" si="2"/>
        <v>6.9090909090909092</v>
      </c>
      <c r="BX23" s="188">
        <f t="shared" si="2"/>
        <v>69.909090909090907</v>
      </c>
      <c r="BY23" s="192">
        <f t="shared" si="2"/>
        <v>1.4545454545454546</v>
      </c>
      <c r="BZ23" s="192">
        <f t="shared" si="2"/>
        <v>20.90909090909091</v>
      </c>
      <c r="CA23" s="192">
        <f t="shared" si="2"/>
        <v>15.636363636363637</v>
      </c>
      <c r="CB23" s="192">
        <f t="shared" si="2"/>
        <v>167.72727272727272</v>
      </c>
      <c r="CC23" s="192">
        <f t="shared" si="2"/>
        <v>0.90909090909090906</v>
      </c>
      <c r="CD23" s="192">
        <f t="shared" si="2"/>
        <v>24.90909090909091</v>
      </c>
      <c r="CE23" s="192">
        <f t="shared" si="2"/>
        <v>0.36363636363636365</v>
      </c>
      <c r="CF23" s="192">
        <f t="shared" si="2"/>
        <v>16.90909090909091</v>
      </c>
      <c r="CG23" s="192">
        <f t="shared" si="2"/>
        <v>0.18181818181818182</v>
      </c>
      <c r="CH23" s="192">
        <f t="shared" si="2"/>
        <v>48.636363636363633</v>
      </c>
      <c r="CI23" s="192">
        <f t="shared" si="2"/>
        <v>9.0909090909090912E-2</v>
      </c>
      <c r="CJ23" s="192">
        <f t="shared" si="2"/>
        <v>2.8181818181818183</v>
      </c>
      <c r="CK23" s="192">
        <f t="shared" si="2"/>
        <v>3.6363636363636362</v>
      </c>
      <c r="CL23" s="192">
        <f t="shared" si="2"/>
        <v>16.818181818181817</v>
      </c>
      <c r="CM23" s="192">
        <f t="shared" si="2"/>
        <v>0.45454545454545453</v>
      </c>
      <c r="CN23" s="192">
        <f t="shared" si="2"/>
        <v>11.818181818181818</v>
      </c>
      <c r="CO23" s="192">
        <f t="shared" si="2"/>
        <v>0.45454545454545453</v>
      </c>
      <c r="CP23" s="192">
        <f t="shared" si="2"/>
        <v>31.818181818181817</v>
      </c>
      <c r="CQ23" s="192">
        <f t="shared" si="2"/>
        <v>0.54545454545454541</v>
      </c>
      <c r="CR23" s="192">
        <f t="shared" si="2"/>
        <v>20</v>
      </c>
      <c r="CS23" s="192">
        <f t="shared" si="2"/>
        <v>0.36363636363636365</v>
      </c>
      <c r="CT23" s="192">
        <f t="shared" si="2"/>
        <v>29.09090909090909</v>
      </c>
      <c r="CU23" s="192">
        <f t="shared" si="2"/>
        <v>0</v>
      </c>
      <c r="CV23" s="192">
        <f t="shared" si="2"/>
        <v>0</v>
      </c>
      <c r="CW23" s="192">
        <f t="shared" si="2"/>
        <v>1</v>
      </c>
      <c r="CX23" s="192">
        <f t="shared" si="2"/>
        <v>40.454545454545453</v>
      </c>
      <c r="CY23" s="192">
        <f t="shared" si="2"/>
        <v>0</v>
      </c>
      <c r="CZ23" s="192">
        <f t="shared" si="2"/>
        <v>0</v>
      </c>
      <c r="DA23" s="192">
        <f t="shared" si="2"/>
        <v>0.90909090909090906</v>
      </c>
      <c r="DB23" s="192">
        <f t="shared" si="2"/>
        <v>94.545454545454547</v>
      </c>
      <c r="DC23" s="192">
        <f t="shared" si="2"/>
        <v>0.90909090909090906</v>
      </c>
      <c r="DD23" s="192">
        <f t="shared" si="2"/>
        <v>81.545454545454547</v>
      </c>
      <c r="DE23" s="188">
        <f t="shared" si="2"/>
        <v>25.181818181818183</v>
      </c>
      <c r="DF23" s="188">
        <f t="shared" si="2"/>
        <v>427.45454545454544</v>
      </c>
      <c r="DG23" s="192">
        <f t="shared" si="2"/>
        <v>0</v>
      </c>
      <c r="DH23" s="192">
        <f t="shared" si="2"/>
        <v>0</v>
      </c>
      <c r="DI23" s="192">
        <f t="shared" si="2"/>
        <v>0</v>
      </c>
      <c r="DJ23" s="192">
        <f t="shared" si="2"/>
        <v>0</v>
      </c>
      <c r="DK23" s="192">
        <f t="shared" si="2"/>
        <v>10.909090909090908</v>
      </c>
      <c r="DL23" s="192">
        <f t="shared" si="2"/>
        <v>3859.090909090909</v>
      </c>
      <c r="DM23" s="192">
        <f t="shared" si="2"/>
        <v>2.7272727272727271</v>
      </c>
      <c r="DN23" s="192">
        <f t="shared" si="2"/>
        <v>136.36363636363637</v>
      </c>
      <c r="DO23" s="192">
        <f t="shared" si="2"/>
        <v>0</v>
      </c>
      <c r="DP23" s="192">
        <f t="shared" si="2"/>
        <v>0</v>
      </c>
      <c r="DQ23" s="192">
        <f t="shared" si="2"/>
        <v>747.27272727272725</v>
      </c>
      <c r="DR23" s="192">
        <f t="shared" si="2"/>
        <v>3859.090909090909</v>
      </c>
      <c r="DS23" s="192">
        <f t="shared" si="2"/>
        <v>0</v>
      </c>
      <c r="DT23" s="192">
        <f t="shared" si="2"/>
        <v>0</v>
      </c>
      <c r="DU23" s="192">
        <f t="shared" si="2"/>
        <v>35.454545454545453</v>
      </c>
      <c r="DV23" s="192">
        <f t="shared" si="2"/>
        <v>3859.090909090909</v>
      </c>
      <c r="DW23" s="188">
        <f t="shared" si="2"/>
        <v>796.36363636363637</v>
      </c>
      <c r="DX23" s="188">
        <f t="shared" si="2"/>
        <v>11713.636363636364</v>
      </c>
      <c r="DY23" s="193">
        <f t="shared" si="2"/>
        <v>379.18181818181819</v>
      </c>
      <c r="DZ23" s="193">
        <f t="shared" si="2"/>
        <v>157.36363636363637</v>
      </c>
      <c r="EA23" s="193">
        <f t="shared" si="2"/>
        <v>93.090909090909093</v>
      </c>
      <c r="EB23" s="193">
        <f t="shared" si="2"/>
        <v>93.090909090909093</v>
      </c>
      <c r="EC23" s="193">
        <f t="shared" si="2"/>
        <v>17.636363636363637</v>
      </c>
      <c r="ED23" s="193">
        <f t="shared" si="2"/>
        <v>16.272727272727273</v>
      </c>
      <c r="EE23" s="193">
        <f t="shared" si="2"/>
        <v>102.45454545454545</v>
      </c>
      <c r="EF23" s="193">
        <f t="shared" si="2"/>
        <v>94.36363636363636</v>
      </c>
      <c r="EG23" s="193">
        <f t="shared" si="2"/>
        <v>358.90909090909093</v>
      </c>
      <c r="EH23" s="193">
        <f t="shared" si="2"/>
        <v>377.63636363636363</v>
      </c>
      <c r="EI23" s="193">
        <f t="shared" si="2"/>
        <v>367.72727272727275</v>
      </c>
      <c r="EJ23" s="193">
        <f t="shared" si="2"/>
        <v>373.45454545454544</v>
      </c>
      <c r="EK23" s="193">
        <f t="shared" si="2"/>
        <v>355.54545454545456</v>
      </c>
      <c r="EL23" s="193">
        <f t="shared" si="2"/>
        <v>294.54545454545456</v>
      </c>
      <c r="EM23" s="193">
        <f t="shared" si="2"/>
        <v>211.18181818181819</v>
      </c>
      <c r="EN23" s="194">
        <f t="shared" si="2"/>
        <v>12.909090909090908</v>
      </c>
      <c r="EO23" s="194">
        <f t="shared" si="2"/>
        <v>30.181818181818183</v>
      </c>
      <c r="EP23" s="194">
        <f t="shared" si="2"/>
        <v>2.5454545454545454</v>
      </c>
      <c r="EQ23" s="194">
        <f t="shared" si="2"/>
        <v>169.54545454545453</v>
      </c>
      <c r="ER23" s="194">
        <f t="shared" si="2"/>
        <v>0.18181818181818182</v>
      </c>
      <c r="ES23" s="194">
        <f t="shared" si="2"/>
        <v>1.3636363636363635</v>
      </c>
      <c r="ET23" s="194">
        <f t="shared" si="2"/>
        <v>0</v>
      </c>
      <c r="EU23" s="194">
        <f t="shared" si="2"/>
        <v>0</v>
      </c>
      <c r="EV23" s="194">
        <f t="shared" si="2"/>
        <v>0.36363636363636365</v>
      </c>
      <c r="EW23" s="194">
        <f>IF(SUM(EW10:EW21)=0,0,AVERAGE(EW10:EW21))</f>
        <v>12.090909090909092</v>
      </c>
      <c r="EX23" s="194">
        <f t="shared" si="2"/>
        <v>0</v>
      </c>
      <c r="EY23" s="194">
        <f t="shared" si="2"/>
        <v>0</v>
      </c>
      <c r="EZ23" s="188">
        <f t="shared" si="2"/>
        <v>0</v>
      </c>
      <c r="FA23" s="188">
        <f t="shared" si="2"/>
        <v>0</v>
      </c>
      <c r="FB23" s="188">
        <f t="shared" si="2"/>
        <v>0</v>
      </c>
      <c r="FC23" s="188">
        <f>IF(SUM(FC9:FC21)=0,0,AVERAGE(FC10:FC21))</f>
        <v>0.90909090909090906</v>
      </c>
      <c r="FD23" s="188">
        <f t="shared" ref="FD23:FL23" si="3">IF(SUM(FD10:FD21)=0,0,AVERAGE(FD10:FD21))</f>
        <v>0</v>
      </c>
      <c r="FE23" s="188">
        <f t="shared" si="3"/>
        <v>0</v>
      </c>
      <c r="FF23" s="188">
        <f t="shared" si="3"/>
        <v>0</v>
      </c>
      <c r="FG23" s="188">
        <f t="shared" si="3"/>
        <v>0.18181818181818182</v>
      </c>
      <c r="FH23" s="188">
        <f t="shared" si="3"/>
        <v>0</v>
      </c>
      <c r="FI23" s="188">
        <f t="shared" si="3"/>
        <v>0</v>
      </c>
      <c r="FJ23" s="188">
        <f t="shared" si="3"/>
        <v>0</v>
      </c>
      <c r="FK23" s="188">
        <f t="shared" si="3"/>
        <v>0.18181818181818182</v>
      </c>
      <c r="FL23" s="188">
        <f t="shared" si="3"/>
        <v>0</v>
      </c>
      <c r="FM23" s="188">
        <f t="shared" si="2"/>
        <v>0</v>
      </c>
      <c r="FN23" s="188">
        <f t="shared" si="2"/>
        <v>0.18181818181818182</v>
      </c>
      <c r="FO23" s="188">
        <f t="shared" si="2"/>
        <v>9.0909090909090912E-2</v>
      </c>
      <c r="FP23" s="188">
        <f t="shared" si="2"/>
        <v>0</v>
      </c>
      <c r="FQ23" s="188">
        <f t="shared" si="2"/>
        <v>0</v>
      </c>
      <c r="FR23" s="188">
        <f t="shared" si="2"/>
        <v>0</v>
      </c>
      <c r="FS23" s="188">
        <f t="shared" si="2"/>
        <v>9.0909090909090912E-2</v>
      </c>
      <c r="FT23" s="188">
        <f t="shared" si="2"/>
        <v>0</v>
      </c>
      <c r="FU23" s="188">
        <f t="shared" si="2"/>
        <v>0</v>
      </c>
      <c r="FV23" s="188">
        <f t="shared" si="2"/>
        <v>0</v>
      </c>
      <c r="FW23" s="188">
        <f t="shared" si="2"/>
        <v>0.27272727272727271</v>
      </c>
      <c r="FX23" s="195">
        <f t="shared" si="2"/>
        <v>0</v>
      </c>
      <c r="FY23" s="195">
        <f t="shared" si="2"/>
        <v>0</v>
      </c>
      <c r="FZ23" s="195">
        <f t="shared" si="2"/>
        <v>0</v>
      </c>
      <c r="GA23" s="195">
        <f t="shared" si="2"/>
        <v>0</v>
      </c>
      <c r="GB23" s="195">
        <f t="shared" si="2"/>
        <v>0</v>
      </c>
      <c r="GC23" s="195">
        <f t="shared" si="2"/>
        <v>0</v>
      </c>
      <c r="GD23" s="195">
        <f t="shared" si="2"/>
        <v>0</v>
      </c>
      <c r="GE23" s="195">
        <f t="shared" si="2"/>
        <v>0</v>
      </c>
      <c r="GF23" s="188">
        <f t="shared" si="2"/>
        <v>0</v>
      </c>
      <c r="GG23" s="188">
        <f t="shared" si="2"/>
        <v>0</v>
      </c>
      <c r="GH23" s="188">
        <f t="shared" si="2"/>
        <v>0</v>
      </c>
      <c r="GI23" s="188">
        <f t="shared" si="2"/>
        <v>0.27272727272727271</v>
      </c>
      <c r="GJ23" s="195">
        <f t="shared" si="2"/>
        <v>0</v>
      </c>
      <c r="GK23" s="195">
        <f t="shared" si="2"/>
        <v>0</v>
      </c>
      <c r="GL23" s="195">
        <f t="shared" si="2"/>
        <v>0</v>
      </c>
      <c r="GM23" s="195">
        <f t="shared" si="2"/>
        <v>0</v>
      </c>
      <c r="GN23" s="188">
        <f t="shared" si="2"/>
        <v>0</v>
      </c>
      <c r="GO23" s="188">
        <f t="shared" si="2"/>
        <v>0</v>
      </c>
      <c r="GP23" s="188">
        <f t="shared" si="2"/>
        <v>0</v>
      </c>
      <c r="GQ23" s="188">
        <f t="shared" si="2"/>
        <v>0</v>
      </c>
      <c r="GR23" s="195">
        <f t="shared" si="2"/>
        <v>0</v>
      </c>
      <c r="GS23" s="195">
        <f t="shared" si="2"/>
        <v>0</v>
      </c>
      <c r="GT23" s="195">
        <f t="shared" si="2"/>
        <v>0</v>
      </c>
      <c r="GU23" s="195">
        <f t="shared" si="2"/>
        <v>0</v>
      </c>
      <c r="GV23" s="188">
        <f t="shared" si="2"/>
        <v>0</v>
      </c>
      <c r="GW23" s="188">
        <f t="shared" si="2"/>
        <v>0</v>
      </c>
      <c r="GX23" s="188">
        <f t="shared" si="2"/>
        <v>0</v>
      </c>
      <c r="GY23" s="188">
        <f t="shared" si="2"/>
        <v>0</v>
      </c>
    </row>
    <row r="24" spans="2:207" ht="12.75" customHeight="1" x14ac:dyDescent="0.2"/>
    <row r="25" spans="2:207" ht="12.75" customHeight="1" x14ac:dyDescent="0.2">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x14ac:dyDescent="0.2"/>
    <row r="27" spans="2:207" ht="12.75" customHeight="1" x14ac:dyDescent="0.2"/>
    <row r="28" spans="2:207" ht="12.75" customHeight="1" x14ac:dyDescent="0.2"/>
    <row r="29" spans="2:207" ht="12.75" customHeight="1" x14ac:dyDescent="0.2"/>
    <row r="30" spans="2:207" ht="12.75" customHeight="1" x14ac:dyDescent="0.2"/>
    <row r="31" spans="2:207" ht="12.75" customHeight="1" x14ac:dyDescent="0.2"/>
    <row r="32" spans="2:20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sheetData>
  <mergeCells count="192">
    <mergeCell ref="CO6:CO7"/>
    <mergeCell ref="CP6:CP7"/>
    <mergeCell ref="CH6:CH7"/>
    <mergeCell ref="CI6:CI7"/>
    <mergeCell ref="CJ6:CJ7"/>
    <mergeCell ref="CK6:CK7"/>
    <mergeCell ref="CL6:CL7"/>
    <mergeCell ref="CM6:CM7"/>
    <mergeCell ref="CN6:CN7"/>
    <mergeCell ref="CF6:CF7"/>
    <mergeCell ref="CG6:CG7"/>
    <mergeCell ref="BY6:BY7"/>
    <mergeCell ref="BZ6:BZ7"/>
    <mergeCell ref="CA6:CA7"/>
    <mergeCell ref="CB6:CB7"/>
    <mergeCell ref="CC6:CC7"/>
    <mergeCell ref="CD6:CD7"/>
    <mergeCell ref="CE6:CE7"/>
    <mergeCell ref="BA6:BA7"/>
    <mergeCell ref="BB6:BB7"/>
    <mergeCell ref="BJ6:BJ7"/>
    <mergeCell ref="BK6:BK7"/>
    <mergeCell ref="BC6:BC7"/>
    <mergeCell ref="BD6:BD7"/>
    <mergeCell ref="BE6:BE7"/>
    <mergeCell ref="BF6:BF7"/>
    <mergeCell ref="BG6:BG7"/>
    <mergeCell ref="BH6:BH7"/>
    <mergeCell ref="BI6:BI7"/>
    <mergeCell ref="AR6:AR7"/>
    <mergeCell ref="AS6:AS7"/>
    <mergeCell ref="AT6:AT7"/>
    <mergeCell ref="AU6:AU7"/>
    <mergeCell ref="AV6:AV7"/>
    <mergeCell ref="AW6:AW7"/>
    <mergeCell ref="AX6:AX7"/>
    <mergeCell ref="AY6:AY7"/>
    <mergeCell ref="AZ6:AZ7"/>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DY6:DY7"/>
    <mergeCell ref="DZ6:DZ7"/>
    <mergeCell ref="DR6:DR7"/>
    <mergeCell ref="DS6:DS7"/>
    <mergeCell ref="DT6:DT7"/>
    <mergeCell ref="DU6:DU7"/>
    <mergeCell ref="DV6:DV7"/>
    <mergeCell ref="DW6:DW7"/>
    <mergeCell ref="DX6:DX7"/>
    <mergeCell ref="DP6:DP7"/>
    <mergeCell ref="DQ6:DQ7"/>
    <mergeCell ref="DI6:DI7"/>
    <mergeCell ref="DJ6:DJ7"/>
    <mergeCell ref="DK6:DK7"/>
    <mergeCell ref="DL6:DL7"/>
    <mergeCell ref="DM6:DM7"/>
    <mergeCell ref="DN6:DN7"/>
    <mergeCell ref="DO6:DO7"/>
    <mergeCell ref="DG6:DG7"/>
    <mergeCell ref="DH6:DH7"/>
    <mergeCell ref="CZ6:CZ7"/>
    <mergeCell ref="DA6:DA7"/>
    <mergeCell ref="DB6:DB7"/>
    <mergeCell ref="DC6:DC7"/>
    <mergeCell ref="DD6:DD7"/>
    <mergeCell ref="DE6:DE7"/>
    <mergeCell ref="DF6:DF7"/>
    <mergeCell ref="CX6:CX7"/>
    <mergeCell ref="CY6:CY7"/>
    <mergeCell ref="CQ6:CQ7"/>
    <mergeCell ref="CR6:CR7"/>
    <mergeCell ref="CS6:CS7"/>
    <mergeCell ref="CT6:CT7"/>
    <mergeCell ref="CU6:CU7"/>
    <mergeCell ref="CV6:CV7"/>
    <mergeCell ref="CW6:CW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370"/>
  <sheetViews>
    <sheetView topLeftCell="A127" workbookViewId="0"/>
  </sheetViews>
  <sheetFormatPr defaultColWidth="12.7109375" defaultRowHeight="15" customHeight="1" x14ac:dyDescent="0.2"/>
  <cols>
    <col min="1" max="1" width="2.28515625" customWidth="1"/>
    <col min="2" max="2" width="3.140625" customWidth="1"/>
    <col min="3" max="3" width="17" customWidth="1"/>
    <col min="4" max="4" width="24.28515625" customWidth="1"/>
    <col min="5" max="5" width="32.28515625" customWidth="1"/>
    <col min="6" max="6" width="11.85546875" customWidth="1"/>
    <col min="7" max="76" width="7.7109375" customWidth="1"/>
    <col min="77" max="78" width="2.28515625" customWidth="1"/>
    <col min="79" max="79" width="16.7109375" customWidth="1"/>
    <col min="80" max="82" width="10.7109375" customWidth="1"/>
    <col min="83" max="83" width="9.140625" customWidth="1"/>
    <col min="84" max="84" width="11" customWidth="1"/>
  </cols>
  <sheetData>
    <row r="1" spans="1:84" ht="29.25" customHeight="1" x14ac:dyDescent="0.2">
      <c r="A1" s="196" t="s">
        <v>1028</v>
      </c>
      <c r="B1" s="197"/>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8"/>
      <c r="CC1" s="198"/>
      <c r="CD1" s="198"/>
      <c r="CE1" s="199"/>
      <c r="CF1" s="199"/>
    </row>
    <row r="2" spans="1:84" ht="29.25" customHeight="1" x14ac:dyDescent="0.2">
      <c r="A2" s="196" t="s">
        <v>1029</v>
      </c>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7"/>
      <c r="CB2" s="198"/>
      <c r="CC2" s="198"/>
      <c r="CD2" s="198"/>
      <c r="CE2" s="199"/>
      <c r="CF2" s="199"/>
    </row>
    <row r="3" spans="1:84" ht="12.75" customHeight="1" x14ac:dyDescent="0.2">
      <c r="A3" s="200"/>
      <c r="B3" s="201"/>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2"/>
      <c r="CC3" s="202"/>
      <c r="CD3" s="202"/>
      <c r="CE3" s="200"/>
    </row>
    <row r="4" spans="1:84" ht="19.5" customHeight="1" x14ac:dyDescent="0.2">
      <c r="A4" s="203"/>
      <c r="B4" s="204"/>
      <c r="C4" s="205"/>
      <c r="D4" s="205"/>
      <c r="E4" s="205"/>
      <c r="F4" s="967" t="s">
        <v>1030</v>
      </c>
      <c r="G4" s="968"/>
      <c r="H4" s="966"/>
      <c r="I4" s="966"/>
      <c r="J4" s="966"/>
      <c r="K4" s="966"/>
      <c r="L4" s="966"/>
      <c r="M4" s="966"/>
      <c r="N4" s="966"/>
      <c r="O4" s="966"/>
      <c r="P4" s="966"/>
      <c r="Q4" s="966"/>
      <c r="R4" s="966"/>
      <c r="S4" s="966"/>
      <c r="T4" s="966"/>
      <c r="U4" s="966"/>
      <c r="V4" s="966"/>
      <c r="W4" s="966"/>
      <c r="X4" s="966"/>
      <c r="Y4" s="966"/>
      <c r="Z4" s="966"/>
      <c r="AA4" s="966"/>
      <c r="AB4" s="966"/>
      <c r="AC4" s="966"/>
      <c r="AD4" s="966"/>
      <c r="AE4" s="966"/>
      <c r="AF4" s="947"/>
      <c r="AG4" s="947"/>
      <c r="AH4" s="947"/>
      <c r="AI4" s="947"/>
      <c r="AJ4" s="947"/>
      <c r="AK4" s="947"/>
      <c r="AL4" s="947"/>
      <c r="AM4" s="947"/>
      <c r="AN4" s="947"/>
      <c r="AO4" s="947"/>
      <c r="AP4" s="947"/>
      <c r="AQ4" s="947"/>
      <c r="AR4" s="947"/>
      <c r="AS4" s="947"/>
      <c r="AT4" s="947"/>
      <c r="AU4" s="947"/>
      <c r="AV4" s="947"/>
      <c r="AW4" s="947"/>
      <c r="AX4" s="947"/>
      <c r="AY4" s="947"/>
      <c r="AZ4" s="947"/>
      <c r="BA4" s="947"/>
      <c r="BB4" s="947"/>
      <c r="BC4" s="947"/>
      <c r="BD4" s="950"/>
      <c r="BE4" s="950"/>
      <c r="BF4" s="950"/>
      <c r="BG4" s="950"/>
      <c r="BH4" s="950"/>
      <c r="BI4" s="950"/>
      <c r="BJ4" s="950"/>
      <c r="BK4" s="950"/>
      <c r="BL4" s="950"/>
      <c r="BM4" s="950"/>
      <c r="BN4" s="950"/>
      <c r="BO4" s="950"/>
      <c r="BP4" s="950"/>
      <c r="BQ4" s="950"/>
      <c r="BR4" s="950"/>
      <c r="BS4" s="950"/>
      <c r="BT4" s="950"/>
      <c r="BU4" s="950"/>
      <c r="BV4" s="950"/>
      <c r="BW4" s="950"/>
      <c r="BX4" s="950"/>
      <c r="BY4" s="955"/>
      <c r="BZ4" s="200"/>
      <c r="CA4" s="200"/>
      <c r="CB4" s="956" t="s">
        <v>1031</v>
      </c>
      <c r="CC4" s="957"/>
      <c r="CD4" s="957"/>
      <c r="CE4" s="957"/>
      <c r="CF4" s="958"/>
    </row>
    <row r="5" spans="1:84" ht="19.5" customHeight="1" x14ac:dyDescent="0.2">
      <c r="A5" s="203"/>
      <c r="B5" s="204"/>
      <c r="C5" s="205" t="s">
        <v>1032</v>
      </c>
      <c r="D5" s="205" t="s">
        <v>1033</v>
      </c>
      <c r="E5" s="205"/>
      <c r="F5" s="83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c r="AL5" s="948"/>
      <c r="AM5" s="948"/>
      <c r="AN5" s="948"/>
      <c r="AO5" s="948"/>
      <c r="AP5" s="948"/>
      <c r="AQ5" s="948"/>
      <c r="AR5" s="948"/>
      <c r="AS5" s="948"/>
      <c r="AT5" s="948"/>
      <c r="AU5" s="948"/>
      <c r="AV5" s="948"/>
      <c r="AW5" s="948"/>
      <c r="AX5" s="948"/>
      <c r="AY5" s="948"/>
      <c r="AZ5" s="948"/>
      <c r="BA5" s="948"/>
      <c r="BB5" s="948"/>
      <c r="BC5" s="948"/>
      <c r="BD5" s="948"/>
      <c r="BE5" s="948"/>
      <c r="BF5" s="948"/>
      <c r="BG5" s="948"/>
      <c r="BH5" s="948"/>
      <c r="BI5" s="948"/>
      <c r="BJ5" s="948"/>
      <c r="BK5" s="948"/>
      <c r="BL5" s="948"/>
      <c r="BM5" s="948"/>
      <c r="BN5" s="948"/>
      <c r="BO5" s="948"/>
      <c r="BP5" s="948"/>
      <c r="BQ5" s="948"/>
      <c r="BR5" s="948"/>
      <c r="BS5" s="948"/>
      <c r="BT5" s="948"/>
      <c r="BU5" s="948"/>
      <c r="BV5" s="948"/>
      <c r="BW5" s="948"/>
      <c r="BX5" s="948"/>
      <c r="BY5" s="935"/>
      <c r="BZ5" s="13"/>
      <c r="CA5" s="200"/>
      <c r="CB5" s="959"/>
      <c r="CC5" s="960"/>
      <c r="CD5" s="960"/>
      <c r="CE5" s="960"/>
      <c r="CF5" s="961"/>
    </row>
    <row r="6" spans="1:84" ht="19.5" customHeight="1" x14ac:dyDescent="0.2">
      <c r="A6" s="203"/>
      <c r="B6" s="204"/>
      <c r="C6" s="205" t="s">
        <v>1034</v>
      </c>
      <c r="D6" s="205" t="s">
        <v>1033</v>
      </c>
      <c r="E6" s="205"/>
      <c r="F6" s="83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8"/>
      <c r="AL6" s="948"/>
      <c r="AM6" s="948"/>
      <c r="AN6" s="948"/>
      <c r="AO6" s="948"/>
      <c r="AP6" s="948"/>
      <c r="AQ6" s="948"/>
      <c r="AR6" s="948"/>
      <c r="AS6" s="948"/>
      <c r="AT6" s="948"/>
      <c r="AU6" s="948"/>
      <c r="AV6" s="948"/>
      <c r="AW6" s="948"/>
      <c r="AX6" s="948"/>
      <c r="AY6" s="948"/>
      <c r="AZ6" s="948"/>
      <c r="BA6" s="948"/>
      <c r="BB6" s="948"/>
      <c r="BC6" s="948"/>
      <c r="BD6" s="948"/>
      <c r="BE6" s="948"/>
      <c r="BF6" s="948"/>
      <c r="BG6" s="948"/>
      <c r="BH6" s="948"/>
      <c r="BI6" s="948"/>
      <c r="BJ6" s="948"/>
      <c r="BK6" s="948"/>
      <c r="BL6" s="948"/>
      <c r="BM6" s="948"/>
      <c r="BN6" s="948"/>
      <c r="BO6" s="948"/>
      <c r="BP6" s="948"/>
      <c r="BQ6" s="948"/>
      <c r="BR6" s="948"/>
      <c r="BS6" s="948"/>
      <c r="BT6" s="948"/>
      <c r="BU6" s="948"/>
      <c r="BV6" s="948"/>
      <c r="BW6" s="948"/>
      <c r="BX6" s="948"/>
      <c r="BY6" s="935"/>
      <c r="BZ6" s="13"/>
      <c r="CA6" s="962" t="s">
        <v>1035</v>
      </c>
      <c r="CB6" s="963" t="s">
        <v>1033</v>
      </c>
      <c r="CC6" s="964" t="s">
        <v>98</v>
      </c>
      <c r="CD6" s="965" t="s">
        <v>1036</v>
      </c>
      <c r="CE6" s="951" t="s">
        <v>459</v>
      </c>
      <c r="CF6" s="954" t="s">
        <v>1037</v>
      </c>
    </row>
    <row r="7" spans="1:84" ht="19.5" customHeight="1" x14ac:dyDescent="0.2">
      <c r="A7" s="203"/>
      <c r="B7" s="204"/>
      <c r="C7" s="203"/>
      <c r="D7" s="205"/>
      <c r="E7" s="205"/>
      <c r="F7" s="838"/>
      <c r="G7" s="948"/>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8"/>
      <c r="AK7" s="948"/>
      <c r="AL7" s="948"/>
      <c r="AM7" s="948"/>
      <c r="AN7" s="948"/>
      <c r="AO7" s="948"/>
      <c r="AP7" s="948"/>
      <c r="AQ7" s="948"/>
      <c r="AR7" s="948"/>
      <c r="AS7" s="948"/>
      <c r="AT7" s="948"/>
      <c r="AU7" s="948"/>
      <c r="AV7" s="948"/>
      <c r="AW7" s="948"/>
      <c r="AX7" s="948"/>
      <c r="AY7" s="948"/>
      <c r="AZ7" s="948"/>
      <c r="BA7" s="948"/>
      <c r="BB7" s="948"/>
      <c r="BC7" s="948"/>
      <c r="BD7" s="948"/>
      <c r="BE7" s="948"/>
      <c r="BF7" s="948"/>
      <c r="BG7" s="948"/>
      <c r="BH7" s="948"/>
      <c r="BI7" s="948"/>
      <c r="BJ7" s="948"/>
      <c r="BK7" s="948"/>
      <c r="BL7" s="948"/>
      <c r="BM7" s="948"/>
      <c r="BN7" s="948"/>
      <c r="BO7" s="948"/>
      <c r="BP7" s="948"/>
      <c r="BQ7" s="948"/>
      <c r="BR7" s="948"/>
      <c r="BS7" s="948"/>
      <c r="BT7" s="948"/>
      <c r="BU7" s="948"/>
      <c r="BV7" s="948"/>
      <c r="BW7" s="948"/>
      <c r="BX7" s="948"/>
      <c r="BY7" s="935"/>
      <c r="BZ7" s="13"/>
      <c r="CA7" s="836"/>
      <c r="CB7" s="952"/>
      <c r="CC7" s="952"/>
      <c r="CD7" s="952"/>
      <c r="CE7" s="952"/>
      <c r="CF7" s="952"/>
    </row>
    <row r="8" spans="1:84" ht="19.5" customHeight="1" x14ac:dyDescent="0.2">
      <c r="A8" s="971"/>
      <c r="B8" s="836"/>
      <c r="C8" s="972"/>
      <c r="D8" s="836"/>
      <c r="E8" s="204" t="s">
        <v>125</v>
      </c>
      <c r="F8" s="839"/>
      <c r="G8" s="949"/>
      <c r="H8" s="949"/>
      <c r="I8" s="949"/>
      <c r="J8" s="949"/>
      <c r="K8" s="949"/>
      <c r="L8" s="949"/>
      <c r="M8" s="949"/>
      <c r="N8" s="949"/>
      <c r="O8" s="949"/>
      <c r="P8" s="949"/>
      <c r="Q8" s="949"/>
      <c r="R8" s="949"/>
      <c r="S8" s="949"/>
      <c r="T8" s="949"/>
      <c r="U8" s="949"/>
      <c r="V8" s="949"/>
      <c r="W8" s="949"/>
      <c r="X8" s="949"/>
      <c r="Y8" s="949"/>
      <c r="Z8" s="949"/>
      <c r="AA8" s="949"/>
      <c r="AB8" s="949"/>
      <c r="AC8" s="949"/>
      <c r="AD8" s="949"/>
      <c r="AE8" s="949"/>
      <c r="AF8" s="949"/>
      <c r="AG8" s="949"/>
      <c r="AH8" s="949"/>
      <c r="AI8" s="949"/>
      <c r="AJ8" s="949"/>
      <c r="AK8" s="949"/>
      <c r="AL8" s="949"/>
      <c r="AM8" s="949"/>
      <c r="AN8" s="949"/>
      <c r="AO8" s="949"/>
      <c r="AP8" s="949"/>
      <c r="AQ8" s="949"/>
      <c r="AR8" s="949"/>
      <c r="AS8" s="949"/>
      <c r="AT8" s="949"/>
      <c r="AU8" s="949"/>
      <c r="AV8" s="949"/>
      <c r="AW8" s="949"/>
      <c r="AX8" s="949"/>
      <c r="AY8" s="949"/>
      <c r="AZ8" s="949"/>
      <c r="BA8" s="949"/>
      <c r="BB8" s="949"/>
      <c r="BC8" s="949"/>
      <c r="BD8" s="949"/>
      <c r="BE8" s="949"/>
      <c r="BF8" s="949"/>
      <c r="BG8" s="949"/>
      <c r="BH8" s="949"/>
      <c r="BI8" s="949"/>
      <c r="BJ8" s="949"/>
      <c r="BK8" s="949"/>
      <c r="BL8" s="949"/>
      <c r="BM8" s="949"/>
      <c r="BN8" s="949"/>
      <c r="BO8" s="949"/>
      <c r="BP8" s="949"/>
      <c r="BQ8" s="949"/>
      <c r="BR8" s="949"/>
      <c r="BS8" s="949"/>
      <c r="BT8" s="949"/>
      <c r="BU8" s="949"/>
      <c r="BV8" s="949"/>
      <c r="BW8" s="949"/>
      <c r="BX8" s="949"/>
      <c r="BY8" s="852"/>
      <c r="BZ8" s="13"/>
      <c r="CA8" s="836"/>
      <c r="CB8" s="953"/>
      <c r="CC8" s="953"/>
      <c r="CD8" s="953"/>
      <c r="CE8" s="953"/>
      <c r="CF8" s="953"/>
    </row>
    <row r="9" spans="1:84" ht="19.5" customHeight="1" x14ac:dyDescent="0.2">
      <c r="A9" s="204"/>
      <c r="B9" s="204"/>
      <c r="C9" s="208" t="s">
        <v>1038</v>
      </c>
      <c r="D9" s="209"/>
      <c r="E9" s="209"/>
      <c r="F9" s="210">
        <v>0</v>
      </c>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03"/>
      <c r="BZ9" s="200"/>
      <c r="CA9" s="200" t="s">
        <v>1039</v>
      </c>
      <c r="CB9" s="212"/>
      <c r="CC9" s="212"/>
      <c r="CD9" s="212"/>
      <c r="CE9" s="200"/>
    </row>
    <row r="10" spans="1:84" ht="19.5" customHeight="1" x14ac:dyDescent="0.2">
      <c r="A10" s="204"/>
      <c r="B10" s="204"/>
      <c r="C10" s="208" t="s">
        <v>1040</v>
      </c>
      <c r="D10" s="209"/>
      <c r="E10" s="209"/>
      <c r="F10" s="210">
        <v>0</v>
      </c>
      <c r="G10" s="210"/>
      <c r="H10" s="210"/>
      <c r="I10" s="210"/>
      <c r="J10" s="213"/>
      <c r="K10" s="210"/>
      <c r="L10" s="210"/>
      <c r="M10" s="210"/>
      <c r="N10" s="210"/>
      <c r="O10" s="210"/>
      <c r="P10" s="210"/>
      <c r="Q10" s="210"/>
      <c r="R10" s="210"/>
      <c r="S10" s="210"/>
      <c r="T10" s="210"/>
      <c r="U10" s="210"/>
      <c r="V10" s="214"/>
      <c r="W10" s="214"/>
      <c r="X10" s="214"/>
      <c r="Y10" s="210"/>
      <c r="Z10" s="210"/>
      <c r="AA10" s="210"/>
      <c r="AB10" s="210"/>
      <c r="AC10" s="210"/>
      <c r="AD10" s="210"/>
      <c r="AE10" s="210"/>
      <c r="AF10" s="210"/>
      <c r="AG10" s="214"/>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4"/>
      <c r="BL10" s="214"/>
      <c r="BM10" s="210"/>
      <c r="BN10" s="210"/>
      <c r="BO10" s="210"/>
      <c r="BP10" s="210"/>
      <c r="BQ10" s="210"/>
      <c r="BR10" s="210"/>
      <c r="BS10" s="210"/>
      <c r="BT10" s="210"/>
      <c r="BU10" s="210"/>
      <c r="BV10" s="210"/>
      <c r="BW10" s="210"/>
      <c r="BX10" s="210"/>
      <c r="BY10" s="203"/>
      <c r="BZ10" s="200"/>
      <c r="CA10" s="200" t="s">
        <v>1041</v>
      </c>
      <c r="CB10" s="212"/>
      <c r="CC10" s="212"/>
      <c r="CD10" s="212"/>
      <c r="CE10" s="200"/>
    </row>
    <row r="11" spans="1:84" ht="19.5" customHeight="1" x14ac:dyDescent="0.2">
      <c r="A11" s="204"/>
      <c r="B11" s="204"/>
      <c r="C11" s="208" t="s">
        <v>1042</v>
      </c>
      <c r="D11" s="209"/>
      <c r="E11" s="209"/>
      <c r="F11" s="210">
        <v>0</v>
      </c>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03"/>
      <c r="BZ11" s="200"/>
      <c r="CA11" s="200" t="s">
        <v>1043</v>
      </c>
      <c r="CB11" s="212"/>
      <c r="CC11" s="212"/>
      <c r="CD11" s="212"/>
      <c r="CE11" s="200"/>
    </row>
    <row r="12" spans="1:84" ht="19.5" customHeight="1" x14ac:dyDescent="0.2">
      <c r="A12" s="973" t="s">
        <v>1</v>
      </c>
      <c r="B12" s="832"/>
      <c r="C12" s="973" t="s">
        <v>1044</v>
      </c>
      <c r="D12" s="832"/>
      <c r="E12" s="974" t="s">
        <v>1045</v>
      </c>
      <c r="F12" s="975" t="s">
        <v>1046</v>
      </c>
      <c r="G12" s="973" t="s">
        <v>1047</v>
      </c>
      <c r="H12" s="834"/>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834"/>
      <c r="AU12" s="834"/>
      <c r="AV12" s="834"/>
      <c r="AW12" s="834"/>
      <c r="AX12" s="834"/>
      <c r="AY12" s="834"/>
      <c r="AZ12" s="834"/>
      <c r="BA12" s="834"/>
      <c r="BB12" s="834"/>
      <c r="BC12" s="834"/>
      <c r="BD12" s="834"/>
      <c r="BE12" s="834"/>
      <c r="BF12" s="834"/>
      <c r="BG12" s="834"/>
      <c r="BH12" s="834"/>
      <c r="BI12" s="834"/>
      <c r="BJ12" s="834"/>
      <c r="BK12" s="834"/>
      <c r="BL12" s="834"/>
      <c r="BM12" s="834"/>
      <c r="BN12" s="834"/>
      <c r="BO12" s="834"/>
      <c r="BP12" s="834"/>
      <c r="BQ12" s="834"/>
      <c r="BR12" s="834"/>
      <c r="BS12" s="834"/>
      <c r="BT12" s="834"/>
      <c r="BU12" s="834"/>
      <c r="BV12" s="834"/>
      <c r="BW12" s="834"/>
      <c r="BX12" s="834"/>
      <c r="BY12" s="832"/>
      <c r="CA12" s="215"/>
      <c r="CB12" s="202"/>
      <c r="CC12" s="202"/>
      <c r="CD12" s="202"/>
      <c r="CE12" s="200"/>
    </row>
    <row r="13" spans="1:84" ht="19.5" customHeight="1" x14ac:dyDescent="0.2">
      <c r="A13" s="216" t="s">
        <v>1048</v>
      </c>
      <c r="B13" s="217"/>
      <c r="C13" s="216" t="s">
        <v>1049</v>
      </c>
      <c r="D13" s="216"/>
      <c r="E13" s="839"/>
      <c r="F13" s="839"/>
      <c r="G13" s="218">
        <v>1</v>
      </c>
      <c r="H13" s="218">
        <v>2</v>
      </c>
      <c r="I13" s="218">
        <v>3</v>
      </c>
      <c r="J13" s="218">
        <v>4</v>
      </c>
      <c r="K13" s="218">
        <v>5</v>
      </c>
      <c r="L13" s="218">
        <v>6</v>
      </c>
      <c r="M13" s="218">
        <v>7</v>
      </c>
      <c r="N13" s="218">
        <v>8</v>
      </c>
      <c r="O13" s="218">
        <v>9</v>
      </c>
      <c r="P13" s="218">
        <v>10</v>
      </c>
      <c r="Q13" s="218">
        <v>11</v>
      </c>
      <c r="R13" s="218">
        <v>12</v>
      </c>
      <c r="S13" s="218">
        <v>13</v>
      </c>
      <c r="T13" s="218">
        <v>14</v>
      </c>
      <c r="U13" s="218">
        <v>15</v>
      </c>
      <c r="V13" s="218">
        <v>16</v>
      </c>
      <c r="W13" s="218">
        <v>17</v>
      </c>
      <c r="X13" s="218">
        <v>18</v>
      </c>
      <c r="Y13" s="218">
        <v>19</v>
      </c>
      <c r="Z13" s="218">
        <v>20</v>
      </c>
      <c r="AA13" s="218">
        <v>21</v>
      </c>
      <c r="AB13" s="218">
        <v>22</v>
      </c>
      <c r="AC13" s="218">
        <v>23</v>
      </c>
      <c r="AD13" s="218">
        <v>24</v>
      </c>
      <c r="AE13" s="218">
        <v>25</v>
      </c>
      <c r="AF13" s="218">
        <v>26</v>
      </c>
      <c r="AG13" s="218">
        <v>27</v>
      </c>
      <c r="AH13" s="218">
        <v>28</v>
      </c>
      <c r="AI13" s="218">
        <v>29</v>
      </c>
      <c r="AJ13" s="218">
        <v>30</v>
      </c>
      <c r="AK13" s="218">
        <v>31</v>
      </c>
      <c r="AL13" s="218">
        <v>32</v>
      </c>
      <c r="AM13" s="218">
        <v>33</v>
      </c>
      <c r="AN13" s="218">
        <v>34</v>
      </c>
      <c r="AO13" s="218">
        <v>35</v>
      </c>
      <c r="AP13" s="218">
        <v>36</v>
      </c>
      <c r="AQ13" s="218">
        <v>37</v>
      </c>
      <c r="AR13" s="218">
        <v>38</v>
      </c>
      <c r="AS13" s="218">
        <v>39</v>
      </c>
      <c r="AT13" s="218">
        <v>40</v>
      </c>
      <c r="AU13" s="218">
        <v>41</v>
      </c>
      <c r="AV13" s="218">
        <v>42</v>
      </c>
      <c r="AW13" s="218">
        <v>44</v>
      </c>
      <c r="AX13" s="218">
        <v>45</v>
      </c>
      <c r="AY13" s="218">
        <v>46</v>
      </c>
      <c r="AZ13" s="218">
        <v>47</v>
      </c>
      <c r="BA13" s="218">
        <v>48</v>
      </c>
      <c r="BB13" s="218">
        <v>49</v>
      </c>
      <c r="BC13" s="218">
        <v>50</v>
      </c>
      <c r="BD13" s="218">
        <v>51</v>
      </c>
      <c r="BE13" s="218">
        <v>52</v>
      </c>
      <c r="BF13" s="218">
        <v>53</v>
      </c>
      <c r="BG13" s="218">
        <v>54</v>
      </c>
      <c r="BH13" s="218">
        <v>55</v>
      </c>
      <c r="BI13" s="218">
        <v>56</v>
      </c>
      <c r="BJ13" s="218">
        <v>57</v>
      </c>
      <c r="BK13" s="218">
        <v>58</v>
      </c>
      <c r="BL13" s="218">
        <v>59</v>
      </c>
      <c r="BM13" s="218">
        <v>60</v>
      </c>
      <c r="BN13" s="218">
        <v>61</v>
      </c>
      <c r="BO13" s="218">
        <v>62</v>
      </c>
      <c r="BP13" s="218">
        <v>63</v>
      </c>
      <c r="BQ13" s="218">
        <v>64</v>
      </c>
      <c r="BR13" s="218">
        <v>65</v>
      </c>
      <c r="BS13" s="218">
        <v>66</v>
      </c>
      <c r="BT13" s="218">
        <v>67</v>
      </c>
      <c r="BU13" s="218">
        <v>68</v>
      </c>
      <c r="BV13" s="218">
        <v>69</v>
      </c>
      <c r="BW13" s="218">
        <v>70</v>
      </c>
      <c r="BX13" s="218">
        <v>71</v>
      </c>
      <c r="BY13" s="218"/>
      <c r="BZ13" s="219"/>
      <c r="CA13" s="215"/>
      <c r="CB13" s="970" t="s">
        <v>1050</v>
      </c>
      <c r="CC13" s="928"/>
      <c r="CD13" s="220"/>
      <c r="CE13" s="221"/>
    </row>
    <row r="14" spans="1:84" ht="19.5" customHeight="1" x14ac:dyDescent="0.2">
      <c r="A14" s="222" t="s">
        <v>1033</v>
      </c>
      <c r="B14" s="223"/>
      <c r="C14" s="224" t="s">
        <v>1051</v>
      </c>
      <c r="D14" s="225"/>
      <c r="E14" s="226"/>
      <c r="F14" s="226"/>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7"/>
      <c r="BZ14" s="215"/>
      <c r="CA14" s="215"/>
      <c r="CB14" s="969" t="s">
        <v>1052</v>
      </c>
      <c r="CC14" s="928"/>
      <c r="CD14" s="228" t="s">
        <v>1053</v>
      </c>
      <c r="CE14" s="229">
        <v>0</v>
      </c>
    </row>
    <row r="15" spans="1:84" ht="15" customHeight="1" x14ac:dyDescent="0.2">
      <c r="A15" s="230"/>
      <c r="B15" s="231">
        <v>1</v>
      </c>
      <c r="C15" s="232" t="s">
        <v>1054</v>
      </c>
      <c r="D15" s="233"/>
      <c r="E15" s="227" t="s">
        <v>926</v>
      </c>
      <c r="F15" s="217">
        <v>2</v>
      </c>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234"/>
      <c r="BZ15" s="215"/>
      <c r="CA15" s="215"/>
      <c r="CB15" s="969" t="s">
        <v>1052</v>
      </c>
      <c r="CC15" s="928"/>
      <c r="CD15" s="228" t="s">
        <v>1055</v>
      </c>
      <c r="CE15" s="229">
        <v>0</v>
      </c>
    </row>
    <row r="16" spans="1:84" ht="15" customHeight="1" x14ac:dyDescent="0.2">
      <c r="A16" s="235"/>
      <c r="B16" s="236"/>
      <c r="C16" s="237" t="s">
        <v>1056</v>
      </c>
      <c r="D16" s="238"/>
      <c r="E16" s="227" t="s">
        <v>1057</v>
      </c>
      <c r="F16" s="217">
        <v>0</v>
      </c>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234"/>
      <c r="BZ16" s="215"/>
      <c r="CA16" s="215"/>
      <c r="CB16" s="969" t="s">
        <v>1052</v>
      </c>
      <c r="CC16" s="928"/>
      <c r="CD16" s="228" t="s">
        <v>1058</v>
      </c>
      <c r="CE16" s="229">
        <v>0</v>
      </c>
    </row>
    <row r="17" spans="1:83" ht="15" customHeight="1" x14ac:dyDescent="0.2">
      <c r="A17" s="239"/>
      <c r="B17" s="240">
        <v>2</v>
      </c>
      <c r="C17" s="232" t="s">
        <v>1059</v>
      </c>
      <c r="D17" s="233"/>
      <c r="E17" s="227" t="s">
        <v>1060</v>
      </c>
      <c r="F17" s="217">
        <v>2</v>
      </c>
      <c r="G17" s="937"/>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234"/>
      <c r="BZ17" s="215"/>
      <c r="CA17" s="215"/>
      <c r="CB17" s="969" t="s">
        <v>1052</v>
      </c>
      <c r="CC17" s="928"/>
      <c r="CD17" s="228" t="s">
        <v>1061</v>
      </c>
      <c r="CE17" s="229">
        <v>0</v>
      </c>
    </row>
    <row r="18" spans="1:83" ht="15" customHeight="1" x14ac:dyDescent="0.2">
      <c r="A18" s="239"/>
      <c r="B18" s="240"/>
      <c r="C18" s="237"/>
      <c r="D18" s="238"/>
      <c r="E18" s="227" t="s">
        <v>1057</v>
      </c>
      <c r="F18" s="217">
        <v>0</v>
      </c>
      <c r="G18" s="839"/>
      <c r="H18" s="839"/>
      <c r="I18" s="839"/>
      <c r="J18" s="839"/>
      <c r="K18" s="839"/>
      <c r="L18" s="839"/>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839"/>
      <c r="AP18" s="839"/>
      <c r="AQ18" s="839"/>
      <c r="AR18" s="839"/>
      <c r="AS18" s="839"/>
      <c r="AT18" s="839"/>
      <c r="AU18" s="839"/>
      <c r="AV18" s="839"/>
      <c r="AW18" s="839"/>
      <c r="AX18" s="839"/>
      <c r="AY18" s="839"/>
      <c r="AZ18" s="839"/>
      <c r="BA18" s="839"/>
      <c r="BB18" s="839"/>
      <c r="BC18" s="839"/>
      <c r="BD18" s="839"/>
      <c r="BE18" s="839"/>
      <c r="BF18" s="839"/>
      <c r="BG18" s="839"/>
      <c r="BH18" s="839"/>
      <c r="BI18" s="839"/>
      <c r="BJ18" s="839"/>
      <c r="BK18" s="839"/>
      <c r="BL18" s="839"/>
      <c r="BM18" s="839"/>
      <c r="BN18" s="839"/>
      <c r="BO18" s="839"/>
      <c r="BP18" s="839"/>
      <c r="BQ18" s="839"/>
      <c r="BR18" s="839"/>
      <c r="BS18" s="839"/>
      <c r="BT18" s="839"/>
      <c r="BU18" s="839"/>
      <c r="BV18" s="839"/>
      <c r="BW18" s="839"/>
      <c r="BX18" s="839"/>
      <c r="BY18" s="234"/>
      <c r="BZ18" s="215"/>
      <c r="CA18" s="215"/>
      <c r="CB18" s="976" t="s">
        <v>1062</v>
      </c>
      <c r="CC18" s="927"/>
      <c r="CD18" s="928"/>
      <c r="CE18" s="241">
        <f>SUM(CE14:CE17)</f>
        <v>0</v>
      </c>
    </row>
    <row r="19" spans="1:83" ht="15" customHeight="1" x14ac:dyDescent="0.2">
      <c r="A19" s="242" t="s">
        <v>1055</v>
      </c>
      <c r="B19" s="243"/>
      <c r="C19" s="242" t="s">
        <v>1063</v>
      </c>
      <c r="D19" s="242"/>
      <c r="E19" s="242"/>
      <c r="F19" s="243"/>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15"/>
      <c r="CA19" s="215"/>
      <c r="CB19" s="202"/>
      <c r="CC19" s="202"/>
      <c r="CD19" s="202"/>
      <c r="CE19" s="200"/>
    </row>
    <row r="20" spans="1:83" ht="15" customHeight="1" x14ac:dyDescent="0.2">
      <c r="A20" s="244" t="s">
        <v>1033</v>
      </c>
      <c r="B20" s="245"/>
      <c r="C20" s="246" t="s">
        <v>1064</v>
      </c>
      <c r="D20" s="247"/>
      <c r="E20" s="247"/>
      <c r="F20" s="248"/>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34"/>
      <c r="BZ20" s="215"/>
      <c r="CA20" s="215"/>
      <c r="CB20" s="202"/>
      <c r="CC20" s="202"/>
      <c r="CD20" s="202"/>
      <c r="CE20" s="200"/>
    </row>
    <row r="21" spans="1:83" ht="19.5" customHeight="1" x14ac:dyDescent="0.2">
      <c r="A21" s="239"/>
      <c r="B21" s="240">
        <v>1</v>
      </c>
      <c r="C21" s="936" t="s">
        <v>1065</v>
      </c>
      <c r="D21" s="844"/>
      <c r="E21" s="227" t="s">
        <v>926</v>
      </c>
      <c r="F21" s="217">
        <v>1</v>
      </c>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A21" s="925"/>
      <c r="BB21" s="925"/>
      <c r="BC21" s="925"/>
      <c r="BD21" s="925"/>
      <c r="BE21" s="925"/>
      <c r="BF21" s="925"/>
      <c r="BG21" s="925"/>
      <c r="BH21" s="925"/>
      <c r="BI21" s="925"/>
      <c r="BJ21" s="925"/>
      <c r="BK21" s="925"/>
      <c r="BL21" s="925"/>
      <c r="BM21" s="925"/>
      <c r="BN21" s="925"/>
      <c r="BO21" s="925"/>
      <c r="BP21" s="925"/>
      <c r="BQ21" s="925"/>
      <c r="BR21" s="925"/>
      <c r="BS21" s="925"/>
      <c r="BT21" s="925"/>
      <c r="BU21" s="925"/>
      <c r="BV21" s="925"/>
      <c r="BW21" s="925"/>
      <c r="BX21" s="925"/>
      <c r="BY21" s="234"/>
      <c r="BZ21" s="215"/>
      <c r="CA21" s="215"/>
      <c r="CB21" s="202"/>
      <c r="CC21" s="202"/>
      <c r="CD21" s="202"/>
      <c r="CE21" s="200"/>
    </row>
    <row r="22" spans="1:83" ht="25.5" customHeight="1" x14ac:dyDescent="0.2">
      <c r="A22" s="234"/>
      <c r="B22" s="240"/>
      <c r="C22" s="850"/>
      <c r="D22" s="852"/>
      <c r="E22" s="227" t="s">
        <v>1057</v>
      </c>
      <c r="F22" s="217">
        <v>0</v>
      </c>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39"/>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39"/>
      <c r="BN22" s="839"/>
      <c r="BO22" s="839"/>
      <c r="BP22" s="839"/>
      <c r="BQ22" s="839"/>
      <c r="BR22" s="839"/>
      <c r="BS22" s="839"/>
      <c r="BT22" s="839"/>
      <c r="BU22" s="839"/>
      <c r="BV22" s="839"/>
      <c r="BW22" s="839"/>
      <c r="BX22" s="839"/>
      <c r="BY22" s="234"/>
      <c r="BZ22" s="215"/>
      <c r="CA22" s="215"/>
      <c r="CB22" s="202"/>
      <c r="CC22" s="202"/>
      <c r="CD22" s="202"/>
      <c r="CE22" s="200"/>
    </row>
    <row r="23" spans="1:83" ht="15" customHeight="1" x14ac:dyDescent="0.2">
      <c r="A23" s="234"/>
      <c r="B23" s="240">
        <v>2</v>
      </c>
      <c r="C23" s="249" t="s">
        <v>1066</v>
      </c>
      <c r="D23" s="250"/>
      <c r="E23" s="234"/>
      <c r="F23" s="243"/>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15"/>
      <c r="CA23" s="215"/>
      <c r="CB23" s="251" t="s">
        <v>1067</v>
      </c>
      <c r="CC23" s="251"/>
      <c r="CD23" s="251"/>
      <c r="CE23" s="252"/>
    </row>
    <row r="24" spans="1:83" ht="15" customHeight="1" x14ac:dyDescent="0.2">
      <c r="A24" s="234"/>
      <c r="B24" s="240"/>
      <c r="C24" s="253" t="s">
        <v>1068</v>
      </c>
      <c r="D24" s="233"/>
      <c r="E24" s="254" t="s">
        <v>1060</v>
      </c>
      <c r="F24" s="217">
        <v>2</v>
      </c>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5"/>
      <c r="AV24" s="925"/>
      <c r="AW24" s="925"/>
      <c r="AX24" s="925"/>
      <c r="AY24" s="925"/>
      <c r="AZ24" s="925"/>
      <c r="BA24" s="925"/>
      <c r="BB24" s="925"/>
      <c r="BC24" s="925"/>
      <c r="BD24" s="925"/>
      <c r="BE24" s="925"/>
      <c r="BF24" s="925"/>
      <c r="BG24" s="925"/>
      <c r="BH24" s="925"/>
      <c r="BI24" s="925"/>
      <c r="BJ24" s="925"/>
      <c r="BK24" s="925"/>
      <c r="BL24" s="925"/>
      <c r="BM24" s="925"/>
      <c r="BN24" s="925"/>
      <c r="BO24" s="925"/>
      <c r="BP24" s="925"/>
      <c r="BQ24" s="925"/>
      <c r="BR24" s="925"/>
      <c r="BS24" s="925"/>
      <c r="BT24" s="925"/>
      <c r="BU24" s="925"/>
      <c r="BV24" s="925"/>
      <c r="BW24" s="925"/>
      <c r="BX24" s="925"/>
      <c r="BY24" s="234"/>
      <c r="BZ24" s="215"/>
      <c r="CA24" s="215"/>
      <c r="CB24" s="977" t="s">
        <v>1052</v>
      </c>
      <c r="CC24" s="928"/>
      <c r="CD24" s="255" t="s">
        <v>1053</v>
      </c>
      <c r="CE24" s="256">
        <v>0</v>
      </c>
    </row>
    <row r="25" spans="1:83" ht="15" customHeight="1" x14ac:dyDescent="0.2">
      <c r="A25" s="234"/>
      <c r="B25" s="240"/>
      <c r="C25" s="257"/>
      <c r="D25" s="238"/>
      <c r="E25" s="254" t="s">
        <v>1057</v>
      </c>
      <c r="F25" s="217">
        <v>0</v>
      </c>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c r="AN25" s="839"/>
      <c r="AO25" s="839"/>
      <c r="AP25" s="839"/>
      <c r="AQ25" s="839"/>
      <c r="AR25" s="839"/>
      <c r="AS25" s="839"/>
      <c r="AT25" s="839"/>
      <c r="AU25" s="839"/>
      <c r="AV25" s="839"/>
      <c r="AW25" s="839"/>
      <c r="AX25" s="839"/>
      <c r="AY25" s="839"/>
      <c r="AZ25" s="839"/>
      <c r="BA25" s="839"/>
      <c r="BB25" s="839"/>
      <c r="BC25" s="839"/>
      <c r="BD25" s="839"/>
      <c r="BE25" s="839"/>
      <c r="BF25" s="839"/>
      <c r="BG25" s="839"/>
      <c r="BH25" s="839"/>
      <c r="BI25" s="839"/>
      <c r="BJ25" s="839"/>
      <c r="BK25" s="839"/>
      <c r="BL25" s="839"/>
      <c r="BM25" s="839"/>
      <c r="BN25" s="839"/>
      <c r="BO25" s="839"/>
      <c r="BP25" s="839"/>
      <c r="BQ25" s="839"/>
      <c r="BR25" s="839"/>
      <c r="BS25" s="839"/>
      <c r="BT25" s="839"/>
      <c r="BU25" s="839"/>
      <c r="BV25" s="839"/>
      <c r="BW25" s="839"/>
      <c r="BX25" s="839"/>
      <c r="BY25" s="234"/>
      <c r="BZ25" s="215"/>
      <c r="CA25" s="215"/>
      <c r="CB25" s="977" t="s">
        <v>1052</v>
      </c>
      <c r="CC25" s="928"/>
      <c r="CD25" s="255" t="s">
        <v>1055</v>
      </c>
      <c r="CE25" s="256">
        <v>0</v>
      </c>
    </row>
    <row r="26" spans="1:83" ht="15" customHeight="1" x14ac:dyDescent="0.2">
      <c r="A26" s="234"/>
      <c r="B26" s="240"/>
      <c r="C26" s="258" t="s">
        <v>1069</v>
      </c>
      <c r="D26" s="259"/>
      <c r="E26" s="254" t="s">
        <v>1060</v>
      </c>
      <c r="F26" s="217">
        <v>1</v>
      </c>
      <c r="G26" s="925"/>
      <c r="H26" s="925"/>
      <c r="I26" s="92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c r="AN26" s="925"/>
      <c r="AO26" s="925"/>
      <c r="AP26" s="925"/>
      <c r="AQ26" s="925"/>
      <c r="AR26" s="925"/>
      <c r="AS26" s="925"/>
      <c r="AT26" s="925"/>
      <c r="AU26" s="925"/>
      <c r="AV26" s="925"/>
      <c r="AW26" s="925"/>
      <c r="AX26" s="925"/>
      <c r="AY26" s="925"/>
      <c r="AZ26" s="925"/>
      <c r="BA26" s="925"/>
      <c r="BB26" s="925"/>
      <c r="BC26" s="925"/>
      <c r="BD26" s="925"/>
      <c r="BE26" s="925"/>
      <c r="BF26" s="925"/>
      <c r="BG26" s="925"/>
      <c r="BH26" s="925"/>
      <c r="BI26" s="925"/>
      <c r="BJ26" s="925"/>
      <c r="BK26" s="925"/>
      <c r="BL26" s="925"/>
      <c r="BM26" s="925"/>
      <c r="BN26" s="925"/>
      <c r="BO26" s="925"/>
      <c r="BP26" s="925"/>
      <c r="BQ26" s="925"/>
      <c r="BR26" s="925"/>
      <c r="BS26" s="925"/>
      <c r="BT26" s="925"/>
      <c r="BU26" s="925"/>
      <c r="BV26" s="925"/>
      <c r="BW26" s="925"/>
      <c r="BX26" s="925"/>
      <c r="BY26" s="234"/>
      <c r="BZ26" s="215"/>
      <c r="CA26" s="215"/>
      <c r="CB26" s="977" t="s">
        <v>1052</v>
      </c>
      <c r="CC26" s="928"/>
      <c r="CD26" s="255" t="s">
        <v>1058</v>
      </c>
      <c r="CE26" s="256">
        <v>0</v>
      </c>
    </row>
    <row r="27" spans="1:83" ht="15" customHeight="1" x14ac:dyDescent="0.2">
      <c r="A27" s="234"/>
      <c r="B27" s="240"/>
      <c r="C27" s="258"/>
      <c r="D27" s="259"/>
      <c r="E27" s="254" t="s">
        <v>1057</v>
      </c>
      <c r="F27" s="217">
        <v>0</v>
      </c>
      <c r="G27" s="839"/>
      <c r="H27" s="839"/>
      <c r="I27" s="839"/>
      <c r="J27" s="839"/>
      <c r="K27" s="839"/>
      <c r="L27" s="839"/>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39"/>
      <c r="AN27" s="839"/>
      <c r="AO27" s="839"/>
      <c r="AP27" s="839"/>
      <c r="AQ27" s="839"/>
      <c r="AR27" s="839"/>
      <c r="AS27" s="839"/>
      <c r="AT27" s="839"/>
      <c r="AU27" s="839"/>
      <c r="AV27" s="839"/>
      <c r="AW27" s="839"/>
      <c r="AX27" s="839"/>
      <c r="AY27" s="839"/>
      <c r="AZ27" s="839"/>
      <c r="BA27" s="839"/>
      <c r="BB27" s="839"/>
      <c r="BC27" s="839"/>
      <c r="BD27" s="839"/>
      <c r="BE27" s="839"/>
      <c r="BF27" s="839"/>
      <c r="BG27" s="839"/>
      <c r="BH27" s="839"/>
      <c r="BI27" s="839"/>
      <c r="BJ27" s="839"/>
      <c r="BK27" s="839"/>
      <c r="BL27" s="839"/>
      <c r="BM27" s="839"/>
      <c r="BN27" s="839"/>
      <c r="BO27" s="839"/>
      <c r="BP27" s="839"/>
      <c r="BQ27" s="839"/>
      <c r="BR27" s="839"/>
      <c r="BS27" s="839"/>
      <c r="BT27" s="839"/>
      <c r="BU27" s="839"/>
      <c r="BV27" s="839"/>
      <c r="BW27" s="839"/>
      <c r="BX27" s="839"/>
      <c r="BY27" s="234"/>
      <c r="BZ27" s="215"/>
      <c r="CA27" s="215"/>
      <c r="CB27" s="977" t="s">
        <v>1052</v>
      </c>
      <c r="CC27" s="928"/>
      <c r="CD27" s="255" t="s">
        <v>1061</v>
      </c>
      <c r="CE27" s="256">
        <v>0</v>
      </c>
    </row>
    <row r="28" spans="1:83" ht="15" customHeight="1" x14ac:dyDescent="0.2">
      <c r="A28" s="234"/>
      <c r="B28" s="240"/>
      <c r="C28" s="253" t="s">
        <v>1070</v>
      </c>
      <c r="D28" s="233"/>
      <c r="E28" s="254" t="s">
        <v>1060</v>
      </c>
      <c r="F28" s="217">
        <v>2</v>
      </c>
      <c r="G28" s="925"/>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O28" s="925"/>
      <c r="BP28" s="925"/>
      <c r="BQ28" s="925"/>
      <c r="BR28" s="925"/>
      <c r="BS28" s="925"/>
      <c r="BT28" s="925"/>
      <c r="BU28" s="925"/>
      <c r="BV28" s="925"/>
      <c r="BW28" s="925"/>
      <c r="BX28" s="925"/>
      <c r="BY28" s="234"/>
      <c r="BZ28" s="215"/>
      <c r="CA28" s="215"/>
      <c r="CB28" s="978" t="s">
        <v>1062</v>
      </c>
      <c r="CC28" s="927"/>
      <c r="CD28" s="928"/>
      <c r="CE28" s="260">
        <f>SUM(CE24:CE27)</f>
        <v>0</v>
      </c>
    </row>
    <row r="29" spans="1:83" ht="15" customHeight="1" x14ac:dyDescent="0.2">
      <c r="A29" s="234"/>
      <c r="B29" s="240"/>
      <c r="C29" s="257"/>
      <c r="D29" s="238"/>
      <c r="E29" s="254" t="s">
        <v>1057</v>
      </c>
      <c r="F29" s="217">
        <v>0</v>
      </c>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839"/>
      <c r="AO29" s="839"/>
      <c r="AP29" s="839"/>
      <c r="AQ29" s="839"/>
      <c r="AR29" s="839"/>
      <c r="AS29" s="839"/>
      <c r="AT29" s="839"/>
      <c r="AU29" s="839"/>
      <c r="AV29" s="839"/>
      <c r="AW29" s="839"/>
      <c r="AX29" s="839"/>
      <c r="AY29" s="839"/>
      <c r="AZ29" s="839"/>
      <c r="BA29" s="839"/>
      <c r="BB29" s="839"/>
      <c r="BC29" s="839"/>
      <c r="BD29" s="839"/>
      <c r="BE29" s="839"/>
      <c r="BF29" s="839"/>
      <c r="BG29" s="839"/>
      <c r="BH29" s="839"/>
      <c r="BI29" s="839"/>
      <c r="BJ29" s="839"/>
      <c r="BK29" s="839"/>
      <c r="BL29" s="839"/>
      <c r="BM29" s="839"/>
      <c r="BN29" s="839"/>
      <c r="BO29" s="839"/>
      <c r="BP29" s="839"/>
      <c r="BQ29" s="839"/>
      <c r="BR29" s="839"/>
      <c r="BS29" s="839"/>
      <c r="BT29" s="839"/>
      <c r="BU29" s="839"/>
      <c r="BV29" s="839"/>
      <c r="BW29" s="839"/>
      <c r="BX29" s="839"/>
      <c r="BY29" s="234"/>
      <c r="BZ29" s="215"/>
      <c r="CA29" s="215"/>
      <c r="CB29" s="261"/>
      <c r="CC29" s="261"/>
      <c r="CD29" s="262"/>
      <c r="CE29" s="200"/>
    </row>
    <row r="30" spans="1:83" ht="15" customHeight="1" x14ac:dyDescent="0.2">
      <c r="A30" s="234"/>
      <c r="B30" s="240"/>
      <c r="C30" s="258" t="s">
        <v>1071</v>
      </c>
      <c r="D30" s="259"/>
      <c r="E30" s="254" t="s">
        <v>1060</v>
      </c>
      <c r="F30" s="217">
        <v>1</v>
      </c>
      <c r="G30" s="925"/>
      <c r="H30" s="925"/>
      <c r="I30" s="925"/>
      <c r="J30" s="925"/>
      <c r="K30" s="925"/>
      <c r="L30" s="925"/>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925"/>
      <c r="AO30" s="925"/>
      <c r="AP30" s="925"/>
      <c r="AQ30" s="925"/>
      <c r="AR30" s="925"/>
      <c r="AS30" s="925"/>
      <c r="AT30" s="925"/>
      <c r="AU30" s="925"/>
      <c r="AV30" s="925"/>
      <c r="AW30" s="925"/>
      <c r="AX30" s="925"/>
      <c r="AY30" s="925"/>
      <c r="AZ30" s="925"/>
      <c r="BA30" s="925"/>
      <c r="BB30" s="925"/>
      <c r="BC30" s="925"/>
      <c r="BD30" s="925"/>
      <c r="BE30" s="925"/>
      <c r="BF30" s="925"/>
      <c r="BG30" s="925"/>
      <c r="BH30" s="925"/>
      <c r="BI30" s="925"/>
      <c r="BJ30" s="925"/>
      <c r="BK30" s="925"/>
      <c r="BL30" s="925"/>
      <c r="BM30" s="925"/>
      <c r="BN30" s="925"/>
      <c r="BO30" s="925"/>
      <c r="BP30" s="925"/>
      <c r="BQ30" s="925"/>
      <c r="BR30" s="925"/>
      <c r="BS30" s="925"/>
      <c r="BT30" s="925"/>
      <c r="BU30" s="925"/>
      <c r="BV30" s="925"/>
      <c r="BW30" s="925"/>
      <c r="BX30" s="925"/>
      <c r="BY30" s="234"/>
      <c r="BZ30" s="215"/>
      <c r="CA30" s="215"/>
      <c r="CB30" s="202"/>
      <c r="CC30" s="202"/>
      <c r="CD30" s="202"/>
      <c r="CE30" s="200"/>
    </row>
    <row r="31" spans="1:83" ht="15" customHeight="1" x14ac:dyDescent="0.2">
      <c r="A31" s="234"/>
      <c r="B31" s="240"/>
      <c r="C31" s="257"/>
      <c r="D31" s="238"/>
      <c r="E31" s="254" t="s">
        <v>1057</v>
      </c>
      <c r="F31" s="217">
        <v>0</v>
      </c>
      <c r="G31" s="839"/>
      <c r="H31" s="839"/>
      <c r="I31" s="839"/>
      <c r="J31" s="839"/>
      <c r="K31" s="839"/>
      <c r="L31" s="839"/>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39"/>
      <c r="BN31" s="839"/>
      <c r="BO31" s="839"/>
      <c r="BP31" s="839"/>
      <c r="BQ31" s="839"/>
      <c r="BR31" s="839"/>
      <c r="BS31" s="839"/>
      <c r="BT31" s="839"/>
      <c r="BU31" s="839"/>
      <c r="BV31" s="839"/>
      <c r="BW31" s="839"/>
      <c r="BX31" s="839"/>
      <c r="BY31" s="234"/>
      <c r="BZ31" s="215"/>
      <c r="CA31" s="215"/>
      <c r="CB31" s="263" t="s">
        <v>1072</v>
      </c>
      <c r="CC31" s="264"/>
      <c r="CD31" s="265"/>
      <c r="CE31" s="266"/>
    </row>
    <row r="32" spans="1:83" ht="15" customHeight="1" x14ac:dyDescent="0.2">
      <c r="A32" s="234"/>
      <c r="B32" s="240">
        <v>3</v>
      </c>
      <c r="C32" s="267" t="s">
        <v>1073</v>
      </c>
      <c r="D32" s="268"/>
      <c r="E32" s="234"/>
      <c r="F32" s="243"/>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15"/>
      <c r="CA32" s="215"/>
      <c r="CB32" s="929" t="s">
        <v>1052</v>
      </c>
      <c r="CC32" s="928"/>
      <c r="CD32" s="265" t="s">
        <v>1053</v>
      </c>
      <c r="CE32" s="269">
        <v>0</v>
      </c>
    </row>
    <row r="33" spans="1:83" ht="15.75" customHeight="1" x14ac:dyDescent="0.2">
      <c r="A33" s="234"/>
      <c r="B33" s="240"/>
      <c r="C33" s="270" t="s">
        <v>1074</v>
      </c>
      <c r="D33" s="259"/>
      <c r="E33" s="254" t="s">
        <v>1075</v>
      </c>
      <c r="F33" s="217">
        <v>2</v>
      </c>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925"/>
      <c r="BO33" s="925"/>
      <c r="BP33" s="925"/>
      <c r="BQ33" s="925"/>
      <c r="BR33" s="925"/>
      <c r="BS33" s="925"/>
      <c r="BT33" s="925"/>
      <c r="BU33" s="925"/>
      <c r="BV33" s="925"/>
      <c r="BW33" s="925"/>
      <c r="BX33" s="925"/>
      <c r="BY33" s="234"/>
      <c r="BZ33" s="215"/>
      <c r="CA33" s="215"/>
      <c r="CB33" s="929" t="s">
        <v>1052</v>
      </c>
      <c r="CC33" s="928"/>
      <c r="CD33" s="265" t="s">
        <v>1055</v>
      </c>
      <c r="CE33" s="269">
        <v>0</v>
      </c>
    </row>
    <row r="34" spans="1:83" ht="15" customHeight="1" x14ac:dyDescent="0.2">
      <c r="A34" s="234"/>
      <c r="B34" s="240"/>
      <c r="C34" s="258" t="s">
        <v>1076</v>
      </c>
      <c r="D34" s="259"/>
      <c r="E34" s="254" t="s">
        <v>1077</v>
      </c>
      <c r="F34" s="217">
        <v>1</v>
      </c>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838"/>
      <c r="AE34" s="838"/>
      <c r="AF34" s="838"/>
      <c r="AG34" s="838"/>
      <c r="AH34" s="838"/>
      <c r="AI34" s="838"/>
      <c r="AJ34" s="838"/>
      <c r="AK34" s="838"/>
      <c r="AL34" s="838"/>
      <c r="AM34" s="838"/>
      <c r="AN34" s="838"/>
      <c r="AO34" s="838"/>
      <c r="AP34" s="838"/>
      <c r="AQ34" s="838"/>
      <c r="AR34" s="838"/>
      <c r="AS34" s="838"/>
      <c r="AT34" s="838"/>
      <c r="AU34" s="838"/>
      <c r="AV34" s="838"/>
      <c r="AW34" s="838"/>
      <c r="AX34" s="838"/>
      <c r="AY34" s="838"/>
      <c r="AZ34" s="838"/>
      <c r="BA34" s="838"/>
      <c r="BB34" s="838"/>
      <c r="BC34" s="838"/>
      <c r="BD34" s="838"/>
      <c r="BE34" s="838"/>
      <c r="BF34" s="838"/>
      <c r="BG34" s="838"/>
      <c r="BH34" s="838"/>
      <c r="BI34" s="838"/>
      <c r="BJ34" s="838"/>
      <c r="BK34" s="838"/>
      <c r="BL34" s="838"/>
      <c r="BM34" s="838"/>
      <c r="BN34" s="838"/>
      <c r="BO34" s="838"/>
      <c r="BP34" s="838"/>
      <c r="BQ34" s="838"/>
      <c r="BR34" s="838"/>
      <c r="BS34" s="838"/>
      <c r="BT34" s="838"/>
      <c r="BU34" s="838"/>
      <c r="BV34" s="838"/>
      <c r="BW34" s="838"/>
      <c r="BX34" s="838"/>
      <c r="BY34" s="234"/>
      <c r="BZ34" s="215"/>
      <c r="CA34" s="215"/>
      <c r="CB34" s="929" t="s">
        <v>1052</v>
      </c>
      <c r="CC34" s="928"/>
      <c r="CD34" s="265" t="s">
        <v>1058</v>
      </c>
      <c r="CE34" s="269">
        <v>0</v>
      </c>
    </row>
    <row r="35" spans="1:83" ht="15" customHeight="1" x14ac:dyDescent="0.2">
      <c r="A35" s="234"/>
      <c r="B35" s="240"/>
      <c r="C35" s="258" t="s">
        <v>1078</v>
      </c>
      <c r="D35" s="259"/>
      <c r="E35" s="254" t="s">
        <v>1057</v>
      </c>
      <c r="F35" s="217">
        <v>0</v>
      </c>
      <c r="G35" s="839"/>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839"/>
      <c r="AJ35" s="839"/>
      <c r="AK35" s="839"/>
      <c r="AL35" s="839"/>
      <c r="AM35" s="839"/>
      <c r="AN35" s="839"/>
      <c r="AO35" s="839"/>
      <c r="AP35" s="839"/>
      <c r="AQ35" s="839"/>
      <c r="AR35" s="839"/>
      <c r="AS35" s="839"/>
      <c r="AT35" s="839"/>
      <c r="AU35" s="839"/>
      <c r="AV35" s="839"/>
      <c r="AW35" s="839"/>
      <c r="AX35" s="839"/>
      <c r="AY35" s="839"/>
      <c r="AZ35" s="839"/>
      <c r="BA35" s="839"/>
      <c r="BB35" s="839"/>
      <c r="BC35" s="839"/>
      <c r="BD35" s="839"/>
      <c r="BE35" s="839"/>
      <c r="BF35" s="839"/>
      <c r="BG35" s="839"/>
      <c r="BH35" s="839"/>
      <c r="BI35" s="839"/>
      <c r="BJ35" s="839"/>
      <c r="BK35" s="839"/>
      <c r="BL35" s="839"/>
      <c r="BM35" s="839"/>
      <c r="BN35" s="839"/>
      <c r="BO35" s="839"/>
      <c r="BP35" s="839"/>
      <c r="BQ35" s="839"/>
      <c r="BR35" s="839"/>
      <c r="BS35" s="839"/>
      <c r="BT35" s="839"/>
      <c r="BU35" s="839"/>
      <c r="BV35" s="839"/>
      <c r="BW35" s="839"/>
      <c r="BX35" s="839"/>
      <c r="BY35" s="234"/>
      <c r="BZ35" s="215"/>
      <c r="CA35" s="215"/>
      <c r="CB35" s="929" t="s">
        <v>1052</v>
      </c>
      <c r="CC35" s="928"/>
      <c r="CD35" s="265" t="s">
        <v>1061</v>
      </c>
      <c r="CE35" s="269">
        <v>0</v>
      </c>
    </row>
    <row r="36" spans="1:83" ht="15" customHeight="1" x14ac:dyDescent="0.2">
      <c r="A36" s="234"/>
      <c r="B36" s="240"/>
      <c r="C36" s="258" t="s">
        <v>1079</v>
      </c>
      <c r="D36" s="259"/>
      <c r="E36" s="234"/>
      <c r="F36" s="24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34"/>
      <c r="BZ36" s="215"/>
      <c r="CA36" s="215"/>
      <c r="CB36" s="930" t="s">
        <v>1062</v>
      </c>
      <c r="CC36" s="927"/>
      <c r="CD36" s="928"/>
      <c r="CE36" s="271">
        <f>SUM(CE32:CE35)</f>
        <v>0</v>
      </c>
    </row>
    <row r="37" spans="1:83" ht="15" customHeight="1" x14ac:dyDescent="0.2">
      <c r="A37" s="234"/>
      <c r="B37" s="240"/>
      <c r="C37" s="258" t="s">
        <v>1080</v>
      </c>
      <c r="D37" s="259"/>
      <c r="E37" s="234"/>
      <c r="F37" s="24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34"/>
      <c r="BZ37" s="215"/>
      <c r="CA37" s="215"/>
      <c r="CB37" s="262"/>
      <c r="CC37" s="262"/>
      <c r="CD37" s="262"/>
      <c r="CE37" s="272"/>
    </row>
    <row r="38" spans="1:83" ht="15" customHeight="1" x14ac:dyDescent="0.2">
      <c r="A38" s="234"/>
      <c r="B38" s="240"/>
      <c r="C38" s="258" t="s">
        <v>1081</v>
      </c>
      <c r="D38" s="259"/>
      <c r="E38" s="234"/>
      <c r="F38" s="24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34"/>
      <c r="BZ38" s="215"/>
      <c r="CA38" s="215"/>
      <c r="CB38" s="262"/>
      <c r="CC38" s="262"/>
      <c r="CD38" s="262"/>
      <c r="CE38" s="272"/>
    </row>
    <row r="39" spans="1:83" ht="15" customHeight="1" x14ac:dyDescent="0.2">
      <c r="A39" s="234"/>
      <c r="B39" s="240"/>
      <c r="C39" s="258" t="s">
        <v>1082</v>
      </c>
      <c r="D39" s="259"/>
      <c r="E39" s="234"/>
      <c r="F39" s="24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34"/>
      <c r="BZ39" s="215"/>
      <c r="CA39" s="215"/>
      <c r="CB39" s="273" t="s">
        <v>1083</v>
      </c>
      <c r="CC39" s="274"/>
      <c r="CD39" s="275"/>
      <c r="CE39" s="276"/>
    </row>
    <row r="40" spans="1:83" ht="15" customHeight="1" x14ac:dyDescent="0.2">
      <c r="A40" s="234"/>
      <c r="B40" s="240"/>
      <c r="C40" s="257" t="s">
        <v>1084</v>
      </c>
      <c r="D40" s="238"/>
      <c r="E40" s="234"/>
      <c r="F40" s="24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34"/>
      <c r="BZ40" s="215"/>
      <c r="CA40" s="215"/>
      <c r="CB40" s="931" t="s">
        <v>1052</v>
      </c>
      <c r="CC40" s="928"/>
      <c r="CD40" s="275" t="s">
        <v>1053</v>
      </c>
      <c r="CE40" s="277">
        <v>0</v>
      </c>
    </row>
    <row r="41" spans="1:83" ht="15" customHeight="1" x14ac:dyDescent="0.2">
      <c r="A41" s="234"/>
      <c r="B41" s="240"/>
      <c r="C41" s="232" t="s">
        <v>1085</v>
      </c>
      <c r="D41" s="233"/>
      <c r="E41" s="254" t="s">
        <v>1086</v>
      </c>
      <c r="F41" s="217">
        <v>2</v>
      </c>
      <c r="G41" s="92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925"/>
      <c r="BO41" s="925"/>
      <c r="BP41" s="925"/>
      <c r="BQ41" s="925"/>
      <c r="BR41" s="925"/>
      <c r="BS41" s="925"/>
      <c r="BT41" s="925"/>
      <c r="BU41" s="925"/>
      <c r="BV41" s="925"/>
      <c r="BW41" s="925"/>
      <c r="BX41" s="925"/>
      <c r="BY41" s="234"/>
      <c r="BZ41" s="215"/>
      <c r="CA41" s="215"/>
      <c r="CB41" s="931" t="s">
        <v>1052</v>
      </c>
      <c r="CC41" s="928"/>
      <c r="CD41" s="275" t="s">
        <v>1055</v>
      </c>
      <c r="CE41" s="277">
        <v>0</v>
      </c>
    </row>
    <row r="42" spans="1:83" ht="15" customHeight="1" x14ac:dyDescent="0.2">
      <c r="A42" s="234"/>
      <c r="B42" s="240"/>
      <c r="C42" s="258" t="s">
        <v>1087</v>
      </c>
      <c r="D42" s="259"/>
      <c r="E42" s="254" t="s">
        <v>1088</v>
      </c>
      <c r="F42" s="217">
        <v>1</v>
      </c>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c r="AO42" s="838"/>
      <c r="AP42" s="838"/>
      <c r="AQ42" s="838"/>
      <c r="AR42" s="838"/>
      <c r="AS42" s="838"/>
      <c r="AT42" s="838"/>
      <c r="AU42" s="838"/>
      <c r="AV42" s="838"/>
      <c r="AW42" s="838"/>
      <c r="AX42" s="838"/>
      <c r="AY42" s="838"/>
      <c r="AZ42" s="838"/>
      <c r="BA42" s="838"/>
      <c r="BB42" s="838"/>
      <c r="BC42" s="838"/>
      <c r="BD42" s="838"/>
      <c r="BE42" s="838"/>
      <c r="BF42" s="838"/>
      <c r="BG42" s="838"/>
      <c r="BH42" s="838"/>
      <c r="BI42" s="838"/>
      <c r="BJ42" s="838"/>
      <c r="BK42" s="838"/>
      <c r="BL42" s="838"/>
      <c r="BM42" s="838"/>
      <c r="BN42" s="838"/>
      <c r="BO42" s="838"/>
      <c r="BP42" s="838"/>
      <c r="BQ42" s="838"/>
      <c r="BR42" s="838"/>
      <c r="BS42" s="838"/>
      <c r="BT42" s="838"/>
      <c r="BU42" s="838"/>
      <c r="BV42" s="838"/>
      <c r="BW42" s="838"/>
      <c r="BX42" s="838"/>
      <c r="BY42" s="234"/>
      <c r="BZ42" s="215"/>
      <c r="CA42" s="215"/>
      <c r="CB42" s="931" t="s">
        <v>1052</v>
      </c>
      <c r="CC42" s="928"/>
      <c r="CD42" s="275" t="s">
        <v>1058</v>
      </c>
      <c r="CE42" s="277">
        <v>0</v>
      </c>
    </row>
    <row r="43" spans="1:83" ht="15" customHeight="1" x14ac:dyDescent="0.2">
      <c r="A43" s="234"/>
      <c r="B43" s="240"/>
      <c r="C43" s="258" t="s">
        <v>1089</v>
      </c>
      <c r="D43" s="259"/>
      <c r="E43" s="254" t="s">
        <v>1057</v>
      </c>
      <c r="F43" s="217">
        <v>0</v>
      </c>
      <c r="G43" s="839"/>
      <c r="H43" s="839"/>
      <c r="I43" s="839"/>
      <c r="J43" s="839"/>
      <c r="K43" s="839"/>
      <c r="L43" s="839"/>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c r="AN43" s="839"/>
      <c r="AO43" s="839"/>
      <c r="AP43" s="839"/>
      <c r="AQ43" s="839"/>
      <c r="AR43" s="839"/>
      <c r="AS43" s="839"/>
      <c r="AT43" s="839"/>
      <c r="AU43" s="839"/>
      <c r="AV43" s="839"/>
      <c r="AW43" s="839"/>
      <c r="AX43" s="839"/>
      <c r="AY43" s="839"/>
      <c r="AZ43" s="839"/>
      <c r="BA43" s="839"/>
      <c r="BB43" s="839"/>
      <c r="BC43" s="839"/>
      <c r="BD43" s="839"/>
      <c r="BE43" s="839"/>
      <c r="BF43" s="839"/>
      <c r="BG43" s="839"/>
      <c r="BH43" s="839"/>
      <c r="BI43" s="839"/>
      <c r="BJ43" s="839"/>
      <c r="BK43" s="839"/>
      <c r="BL43" s="839"/>
      <c r="BM43" s="839"/>
      <c r="BN43" s="839"/>
      <c r="BO43" s="839"/>
      <c r="BP43" s="839"/>
      <c r="BQ43" s="839"/>
      <c r="BR43" s="839"/>
      <c r="BS43" s="839"/>
      <c r="BT43" s="839"/>
      <c r="BU43" s="839"/>
      <c r="BV43" s="839"/>
      <c r="BW43" s="839"/>
      <c r="BX43" s="839"/>
      <c r="BY43" s="234"/>
      <c r="BZ43" s="215"/>
      <c r="CA43" s="215"/>
      <c r="CB43" s="931" t="s">
        <v>1052</v>
      </c>
      <c r="CC43" s="928"/>
      <c r="CD43" s="275" t="s">
        <v>1061</v>
      </c>
      <c r="CE43" s="277">
        <v>0</v>
      </c>
    </row>
    <row r="44" spans="1:83" ht="15" customHeight="1" x14ac:dyDescent="0.2">
      <c r="A44" s="234"/>
      <c r="B44" s="240"/>
      <c r="C44" s="258" t="s">
        <v>1090</v>
      </c>
      <c r="D44" s="259"/>
      <c r="E44" s="234"/>
      <c r="F44" s="24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34"/>
      <c r="BZ44" s="215"/>
      <c r="CA44" s="215"/>
      <c r="CB44" s="926" t="s">
        <v>1062</v>
      </c>
      <c r="CC44" s="927"/>
      <c r="CD44" s="928"/>
      <c r="CE44" s="278">
        <f>SUM(CE40:CE43)</f>
        <v>0</v>
      </c>
    </row>
    <row r="45" spans="1:83" ht="15" customHeight="1" x14ac:dyDescent="0.2">
      <c r="A45" s="234"/>
      <c r="B45" s="240"/>
      <c r="C45" s="257" t="s">
        <v>1091</v>
      </c>
      <c r="D45" s="238"/>
      <c r="E45" s="234"/>
      <c r="F45" s="243"/>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15"/>
      <c r="CA45" s="215"/>
      <c r="CB45" s="202"/>
      <c r="CC45" s="202"/>
      <c r="CD45" s="202"/>
      <c r="CE45" s="200"/>
    </row>
    <row r="46" spans="1:83" ht="15" customHeight="1" x14ac:dyDescent="0.2">
      <c r="A46" s="234"/>
      <c r="B46" s="240"/>
      <c r="C46" s="232" t="s">
        <v>1092</v>
      </c>
      <c r="D46" s="233"/>
      <c r="E46" s="254" t="s">
        <v>1075</v>
      </c>
      <c r="F46" s="217">
        <v>2</v>
      </c>
      <c r="G46" s="925"/>
      <c r="H46" s="925"/>
      <c r="I46" s="925"/>
      <c r="J46" s="925"/>
      <c r="K46" s="925"/>
      <c r="L46" s="925"/>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234"/>
      <c r="BZ46" s="215"/>
      <c r="CA46" s="215"/>
      <c r="CB46" s="202"/>
      <c r="CC46" s="202"/>
      <c r="CD46" s="202"/>
      <c r="CE46" s="200"/>
    </row>
    <row r="47" spans="1:83" ht="15" customHeight="1" x14ac:dyDescent="0.2">
      <c r="A47" s="234"/>
      <c r="B47" s="240"/>
      <c r="C47" s="258" t="s">
        <v>1093</v>
      </c>
      <c r="D47" s="259"/>
      <c r="E47" s="254" t="s">
        <v>1077</v>
      </c>
      <c r="F47" s="217">
        <v>1</v>
      </c>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8"/>
      <c r="AK47" s="838"/>
      <c r="AL47" s="838"/>
      <c r="AM47" s="838"/>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c r="BQ47" s="838"/>
      <c r="BR47" s="838"/>
      <c r="BS47" s="838"/>
      <c r="BT47" s="838"/>
      <c r="BU47" s="838"/>
      <c r="BV47" s="838"/>
      <c r="BW47" s="838"/>
      <c r="BX47" s="838"/>
      <c r="BY47" s="234"/>
      <c r="BZ47" s="215"/>
      <c r="CA47" s="215"/>
      <c r="CB47" s="279" t="s">
        <v>1094</v>
      </c>
      <c r="CC47" s="280"/>
      <c r="CD47" s="281"/>
      <c r="CE47" s="282"/>
    </row>
    <row r="48" spans="1:83" ht="15" customHeight="1" x14ac:dyDescent="0.2">
      <c r="A48" s="234"/>
      <c r="B48" s="240"/>
      <c r="C48" s="258" t="s">
        <v>1095</v>
      </c>
      <c r="D48" s="259"/>
      <c r="E48" s="254" t="s">
        <v>1057</v>
      </c>
      <c r="F48" s="217">
        <v>0</v>
      </c>
      <c r="G48" s="839"/>
      <c r="H48" s="839"/>
      <c r="I48" s="839"/>
      <c r="J48" s="839"/>
      <c r="K48" s="839"/>
      <c r="L48" s="839"/>
      <c r="M48" s="839"/>
      <c r="N48" s="839"/>
      <c r="O48" s="839"/>
      <c r="P48" s="839"/>
      <c r="Q48" s="839"/>
      <c r="R48" s="839"/>
      <c r="S48" s="839"/>
      <c r="T48" s="839"/>
      <c r="U48" s="839"/>
      <c r="V48" s="839"/>
      <c r="W48" s="839"/>
      <c r="X48" s="839"/>
      <c r="Y48" s="839"/>
      <c r="Z48" s="839"/>
      <c r="AA48" s="839"/>
      <c r="AB48" s="839"/>
      <c r="AC48" s="839"/>
      <c r="AD48" s="839"/>
      <c r="AE48" s="839"/>
      <c r="AF48" s="839"/>
      <c r="AG48" s="839"/>
      <c r="AH48" s="839"/>
      <c r="AI48" s="839"/>
      <c r="AJ48" s="839"/>
      <c r="AK48" s="839"/>
      <c r="AL48" s="839"/>
      <c r="AM48" s="839"/>
      <c r="AN48" s="839"/>
      <c r="AO48" s="839"/>
      <c r="AP48" s="839"/>
      <c r="AQ48" s="839"/>
      <c r="AR48" s="839"/>
      <c r="AS48" s="839"/>
      <c r="AT48" s="839"/>
      <c r="AU48" s="839"/>
      <c r="AV48" s="839"/>
      <c r="AW48" s="839"/>
      <c r="AX48" s="839"/>
      <c r="AY48" s="839"/>
      <c r="AZ48" s="839"/>
      <c r="BA48" s="839"/>
      <c r="BB48" s="839"/>
      <c r="BC48" s="839"/>
      <c r="BD48" s="839"/>
      <c r="BE48" s="839"/>
      <c r="BF48" s="839"/>
      <c r="BG48" s="839"/>
      <c r="BH48" s="839"/>
      <c r="BI48" s="839"/>
      <c r="BJ48" s="839"/>
      <c r="BK48" s="839"/>
      <c r="BL48" s="839"/>
      <c r="BM48" s="839"/>
      <c r="BN48" s="839"/>
      <c r="BO48" s="839"/>
      <c r="BP48" s="839"/>
      <c r="BQ48" s="839"/>
      <c r="BR48" s="839"/>
      <c r="BS48" s="839"/>
      <c r="BT48" s="839"/>
      <c r="BU48" s="839"/>
      <c r="BV48" s="839"/>
      <c r="BW48" s="839"/>
      <c r="BX48" s="839"/>
      <c r="BY48" s="234"/>
      <c r="BZ48" s="215"/>
      <c r="CA48" s="215"/>
      <c r="CB48" s="932" t="s">
        <v>1052</v>
      </c>
      <c r="CC48" s="928"/>
      <c r="CD48" s="281" t="s">
        <v>1053</v>
      </c>
      <c r="CE48" s="283">
        <v>0</v>
      </c>
    </row>
    <row r="49" spans="1:83" ht="15" customHeight="1" x14ac:dyDescent="0.2">
      <c r="A49" s="234"/>
      <c r="B49" s="240"/>
      <c r="C49" s="258" t="s">
        <v>1096</v>
      </c>
      <c r="D49" s="259"/>
      <c r="E49" s="234"/>
      <c r="F49" s="243"/>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15"/>
      <c r="CA49" s="215"/>
      <c r="CB49" s="932" t="s">
        <v>1052</v>
      </c>
      <c r="CC49" s="928"/>
      <c r="CD49" s="281" t="s">
        <v>1055</v>
      </c>
      <c r="CE49" s="283">
        <v>0</v>
      </c>
    </row>
    <row r="50" spans="1:83" ht="15" customHeight="1" x14ac:dyDescent="0.2">
      <c r="A50" s="234"/>
      <c r="B50" s="240"/>
      <c r="C50" s="257" t="s">
        <v>1097</v>
      </c>
      <c r="D50" s="238"/>
      <c r="E50" s="234"/>
      <c r="F50" s="243"/>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15"/>
      <c r="CA50" s="215"/>
      <c r="CB50" s="932" t="s">
        <v>1052</v>
      </c>
      <c r="CC50" s="928"/>
      <c r="CD50" s="281" t="s">
        <v>1058</v>
      </c>
      <c r="CE50" s="283">
        <v>0</v>
      </c>
    </row>
    <row r="51" spans="1:83" ht="15" customHeight="1" x14ac:dyDescent="0.2">
      <c r="A51" s="234"/>
      <c r="B51" s="240"/>
      <c r="C51" s="232" t="s">
        <v>1098</v>
      </c>
      <c r="D51" s="233"/>
      <c r="E51" s="254" t="s">
        <v>1099</v>
      </c>
      <c r="F51" s="217">
        <v>3</v>
      </c>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925"/>
      <c r="BO51" s="925"/>
      <c r="BP51" s="925"/>
      <c r="BQ51" s="925"/>
      <c r="BR51" s="925"/>
      <c r="BS51" s="925"/>
      <c r="BT51" s="925"/>
      <c r="BU51" s="925"/>
      <c r="BV51" s="925"/>
      <c r="BW51" s="925"/>
      <c r="BX51" s="925"/>
      <c r="BY51" s="234"/>
      <c r="BZ51" s="215"/>
      <c r="CA51" s="215"/>
      <c r="CB51" s="932" t="s">
        <v>1052</v>
      </c>
      <c r="CC51" s="928"/>
      <c r="CD51" s="281" t="s">
        <v>1061</v>
      </c>
      <c r="CE51" s="283">
        <v>0</v>
      </c>
    </row>
    <row r="52" spans="1:83" ht="15" customHeight="1" x14ac:dyDescent="0.2">
      <c r="A52" s="234"/>
      <c r="B52" s="240"/>
      <c r="C52" s="258" t="s">
        <v>1100</v>
      </c>
      <c r="D52" s="259"/>
      <c r="E52" s="254" t="s">
        <v>1101</v>
      </c>
      <c r="F52" s="217">
        <v>2</v>
      </c>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c r="AO52" s="838"/>
      <c r="AP52" s="838"/>
      <c r="AQ52" s="838"/>
      <c r="AR52" s="838"/>
      <c r="AS52" s="838"/>
      <c r="AT52" s="838"/>
      <c r="AU52" s="838"/>
      <c r="AV52" s="838"/>
      <c r="AW52" s="838"/>
      <c r="AX52" s="838"/>
      <c r="AY52" s="838"/>
      <c r="AZ52" s="838"/>
      <c r="BA52" s="838"/>
      <c r="BB52" s="838"/>
      <c r="BC52" s="838"/>
      <c r="BD52" s="838"/>
      <c r="BE52" s="838"/>
      <c r="BF52" s="838"/>
      <c r="BG52" s="838"/>
      <c r="BH52" s="838"/>
      <c r="BI52" s="838"/>
      <c r="BJ52" s="838"/>
      <c r="BK52" s="838"/>
      <c r="BL52" s="838"/>
      <c r="BM52" s="838"/>
      <c r="BN52" s="838"/>
      <c r="BO52" s="838"/>
      <c r="BP52" s="838"/>
      <c r="BQ52" s="838"/>
      <c r="BR52" s="838"/>
      <c r="BS52" s="838"/>
      <c r="BT52" s="838"/>
      <c r="BU52" s="838"/>
      <c r="BV52" s="838"/>
      <c r="BW52" s="838"/>
      <c r="BX52" s="838"/>
      <c r="BY52" s="234"/>
      <c r="BZ52" s="215"/>
      <c r="CA52" s="215"/>
      <c r="CB52" s="933" t="s">
        <v>1062</v>
      </c>
      <c r="CC52" s="927"/>
      <c r="CD52" s="928"/>
      <c r="CE52" s="284">
        <f>SUM(CE48:CE51)</f>
        <v>0</v>
      </c>
    </row>
    <row r="53" spans="1:83" ht="15" customHeight="1" x14ac:dyDescent="0.2">
      <c r="A53" s="234"/>
      <c r="B53" s="240"/>
      <c r="C53" s="258" t="s">
        <v>1102</v>
      </c>
      <c r="D53" s="259"/>
      <c r="E53" s="254" t="s">
        <v>1077</v>
      </c>
      <c r="F53" s="217">
        <v>1</v>
      </c>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838"/>
      <c r="AL53" s="838"/>
      <c r="AM53" s="838"/>
      <c r="AN53" s="838"/>
      <c r="AO53" s="838"/>
      <c r="AP53" s="838"/>
      <c r="AQ53" s="838"/>
      <c r="AR53" s="838"/>
      <c r="AS53" s="838"/>
      <c r="AT53" s="838"/>
      <c r="AU53" s="838"/>
      <c r="AV53" s="838"/>
      <c r="AW53" s="838"/>
      <c r="AX53" s="838"/>
      <c r="AY53" s="838"/>
      <c r="AZ53" s="838"/>
      <c r="BA53" s="838"/>
      <c r="BB53" s="838"/>
      <c r="BC53" s="838"/>
      <c r="BD53" s="838"/>
      <c r="BE53" s="838"/>
      <c r="BF53" s="838"/>
      <c r="BG53" s="838"/>
      <c r="BH53" s="838"/>
      <c r="BI53" s="838"/>
      <c r="BJ53" s="838"/>
      <c r="BK53" s="838"/>
      <c r="BL53" s="838"/>
      <c r="BM53" s="838"/>
      <c r="BN53" s="838"/>
      <c r="BO53" s="838"/>
      <c r="BP53" s="838"/>
      <c r="BQ53" s="838"/>
      <c r="BR53" s="838"/>
      <c r="BS53" s="838"/>
      <c r="BT53" s="838"/>
      <c r="BU53" s="838"/>
      <c r="BV53" s="838"/>
      <c r="BW53" s="838"/>
      <c r="BX53" s="838"/>
      <c r="BY53" s="234"/>
      <c r="BZ53" s="215"/>
      <c r="CA53" s="215"/>
      <c r="CB53" s="261"/>
      <c r="CC53" s="261"/>
      <c r="CD53" s="262"/>
      <c r="CE53" s="200"/>
    </row>
    <row r="54" spans="1:83" ht="15" customHeight="1" x14ac:dyDescent="0.2">
      <c r="A54" s="234"/>
      <c r="B54" s="240"/>
      <c r="C54" s="258" t="s">
        <v>1103</v>
      </c>
      <c r="D54" s="259"/>
      <c r="E54" s="254" t="s">
        <v>1088</v>
      </c>
      <c r="F54" s="217">
        <v>0</v>
      </c>
      <c r="G54" s="839"/>
      <c r="H54" s="839"/>
      <c r="I54" s="839"/>
      <c r="J54" s="839"/>
      <c r="K54" s="839"/>
      <c r="L54" s="839"/>
      <c r="M54" s="839"/>
      <c r="N54" s="839"/>
      <c r="O54" s="839"/>
      <c r="P54" s="839"/>
      <c r="Q54" s="839"/>
      <c r="R54" s="839"/>
      <c r="S54" s="839"/>
      <c r="T54" s="839"/>
      <c r="U54" s="839"/>
      <c r="V54" s="839"/>
      <c r="W54" s="839"/>
      <c r="X54" s="839"/>
      <c r="Y54" s="839"/>
      <c r="Z54" s="839"/>
      <c r="AA54" s="839"/>
      <c r="AB54" s="839"/>
      <c r="AC54" s="839"/>
      <c r="AD54" s="839"/>
      <c r="AE54" s="839"/>
      <c r="AF54" s="839"/>
      <c r="AG54" s="839"/>
      <c r="AH54" s="839"/>
      <c r="AI54" s="839"/>
      <c r="AJ54" s="839"/>
      <c r="AK54" s="839"/>
      <c r="AL54" s="839"/>
      <c r="AM54" s="839"/>
      <c r="AN54" s="839"/>
      <c r="AO54" s="839"/>
      <c r="AP54" s="839"/>
      <c r="AQ54" s="839"/>
      <c r="AR54" s="839"/>
      <c r="AS54" s="839"/>
      <c r="AT54" s="839"/>
      <c r="AU54" s="839"/>
      <c r="AV54" s="839"/>
      <c r="AW54" s="839"/>
      <c r="AX54" s="839"/>
      <c r="AY54" s="839"/>
      <c r="AZ54" s="839"/>
      <c r="BA54" s="839"/>
      <c r="BB54" s="839"/>
      <c r="BC54" s="839"/>
      <c r="BD54" s="839"/>
      <c r="BE54" s="839"/>
      <c r="BF54" s="839"/>
      <c r="BG54" s="839"/>
      <c r="BH54" s="839"/>
      <c r="BI54" s="839"/>
      <c r="BJ54" s="839"/>
      <c r="BK54" s="839"/>
      <c r="BL54" s="839"/>
      <c r="BM54" s="839"/>
      <c r="BN54" s="839"/>
      <c r="BO54" s="839"/>
      <c r="BP54" s="839"/>
      <c r="BQ54" s="839"/>
      <c r="BR54" s="839"/>
      <c r="BS54" s="839"/>
      <c r="BT54" s="839"/>
      <c r="BU54" s="839"/>
      <c r="BV54" s="839"/>
      <c r="BW54" s="839"/>
      <c r="BX54" s="839"/>
      <c r="BY54" s="234"/>
      <c r="BZ54" s="215"/>
      <c r="CA54" s="215"/>
      <c r="CB54" s="261"/>
      <c r="CC54" s="261"/>
      <c r="CD54" s="262"/>
      <c r="CE54" s="200"/>
    </row>
    <row r="55" spans="1:83" ht="15" customHeight="1" x14ac:dyDescent="0.2">
      <c r="A55" s="203"/>
      <c r="B55" s="204"/>
      <c r="C55" s="285" t="s">
        <v>1104</v>
      </c>
      <c r="D55" s="207"/>
      <c r="E55" s="203"/>
      <c r="F55" s="286"/>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BX55" s="203"/>
      <c r="BY55" s="203"/>
      <c r="BZ55" s="200"/>
      <c r="CA55" s="200"/>
      <c r="CB55" s="261"/>
      <c r="CC55" s="261"/>
      <c r="CD55" s="262"/>
      <c r="CE55" s="200"/>
    </row>
    <row r="56" spans="1:83" ht="15" customHeight="1" x14ac:dyDescent="0.2">
      <c r="A56" s="203"/>
      <c r="B56" s="204"/>
      <c r="C56" s="285" t="s">
        <v>1105</v>
      </c>
      <c r="D56" s="207"/>
      <c r="E56" s="203"/>
      <c r="F56" s="286"/>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0"/>
      <c r="CA56" s="200"/>
      <c r="CB56" s="261"/>
      <c r="CC56" s="261"/>
      <c r="CD56" s="262"/>
      <c r="CE56" s="200"/>
    </row>
    <row r="57" spans="1:83" ht="15" customHeight="1" x14ac:dyDescent="0.2">
      <c r="A57" s="203"/>
      <c r="B57" s="204"/>
      <c r="C57" s="285" t="s">
        <v>1106</v>
      </c>
      <c r="D57" s="207"/>
      <c r="E57" s="203"/>
      <c r="F57" s="286"/>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0"/>
      <c r="CA57" s="200"/>
      <c r="CB57" s="261"/>
      <c r="CC57" s="261"/>
      <c r="CD57" s="262"/>
      <c r="CE57" s="200"/>
    </row>
    <row r="58" spans="1:83" ht="15" customHeight="1" x14ac:dyDescent="0.2">
      <c r="A58" s="203"/>
      <c r="B58" s="204"/>
      <c r="C58" s="287" t="s">
        <v>1107</v>
      </c>
      <c r="D58" s="288"/>
      <c r="E58" s="203"/>
      <c r="F58" s="286"/>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0"/>
      <c r="CA58" s="200"/>
      <c r="CB58" s="261"/>
      <c r="CC58" s="261"/>
      <c r="CD58" s="262"/>
      <c r="CE58" s="200"/>
    </row>
    <row r="59" spans="1:83" ht="15" customHeight="1" x14ac:dyDescent="0.2">
      <c r="A59" s="203"/>
      <c r="B59" s="204"/>
      <c r="C59" s="249" t="s">
        <v>1108</v>
      </c>
      <c r="D59" s="250"/>
      <c r="E59" s="254" t="s">
        <v>1099</v>
      </c>
      <c r="F59" s="217">
        <v>3</v>
      </c>
      <c r="G59" s="925"/>
      <c r="H59" s="925"/>
      <c r="I59" s="925"/>
      <c r="J59" s="925"/>
      <c r="K59" s="925"/>
      <c r="L59" s="925"/>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925"/>
      <c r="BO59" s="925"/>
      <c r="BP59" s="925"/>
      <c r="BQ59" s="925"/>
      <c r="BR59" s="925"/>
      <c r="BS59" s="925"/>
      <c r="BT59" s="925"/>
      <c r="BU59" s="925"/>
      <c r="BV59" s="925"/>
      <c r="BW59" s="925"/>
      <c r="BX59" s="925"/>
      <c r="BY59" s="203"/>
      <c r="BZ59" s="200"/>
      <c r="CA59" s="200"/>
      <c r="CB59" s="261"/>
      <c r="CC59" s="261"/>
      <c r="CD59" s="262"/>
      <c r="CE59" s="200"/>
    </row>
    <row r="60" spans="1:83" ht="15" customHeight="1" x14ac:dyDescent="0.2">
      <c r="A60" s="203"/>
      <c r="B60" s="204"/>
      <c r="C60" s="285" t="s">
        <v>1109</v>
      </c>
      <c r="D60" s="207"/>
      <c r="E60" s="254" t="s">
        <v>1101</v>
      </c>
      <c r="F60" s="217">
        <v>2</v>
      </c>
      <c r="G60" s="838"/>
      <c r="H60" s="838"/>
      <c r="I60" s="838"/>
      <c r="J60" s="838"/>
      <c r="K60" s="838"/>
      <c r="L60" s="838"/>
      <c r="M60" s="838"/>
      <c r="N60" s="838"/>
      <c r="O60" s="838"/>
      <c r="P60" s="838"/>
      <c r="Q60" s="838"/>
      <c r="R60" s="838"/>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38"/>
      <c r="BL60" s="838"/>
      <c r="BM60" s="838"/>
      <c r="BN60" s="838"/>
      <c r="BO60" s="838"/>
      <c r="BP60" s="838"/>
      <c r="BQ60" s="838"/>
      <c r="BR60" s="838"/>
      <c r="BS60" s="838"/>
      <c r="BT60" s="838"/>
      <c r="BU60" s="838"/>
      <c r="BV60" s="838"/>
      <c r="BW60" s="838"/>
      <c r="BX60" s="838"/>
      <c r="BY60" s="203"/>
      <c r="BZ60" s="200"/>
      <c r="CA60" s="200"/>
      <c r="CB60" s="261"/>
      <c r="CC60" s="261"/>
      <c r="CD60" s="262"/>
      <c r="CE60" s="200"/>
    </row>
    <row r="61" spans="1:83" ht="15" customHeight="1" x14ac:dyDescent="0.2">
      <c r="A61" s="203"/>
      <c r="B61" s="204"/>
      <c r="C61" s="285" t="s">
        <v>1110</v>
      </c>
      <c r="D61" s="207"/>
      <c r="E61" s="254" t="s">
        <v>1077</v>
      </c>
      <c r="F61" s="217">
        <v>1</v>
      </c>
      <c r="G61" s="838"/>
      <c r="H61" s="838"/>
      <c r="I61" s="838"/>
      <c r="J61" s="838"/>
      <c r="K61" s="838"/>
      <c r="L61" s="838"/>
      <c r="M61" s="838"/>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203"/>
      <c r="BZ61" s="200"/>
      <c r="CA61" s="200"/>
      <c r="CB61" s="261"/>
      <c r="CC61" s="261"/>
      <c r="CD61" s="262"/>
      <c r="CE61" s="200"/>
    </row>
    <row r="62" spans="1:83" ht="15" customHeight="1" x14ac:dyDescent="0.2">
      <c r="A62" s="203"/>
      <c r="B62" s="204"/>
      <c r="C62" s="285" t="s">
        <v>1111</v>
      </c>
      <c r="D62" s="207"/>
      <c r="E62" s="254" t="s">
        <v>1088</v>
      </c>
      <c r="F62" s="217">
        <v>0</v>
      </c>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39"/>
      <c r="AX62" s="839"/>
      <c r="AY62" s="839"/>
      <c r="AZ62" s="839"/>
      <c r="BA62" s="839"/>
      <c r="BB62" s="839"/>
      <c r="BC62" s="839"/>
      <c r="BD62" s="839"/>
      <c r="BE62" s="839"/>
      <c r="BF62" s="839"/>
      <c r="BG62" s="839"/>
      <c r="BH62" s="839"/>
      <c r="BI62" s="839"/>
      <c r="BJ62" s="839"/>
      <c r="BK62" s="839"/>
      <c r="BL62" s="839"/>
      <c r="BM62" s="839"/>
      <c r="BN62" s="839"/>
      <c r="BO62" s="839"/>
      <c r="BP62" s="839"/>
      <c r="BQ62" s="839"/>
      <c r="BR62" s="839"/>
      <c r="BS62" s="839"/>
      <c r="BT62" s="839"/>
      <c r="BU62" s="839"/>
      <c r="BV62" s="839"/>
      <c r="BW62" s="839"/>
      <c r="BX62" s="839"/>
      <c r="BY62" s="203"/>
      <c r="BZ62" s="200"/>
      <c r="CA62" s="200"/>
      <c r="CB62" s="261"/>
      <c r="CC62" s="261"/>
      <c r="CD62" s="262"/>
      <c r="CE62" s="200"/>
    </row>
    <row r="63" spans="1:83" ht="15" customHeight="1" x14ac:dyDescent="0.2">
      <c r="A63" s="203"/>
      <c r="B63" s="204"/>
      <c r="C63" s="285" t="s">
        <v>1112</v>
      </c>
      <c r="D63" s="207"/>
      <c r="E63" s="203"/>
      <c r="F63" s="286"/>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0"/>
      <c r="CA63" s="200"/>
      <c r="CB63" s="261"/>
      <c r="CC63" s="261"/>
      <c r="CD63" s="262"/>
      <c r="CE63" s="200"/>
    </row>
    <row r="64" spans="1:83" ht="15" customHeight="1" x14ac:dyDescent="0.2">
      <c r="A64" s="203"/>
      <c r="B64" s="204"/>
      <c r="C64" s="285" t="s">
        <v>1113</v>
      </c>
      <c r="D64" s="207"/>
      <c r="E64" s="203"/>
      <c r="F64" s="286"/>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0"/>
      <c r="CA64" s="200"/>
      <c r="CB64" s="261"/>
      <c r="CC64" s="261"/>
      <c r="CD64" s="262"/>
      <c r="CE64" s="200"/>
    </row>
    <row r="65" spans="1:83" ht="15" customHeight="1" x14ac:dyDescent="0.2">
      <c r="A65" s="203"/>
      <c r="B65" s="204"/>
      <c r="C65" s="285" t="s">
        <v>1114</v>
      </c>
      <c r="D65" s="207"/>
      <c r="E65" s="203"/>
      <c r="F65" s="286"/>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0"/>
      <c r="CA65" s="200"/>
      <c r="CB65" s="261"/>
      <c r="CC65" s="261"/>
      <c r="CD65" s="262"/>
      <c r="CE65" s="200"/>
    </row>
    <row r="66" spans="1:83" ht="15" customHeight="1" x14ac:dyDescent="0.2">
      <c r="A66" s="203"/>
      <c r="B66" s="204"/>
      <c r="C66" s="285" t="s">
        <v>1115</v>
      </c>
      <c r="D66" s="207"/>
      <c r="E66" s="203"/>
      <c r="F66" s="286"/>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0"/>
      <c r="CA66" s="200"/>
      <c r="CB66" s="261"/>
      <c r="CC66" s="261"/>
      <c r="CD66" s="262"/>
      <c r="CE66" s="200"/>
    </row>
    <row r="67" spans="1:83" ht="15" customHeight="1" x14ac:dyDescent="0.2">
      <c r="A67" s="203"/>
      <c r="B67" s="204"/>
      <c r="C67" s="287" t="s">
        <v>1116</v>
      </c>
      <c r="D67" s="288"/>
      <c r="E67" s="203"/>
      <c r="F67" s="286"/>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0"/>
      <c r="CA67" s="200"/>
      <c r="CB67" s="261"/>
      <c r="CC67" s="261"/>
      <c r="CD67" s="262"/>
      <c r="CE67" s="200"/>
    </row>
    <row r="68" spans="1:83" ht="27" customHeight="1" x14ac:dyDescent="0.2">
      <c r="A68" s="234"/>
      <c r="B68" s="240">
        <v>3</v>
      </c>
      <c r="C68" s="249" t="s">
        <v>1117</v>
      </c>
      <c r="D68" s="250"/>
      <c r="E68" s="289" t="s">
        <v>1118</v>
      </c>
      <c r="F68" s="217">
        <v>3</v>
      </c>
      <c r="G68" s="925"/>
      <c r="H68" s="925"/>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925"/>
      <c r="BO68" s="925"/>
      <c r="BP68" s="925"/>
      <c r="BQ68" s="925"/>
      <c r="BR68" s="925"/>
      <c r="BS68" s="925"/>
      <c r="BT68" s="925"/>
      <c r="BU68" s="925"/>
      <c r="BV68" s="925"/>
      <c r="BW68" s="925"/>
      <c r="BX68" s="925"/>
      <c r="BY68" s="234"/>
      <c r="BZ68" s="215"/>
      <c r="CA68" s="215"/>
      <c r="CB68" s="202"/>
      <c r="CC68" s="202"/>
      <c r="CD68" s="202"/>
      <c r="CE68" s="200"/>
    </row>
    <row r="69" spans="1:83" ht="27" customHeight="1" x14ac:dyDescent="0.2">
      <c r="A69" s="234"/>
      <c r="B69" s="240"/>
      <c r="C69" s="285" t="s">
        <v>1119</v>
      </c>
      <c r="D69" s="207"/>
      <c r="E69" s="289" t="s">
        <v>1120</v>
      </c>
      <c r="F69" s="217">
        <v>2</v>
      </c>
      <c r="G69" s="838"/>
      <c r="H69" s="838"/>
      <c r="I69" s="838"/>
      <c r="J69" s="838"/>
      <c r="K69" s="838"/>
      <c r="L69" s="838"/>
      <c r="M69" s="838"/>
      <c r="N69" s="838"/>
      <c r="O69" s="838"/>
      <c r="P69" s="838"/>
      <c r="Q69" s="838"/>
      <c r="R69" s="838"/>
      <c r="S69" s="838"/>
      <c r="T69" s="838"/>
      <c r="U69" s="838"/>
      <c r="V69" s="838"/>
      <c r="W69" s="838"/>
      <c r="X69" s="838"/>
      <c r="Y69" s="838"/>
      <c r="Z69" s="838"/>
      <c r="AA69" s="838"/>
      <c r="AB69" s="838"/>
      <c r="AC69" s="838"/>
      <c r="AD69" s="838"/>
      <c r="AE69" s="838"/>
      <c r="AF69" s="838"/>
      <c r="AG69" s="838"/>
      <c r="AH69" s="838"/>
      <c r="AI69" s="838"/>
      <c r="AJ69" s="838"/>
      <c r="AK69" s="838"/>
      <c r="AL69" s="838"/>
      <c r="AM69" s="838"/>
      <c r="AN69" s="838"/>
      <c r="AO69" s="838"/>
      <c r="AP69" s="838"/>
      <c r="AQ69" s="838"/>
      <c r="AR69" s="838"/>
      <c r="AS69" s="838"/>
      <c r="AT69" s="838"/>
      <c r="AU69" s="838"/>
      <c r="AV69" s="838"/>
      <c r="AW69" s="838"/>
      <c r="AX69" s="838"/>
      <c r="AY69" s="838"/>
      <c r="AZ69" s="838"/>
      <c r="BA69" s="838"/>
      <c r="BB69" s="838"/>
      <c r="BC69" s="838"/>
      <c r="BD69" s="838"/>
      <c r="BE69" s="838"/>
      <c r="BF69" s="838"/>
      <c r="BG69" s="838"/>
      <c r="BH69" s="838"/>
      <c r="BI69" s="838"/>
      <c r="BJ69" s="838"/>
      <c r="BK69" s="838"/>
      <c r="BL69" s="838"/>
      <c r="BM69" s="838"/>
      <c r="BN69" s="838"/>
      <c r="BO69" s="838"/>
      <c r="BP69" s="838"/>
      <c r="BQ69" s="838"/>
      <c r="BR69" s="838"/>
      <c r="BS69" s="838"/>
      <c r="BT69" s="838"/>
      <c r="BU69" s="838"/>
      <c r="BV69" s="838"/>
      <c r="BW69" s="838"/>
      <c r="BX69" s="838"/>
      <c r="BY69" s="234"/>
      <c r="BZ69" s="215"/>
      <c r="CA69" s="215"/>
      <c r="CB69" s="261"/>
      <c r="CC69" s="261"/>
      <c r="CD69" s="262"/>
      <c r="CE69" s="200"/>
    </row>
    <row r="70" spans="1:83" ht="15" customHeight="1" x14ac:dyDescent="0.2">
      <c r="A70" s="234"/>
      <c r="B70" s="240"/>
      <c r="C70" s="285" t="s">
        <v>1121</v>
      </c>
      <c r="D70" s="207"/>
      <c r="E70" s="254" t="s">
        <v>1122</v>
      </c>
      <c r="F70" s="217">
        <v>1</v>
      </c>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c r="AL70" s="839"/>
      <c r="AM70" s="839"/>
      <c r="AN70" s="839"/>
      <c r="AO70" s="839"/>
      <c r="AP70" s="839"/>
      <c r="AQ70" s="839"/>
      <c r="AR70" s="839"/>
      <c r="AS70" s="839"/>
      <c r="AT70" s="839"/>
      <c r="AU70" s="839"/>
      <c r="AV70" s="839"/>
      <c r="AW70" s="839"/>
      <c r="AX70" s="839"/>
      <c r="AY70" s="839"/>
      <c r="AZ70" s="839"/>
      <c r="BA70" s="839"/>
      <c r="BB70" s="839"/>
      <c r="BC70" s="839"/>
      <c r="BD70" s="839"/>
      <c r="BE70" s="839"/>
      <c r="BF70" s="839"/>
      <c r="BG70" s="839"/>
      <c r="BH70" s="839"/>
      <c r="BI70" s="839"/>
      <c r="BJ70" s="839"/>
      <c r="BK70" s="839"/>
      <c r="BL70" s="839"/>
      <c r="BM70" s="839"/>
      <c r="BN70" s="839"/>
      <c r="BO70" s="839"/>
      <c r="BP70" s="839"/>
      <c r="BQ70" s="839"/>
      <c r="BR70" s="839"/>
      <c r="BS70" s="839"/>
      <c r="BT70" s="839"/>
      <c r="BU70" s="839"/>
      <c r="BV70" s="839"/>
      <c r="BW70" s="839"/>
      <c r="BX70" s="839"/>
      <c r="BY70" s="234"/>
      <c r="BZ70" s="215"/>
      <c r="CA70" s="215"/>
      <c r="CB70" s="261"/>
      <c r="CC70" s="261"/>
      <c r="CD70" s="262"/>
      <c r="CE70" s="200"/>
    </row>
    <row r="71" spans="1:83" ht="15" customHeight="1" x14ac:dyDescent="0.2">
      <c r="A71" s="234"/>
      <c r="B71" s="240"/>
      <c r="C71" s="287" t="s">
        <v>1123</v>
      </c>
      <c r="D71" s="288"/>
      <c r="E71" s="234"/>
      <c r="F71" s="243"/>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15"/>
      <c r="CA71" s="215"/>
      <c r="CB71" s="261"/>
      <c r="CC71" s="261"/>
      <c r="CD71" s="262"/>
      <c r="CE71" s="200"/>
    </row>
    <row r="72" spans="1:83" ht="15" customHeight="1" x14ac:dyDescent="0.2">
      <c r="A72" s="234"/>
      <c r="B72" s="240">
        <v>4</v>
      </c>
      <c r="C72" s="249" t="s">
        <v>1124</v>
      </c>
      <c r="D72" s="250"/>
      <c r="E72" s="234"/>
      <c r="F72" s="243"/>
      <c r="G72" s="234"/>
      <c r="H72" s="234"/>
      <c r="I72" s="234"/>
      <c r="J72" s="234"/>
      <c r="K72" s="234"/>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15"/>
      <c r="CA72" s="215"/>
      <c r="CB72" s="202"/>
      <c r="CC72" s="202"/>
      <c r="CD72" s="202"/>
      <c r="CE72" s="200"/>
    </row>
    <row r="73" spans="1:83" ht="15" customHeight="1" x14ac:dyDescent="0.2">
      <c r="A73" s="234"/>
      <c r="B73" s="240"/>
      <c r="C73" s="258" t="s">
        <v>1125</v>
      </c>
      <c r="D73" s="259"/>
      <c r="E73" s="254" t="s">
        <v>1126</v>
      </c>
      <c r="F73" s="217">
        <v>2</v>
      </c>
      <c r="G73" s="925"/>
      <c r="H73" s="925"/>
      <c r="I73" s="925"/>
      <c r="J73" s="925"/>
      <c r="K73" s="925"/>
      <c r="L73" s="925"/>
      <c r="M73" s="925"/>
      <c r="N73" s="925"/>
      <c r="O73" s="925"/>
      <c r="P73" s="925"/>
      <c r="Q73" s="925"/>
      <c r="R73" s="925"/>
      <c r="S73" s="925"/>
      <c r="T73" s="925"/>
      <c r="U73" s="925"/>
      <c r="V73" s="925"/>
      <c r="W73" s="925"/>
      <c r="X73" s="925"/>
      <c r="Y73" s="925"/>
      <c r="Z73" s="925"/>
      <c r="AA73" s="925"/>
      <c r="AB73" s="925"/>
      <c r="AC73" s="925"/>
      <c r="AD73" s="925"/>
      <c r="AE73" s="925"/>
      <c r="AF73" s="925"/>
      <c r="AG73" s="925"/>
      <c r="AH73" s="925"/>
      <c r="AI73" s="925"/>
      <c r="AJ73" s="925"/>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925"/>
      <c r="BO73" s="925"/>
      <c r="BP73" s="925"/>
      <c r="BQ73" s="925"/>
      <c r="BR73" s="925"/>
      <c r="BS73" s="925"/>
      <c r="BT73" s="925"/>
      <c r="BU73" s="925"/>
      <c r="BV73" s="925"/>
      <c r="BW73" s="925"/>
      <c r="BX73" s="925"/>
      <c r="BY73" s="234"/>
      <c r="BZ73" s="215"/>
      <c r="CA73" s="215"/>
      <c r="CB73" s="202"/>
      <c r="CC73" s="202"/>
      <c r="CD73" s="202"/>
      <c r="CE73" s="200"/>
    </row>
    <row r="74" spans="1:83" ht="15" customHeight="1" x14ac:dyDescent="0.2">
      <c r="A74" s="234"/>
      <c r="B74" s="240"/>
      <c r="C74" s="258"/>
      <c r="D74" s="259"/>
      <c r="E74" s="254" t="s">
        <v>1127</v>
      </c>
      <c r="F74" s="217">
        <v>1</v>
      </c>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c r="AE74" s="839"/>
      <c r="AF74" s="839"/>
      <c r="AG74" s="839"/>
      <c r="AH74" s="839"/>
      <c r="AI74" s="839"/>
      <c r="AJ74" s="839"/>
      <c r="AK74" s="839"/>
      <c r="AL74" s="839"/>
      <c r="AM74" s="839"/>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39"/>
      <c r="BO74" s="839"/>
      <c r="BP74" s="839"/>
      <c r="BQ74" s="839"/>
      <c r="BR74" s="839"/>
      <c r="BS74" s="839"/>
      <c r="BT74" s="839"/>
      <c r="BU74" s="839"/>
      <c r="BV74" s="839"/>
      <c r="BW74" s="839"/>
      <c r="BX74" s="839"/>
      <c r="BY74" s="234"/>
      <c r="BZ74" s="215"/>
      <c r="CA74" s="215"/>
      <c r="CB74" s="202"/>
      <c r="CC74" s="202"/>
      <c r="CD74" s="202"/>
      <c r="CE74" s="200"/>
    </row>
    <row r="75" spans="1:83" ht="15" customHeight="1" x14ac:dyDescent="0.2">
      <c r="A75" s="234"/>
      <c r="B75" s="240"/>
      <c r="C75" s="253" t="s">
        <v>1128</v>
      </c>
      <c r="D75" s="233"/>
      <c r="E75" s="254" t="s">
        <v>1126</v>
      </c>
      <c r="F75" s="217">
        <v>2</v>
      </c>
      <c r="G75" s="925"/>
      <c r="H75" s="925"/>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c r="AL75" s="925"/>
      <c r="AM75" s="925"/>
      <c r="AN75" s="925"/>
      <c r="AO75" s="925"/>
      <c r="AP75" s="925"/>
      <c r="AQ75" s="925"/>
      <c r="AR75" s="925"/>
      <c r="AS75" s="925"/>
      <c r="AT75" s="925"/>
      <c r="AU75" s="925"/>
      <c r="AV75" s="925"/>
      <c r="AW75" s="925"/>
      <c r="AX75" s="925"/>
      <c r="AY75" s="925"/>
      <c r="AZ75" s="925"/>
      <c r="BA75" s="925"/>
      <c r="BB75" s="925"/>
      <c r="BC75" s="925"/>
      <c r="BD75" s="925"/>
      <c r="BE75" s="925"/>
      <c r="BF75" s="925"/>
      <c r="BG75" s="925"/>
      <c r="BH75" s="925"/>
      <c r="BI75" s="925"/>
      <c r="BJ75" s="925"/>
      <c r="BK75" s="925"/>
      <c r="BL75" s="925"/>
      <c r="BM75" s="925"/>
      <c r="BN75" s="925"/>
      <c r="BO75" s="925"/>
      <c r="BP75" s="925"/>
      <c r="BQ75" s="925"/>
      <c r="BR75" s="925"/>
      <c r="BS75" s="925"/>
      <c r="BT75" s="925"/>
      <c r="BU75" s="925"/>
      <c r="BV75" s="925"/>
      <c r="BW75" s="925"/>
      <c r="BX75" s="925"/>
      <c r="BY75" s="234"/>
      <c r="BZ75" s="215"/>
      <c r="CA75" s="215"/>
      <c r="CB75" s="202"/>
      <c r="CC75" s="202"/>
      <c r="CD75" s="202"/>
      <c r="CE75" s="200"/>
    </row>
    <row r="76" spans="1:83" ht="15" customHeight="1" x14ac:dyDescent="0.2">
      <c r="A76" s="234"/>
      <c r="B76" s="240"/>
      <c r="C76" s="237"/>
      <c r="D76" s="238"/>
      <c r="E76" s="254" t="s">
        <v>1127</v>
      </c>
      <c r="F76" s="217">
        <v>1</v>
      </c>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c r="AE76" s="839"/>
      <c r="AF76" s="839"/>
      <c r="AG76" s="839"/>
      <c r="AH76" s="839"/>
      <c r="AI76" s="839"/>
      <c r="AJ76" s="839"/>
      <c r="AK76" s="839"/>
      <c r="AL76" s="839"/>
      <c r="AM76" s="839"/>
      <c r="AN76" s="839"/>
      <c r="AO76" s="839"/>
      <c r="AP76" s="839"/>
      <c r="AQ76" s="839"/>
      <c r="AR76" s="839"/>
      <c r="AS76" s="839"/>
      <c r="AT76" s="839"/>
      <c r="AU76" s="839"/>
      <c r="AV76" s="839"/>
      <c r="AW76" s="839"/>
      <c r="AX76" s="839"/>
      <c r="AY76" s="839"/>
      <c r="AZ76" s="839"/>
      <c r="BA76" s="839"/>
      <c r="BB76" s="839"/>
      <c r="BC76" s="839"/>
      <c r="BD76" s="839"/>
      <c r="BE76" s="839"/>
      <c r="BF76" s="839"/>
      <c r="BG76" s="839"/>
      <c r="BH76" s="839"/>
      <c r="BI76" s="839"/>
      <c r="BJ76" s="839"/>
      <c r="BK76" s="839"/>
      <c r="BL76" s="839"/>
      <c r="BM76" s="839"/>
      <c r="BN76" s="839"/>
      <c r="BO76" s="839"/>
      <c r="BP76" s="839"/>
      <c r="BQ76" s="839"/>
      <c r="BR76" s="839"/>
      <c r="BS76" s="839"/>
      <c r="BT76" s="839"/>
      <c r="BU76" s="839"/>
      <c r="BV76" s="839"/>
      <c r="BW76" s="839"/>
      <c r="BX76" s="839"/>
      <c r="BY76" s="234"/>
      <c r="BZ76" s="215"/>
      <c r="CA76" s="215"/>
      <c r="CB76" s="202"/>
      <c r="CC76" s="202"/>
      <c r="CD76" s="202"/>
      <c r="CE76" s="200"/>
    </row>
    <row r="77" spans="1:83" ht="15" customHeight="1" x14ac:dyDescent="0.2">
      <c r="A77" s="290" t="s">
        <v>98</v>
      </c>
      <c r="B77" s="291"/>
      <c r="C77" s="246" t="s">
        <v>1129</v>
      </c>
      <c r="D77" s="247"/>
      <c r="E77" s="247"/>
      <c r="F77" s="248"/>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34"/>
      <c r="BZ77" s="215"/>
      <c r="CA77" s="215"/>
      <c r="CB77" s="202"/>
      <c r="CC77" s="202"/>
      <c r="CD77" s="202"/>
      <c r="CE77" s="200"/>
    </row>
    <row r="78" spans="1:83" ht="15" customHeight="1" x14ac:dyDescent="0.2">
      <c r="A78" s="234"/>
      <c r="B78" s="240">
        <v>1</v>
      </c>
      <c r="C78" s="249" t="s">
        <v>1130</v>
      </c>
      <c r="D78" s="250"/>
      <c r="E78" s="227" t="s">
        <v>1131</v>
      </c>
      <c r="F78" s="217">
        <v>5</v>
      </c>
      <c r="G78" s="925"/>
      <c r="H78" s="925"/>
      <c r="I78" s="925"/>
      <c r="J78" s="925"/>
      <c r="K78" s="925"/>
      <c r="L78" s="925"/>
      <c r="M78" s="925"/>
      <c r="N78" s="925"/>
      <c r="O78" s="925"/>
      <c r="P78" s="925"/>
      <c r="Q78" s="925"/>
      <c r="R78" s="925"/>
      <c r="S78" s="925"/>
      <c r="T78" s="925"/>
      <c r="U78" s="925"/>
      <c r="V78" s="925"/>
      <c r="W78" s="925"/>
      <c r="X78" s="925"/>
      <c r="Y78" s="925"/>
      <c r="Z78" s="925"/>
      <c r="AA78" s="925"/>
      <c r="AB78" s="925"/>
      <c r="AC78" s="925"/>
      <c r="AD78" s="925"/>
      <c r="AE78" s="925"/>
      <c r="AF78" s="925"/>
      <c r="AG78" s="925"/>
      <c r="AH78" s="925"/>
      <c r="AI78" s="925"/>
      <c r="AJ78" s="925"/>
      <c r="AK78" s="925"/>
      <c r="AL78" s="925"/>
      <c r="AM78" s="925"/>
      <c r="AN78" s="925"/>
      <c r="AO78" s="925"/>
      <c r="AP78" s="925"/>
      <c r="AQ78" s="925"/>
      <c r="AR78" s="925"/>
      <c r="AS78" s="925"/>
      <c r="AT78" s="925"/>
      <c r="AU78" s="925"/>
      <c r="AV78" s="925"/>
      <c r="AW78" s="925"/>
      <c r="AX78" s="925"/>
      <c r="AY78" s="925"/>
      <c r="AZ78" s="925"/>
      <c r="BA78" s="925"/>
      <c r="BB78" s="925"/>
      <c r="BC78" s="925"/>
      <c r="BD78" s="925"/>
      <c r="BE78" s="925"/>
      <c r="BF78" s="925"/>
      <c r="BG78" s="925"/>
      <c r="BH78" s="925"/>
      <c r="BI78" s="925"/>
      <c r="BJ78" s="925"/>
      <c r="BK78" s="925"/>
      <c r="BL78" s="925"/>
      <c r="BM78" s="925"/>
      <c r="BN78" s="925"/>
      <c r="BO78" s="925"/>
      <c r="BP78" s="925"/>
      <c r="BQ78" s="925"/>
      <c r="BR78" s="925"/>
      <c r="BS78" s="925"/>
      <c r="BT78" s="925"/>
      <c r="BU78" s="925"/>
      <c r="BV78" s="925"/>
      <c r="BW78" s="925"/>
      <c r="BX78" s="925"/>
      <c r="BY78" s="234"/>
      <c r="BZ78" s="215"/>
      <c r="CA78" s="215"/>
      <c r="CB78" s="202"/>
      <c r="CC78" s="202"/>
      <c r="CD78" s="202"/>
      <c r="CE78" s="200"/>
    </row>
    <row r="79" spans="1:83" ht="15" customHeight="1" x14ac:dyDescent="0.2">
      <c r="A79" s="234"/>
      <c r="B79" s="240"/>
      <c r="C79" s="292"/>
      <c r="D79" s="207"/>
      <c r="E79" s="227" t="s">
        <v>1132</v>
      </c>
      <c r="F79" s="217">
        <v>4</v>
      </c>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234"/>
      <c r="BZ79" s="215"/>
      <c r="CA79" s="215"/>
      <c r="CB79" s="202"/>
      <c r="CC79" s="202"/>
      <c r="CD79" s="202"/>
      <c r="CE79" s="200"/>
    </row>
    <row r="80" spans="1:83" ht="15" customHeight="1" x14ac:dyDescent="0.2">
      <c r="A80" s="234"/>
      <c r="B80" s="240"/>
      <c r="C80" s="292"/>
      <c r="D80" s="207"/>
      <c r="E80" s="227" t="s">
        <v>1133</v>
      </c>
      <c r="F80" s="217">
        <v>3</v>
      </c>
      <c r="G80" s="838"/>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8"/>
      <c r="BT80" s="838"/>
      <c r="BU80" s="838"/>
      <c r="BV80" s="838"/>
      <c r="BW80" s="838"/>
      <c r="BX80" s="838"/>
      <c r="BY80" s="234"/>
      <c r="BZ80" s="215"/>
      <c r="CA80" s="215"/>
      <c r="CB80" s="202"/>
      <c r="CC80" s="202"/>
      <c r="CD80" s="202"/>
      <c r="CE80" s="200"/>
    </row>
    <row r="81" spans="1:83" ht="15" customHeight="1" x14ac:dyDescent="0.2">
      <c r="A81" s="234"/>
      <c r="B81" s="240"/>
      <c r="C81" s="293"/>
      <c r="D81" s="288"/>
      <c r="E81" s="227" t="s">
        <v>1134</v>
      </c>
      <c r="F81" s="217">
        <v>2</v>
      </c>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839"/>
      <c r="AJ81" s="839"/>
      <c r="AK81" s="839"/>
      <c r="AL81" s="839"/>
      <c r="AM81" s="839"/>
      <c r="AN81" s="839"/>
      <c r="AO81" s="839"/>
      <c r="AP81" s="839"/>
      <c r="AQ81" s="839"/>
      <c r="AR81" s="839"/>
      <c r="AS81" s="839"/>
      <c r="AT81" s="839"/>
      <c r="AU81" s="839"/>
      <c r="AV81" s="839"/>
      <c r="AW81" s="839"/>
      <c r="AX81" s="839"/>
      <c r="AY81" s="839"/>
      <c r="AZ81" s="839"/>
      <c r="BA81" s="839"/>
      <c r="BB81" s="839"/>
      <c r="BC81" s="839"/>
      <c r="BD81" s="839"/>
      <c r="BE81" s="839"/>
      <c r="BF81" s="839"/>
      <c r="BG81" s="839"/>
      <c r="BH81" s="839"/>
      <c r="BI81" s="839"/>
      <c r="BJ81" s="839"/>
      <c r="BK81" s="839"/>
      <c r="BL81" s="839"/>
      <c r="BM81" s="839"/>
      <c r="BN81" s="839"/>
      <c r="BO81" s="839"/>
      <c r="BP81" s="839"/>
      <c r="BQ81" s="839"/>
      <c r="BR81" s="839"/>
      <c r="BS81" s="839"/>
      <c r="BT81" s="839"/>
      <c r="BU81" s="839"/>
      <c r="BV81" s="839"/>
      <c r="BW81" s="839"/>
      <c r="BX81" s="839"/>
      <c r="BY81" s="234"/>
      <c r="BZ81" s="215"/>
      <c r="CA81" s="215"/>
      <c r="CB81" s="202"/>
      <c r="CC81" s="202"/>
      <c r="CD81" s="202"/>
      <c r="CE81" s="200"/>
    </row>
    <row r="82" spans="1:83" ht="18" customHeight="1" x14ac:dyDescent="0.2">
      <c r="A82" s="234"/>
      <c r="B82" s="240">
        <v>2</v>
      </c>
      <c r="C82" s="936" t="s">
        <v>1135</v>
      </c>
      <c r="D82" s="844"/>
      <c r="E82" s="227" t="s">
        <v>1060</v>
      </c>
      <c r="F82" s="217">
        <v>3</v>
      </c>
      <c r="G82" s="925"/>
      <c r="H82" s="925"/>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5"/>
      <c r="AG82" s="925"/>
      <c r="AH82" s="925"/>
      <c r="AI82" s="925"/>
      <c r="AJ82" s="925"/>
      <c r="AK82" s="925"/>
      <c r="AL82" s="925"/>
      <c r="AM82" s="925"/>
      <c r="AN82" s="925"/>
      <c r="AO82" s="925"/>
      <c r="AP82" s="925"/>
      <c r="AQ82" s="925"/>
      <c r="AR82" s="925"/>
      <c r="AS82" s="925"/>
      <c r="AT82" s="925"/>
      <c r="AU82" s="925"/>
      <c r="AV82" s="925"/>
      <c r="AW82" s="925"/>
      <c r="AX82" s="925"/>
      <c r="AY82" s="925"/>
      <c r="AZ82" s="925"/>
      <c r="BA82" s="925"/>
      <c r="BB82" s="925"/>
      <c r="BC82" s="925"/>
      <c r="BD82" s="925"/>
      <c r="BE82" s="925"/>
      <c r="BF82" s="925"/>
      <c r="BG82" s="925"/>
      <c r="BH82" s="925"/>
      <c r="BI82" s="925"/>
      <c r="BJ82" s="925"/>
      <c r="BK82" s="925"/>
      <c r="BL82" s="925"/>
      <c r="BM82" s="925"/>
      <c r="BN82" s="925"/>
      <c r="BO82" s="925"/>
      <c r="BP82" s="925"/>
      <c r="BQ82" s="925"/>
      <c r="BR82" s="925"/>
      <c r="BS82" s="925"/>
      <c r="BT82" s="925"/>
      <c r="BU82" s="925"/>
      <c r="BV82" s="925"/>
      <c r="BW82" s="925"/>
      <c r="BX82" s="925"/>
      <c r="BY82" s="234"/>
      <c r="BZ82" s="215"/>
      <c r="CA82" s="215"/>
      <c r="CB82" s="202"/>
      <c r="CC82" s="202"/>
      <c r="CD82" s="202"/>
      <c r="CE82" s="200"/>
    </row>
    <row r="83" spans="1:83" ht="19.5" customHeight="1" x14ac:dyDescent="0.2">
      <c r="A83" s="234"/>
      <c r="B83" s="240"/>
      <c r="C83" s="850"/>
      <c r="D83" s="852"/>
      <c r="E83" s="227" t="s">
        <v>1057</v>
      </c>
      <c r="F83" s="217">
        <v>0</v>
      </c>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c r="AE83" s="839"/>
      <c r="AF83" s="839"/>
      <c r="AG83" s="839"/>
      <c r="AH83" s="839"/>
      <c r="AI83" s="839"/>
      <c r="AJ83" s="839"/>
      <c r="AK83" s="839"/>
      <c r="AL83" s="839"/>
      <c r="AM83" s="839"/>
      <c r="AN83" s="839"/>
      <c r="AO83" s="839"/>
      <c r="AP83" s="839"/>
      <c r="AQ83" s="839"/>
      <c r="AR83" s="839"/>
      <c r="AS83" s="839"/>
      <c r="AT83" s="839"/>
      <c r="AU83" s="839"/>
      <c r="AV83" s="839"/>
      <c r="AW83" s="839"/>
      <c r="AX83" s="839"/>
      <c r="AY83" s="839"/>
      <c r="AZ83" s="839"/>
      <c r="BA83" s="839"/>
      <c r="BB83" s="839"/>
      <c r="BC83" s="839"/>
      <c r="BD83" s="839"/>
      <c r="BE83" s="839"/>
      <c r="BF83" s="839"/>
      <c r="BG83" s="839"/>
      <c r="BH83" s="839"/>
      <c r="BI83" s="839"/>
      <c r="BJ83" s="839"/>
      <c r="BK83" s="839"/>
      <c r="BL83" s="839"/>
      <c r="BM83" s="839"/>
      <c r="BN83" s="839"/>
      <c r="BO83" s="839"/>
      <c r="BP83" s="839"/>
      <c r="BQ83" s="839"/>
      <c r="BR83" s="839"/>
      <c r="BS83" s="839"/>
      <c r="BT83" s="839"/>
      <c r="BU83" s="839"/>
      <c r="BV83" s="839"/>
      <c r="BW83" s="839"/>
      <c r="BX83" s="839"/>
      <c r="BY83" s="234"/>
      <c r="BZ83" s="215"/>
      <c r="CA83" s="215"/>
      <c r="CB83" s="202"/>
      <c r="CC83" s="202"/>
      <c r="CD83" s="202"/>
      <c r="CE83" s="200"/>
    </row>
    <row r="84" spans="1:83" ht="15" customHeight="1" x14ac:dyDescent="0.2">
      <c r="A84" s="234"/>
      <c r="B84" s="240">
        <v>3</v>
      </c>
      <c r="C84" s="249" t="s">
        <v>1136</v>
      </c>
      <c r="D84" s="250"/>
      <c r="E84" s="227" t="s">
        <v>1060</v>
      </c>
      <c r="F84" s="217">
        <v>3</v>
      </c>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c r="AK84" s="925"/>
      <c r="AL84" s="925"/>
      <c r="AM84" s="925"/>
      <c r="AN84" s="925"/>
      <c r="AO84" s="925"/>
      <c r="AP84" s="925"/>
      <c r="AQ84" s="925"/>
      <c r="AR84" s="925"/>
      <c r="AS84" s="925"/>
      <c r="AT84" s="925"/>
      <c r="AU84" s="925"/>
      <c r="AV84" s="925"/>
      <c r="AW84" s="925"/>
      <c r="AX84" s="925"/>
      <c r="AY84" s="925"/>
      <c r="AZ84" s="925"/>
      <c r="BA84" s="925"/>
      <c r="BB84" s="925"/>
      <c r="BC84" s="925"/>
      <c r="BD84" s="925"/>
      <c r="BE84" s="925"/>
      <c r="BF84" s="925"/>
      <c r="BG84" s="925"/>
      <c r="BH84" s="925"/>
      <c r="BI84" s="925"/>
      <c r="BJ84" s="925"/>
      <c r="BK84" s="925"/>
      <c r="BL84" s="925"/>
      <c r="BM84" s="925"/>
      <c r="BN84" s="925"/>
      <c r="BO84" s="925"/>
      <c r="BP84" s="925"/>
      <c r="BQ84" s="925"/>
      <c r="BR84" s="925"/>
      <c r="BS84" s="925"/>
      <c r="BT84" s="925"/>
      <c r="BU84" s="925"/>
      <c r="BV84" s="925"/>
      <c r="BW84" s="925"/>
      <c r="BX84" s="925"/>
      <c r="BY84" s="234"/>
      <c r="BZ84" s="215"/>
      <c r="CA84" s="215"/>
      <c r="CB84" s="202"/>
      <c r="CC84" s="202"/>
      <c r="CD84" s="202"/>
      <c r="CE84" s="200"/>
    </row>
    <row r="85" spans="1:83" ht="15" customHeight="1" x14ac:dyDescent="0.2">
      <c r="A85" s="234"/>
      <c r="B85" s="240"/>
      <c r="C85" s="293"/>
      <c r="D85" s="288"/>
      <c r="E85" s="227" t="s">
        <v>1057</v>
      </c>
      <c r="F85" s="217">
        <v>0</v>
      </c>
      <c r="G85" s="839"/>
      <c r="H85" s="839"/>
      <c r="I85" s="839"/>
      <c r="J85" s="839"/>
      <c r="K85" s="839"/>
      <c r="L85" s="839"/>
      <c r="M85" s="839"/>
      <c r="N85" s="839"/>
      <c r="O85" s="839"/>
      <c r="P85" s="839"/>
      <c r="Q85" s="839"/>
      <c r="R85" s="839"/>
      <c r="S85" s="839"/>
      <c r="T85" s="839"/>
      <c r="U85" s="839"/>
      <c r="V85" s="839"/>
      <c r="W85" s="839"/>
      <c r="X85" s="839"/>
      <c r="Y85" s="839"/>
      <c r="Z85" s="839"/>
      <c r="AA85" s="839"/>
      <c r="AB85" s="839"/>
      <c r="AC85" s="839"/>
      <c r="AD85" s="839"/>
      <c r="AE85" s="839"/>
      <c r="AF85" s="839"/>
      <c r="AG85" s="839"/>
      <c r="AH85" s="839"/>
      <c r="AI85" s="839"/>
      <c r="AJ85" s="839"/>
      <c r="AK85" s="839"/>
      <c r="AL85" s="839"/>
      <c r="AM85" s="839"/>
      <c r="AN85" s="839"/>
      <c r="AO85" s="839"/>
      <c r="AP85" s="839"/>
      <c r="AQ85" s="839"/>
      <c r="AR85" s="839"/>
      <c r="AS85" s="839"/>
      <c r="AT85" s="839"/>
      <c r="AU85" s="839"/>
      <c r="AV85" s="839"/>
      <c r="AW85" s="839"/>
      <c r="AX85" s="839"/>
      <c r="AY85" s="839"/>
      <c r="AZ85" s="839"/>
      <c r="BA85" s="839"/>
      <c r="BB85" s="839"/>
      <c r="BC85" s="839"/>
      <c r="BD85" s="839"/>
      <c r="BE85" s="839"/>
      <c r="BF85" s="839"/>
      <c r="BG85" s="839"/>
      <c r="BH85" s="839"/>
      <c r="BI85" s="839"/>
      <c r="BJ85" s="839"/>
      <c r="BK85" s="839"/>
      <c r="BL85" s="839"/>
      <c r="BM85" s="839"/>
      <c r="BN85" s="839"/>
      <c r="BO85" s="839"/>
      <c r="BP85" s="839"/>
      <c r="BQ85" s="839"/>
      <c r="BR85" s="839"/>
      <c r="BS85" s="839"/>
      <c r="BT85" s="839"/>
      <c r="BU85" s="839"/>
      <c r="BV85" s="839"/>
      <c r="BW85" s="839"/>
      <c r="BX85" s="839"/>
      <c r="BY85" s="234"/>
      <c r="BZ85" s="215"/>
      <c r="CA85" s="215"/>
      <c r="CB85" s="202"/>
      <c r="CC85" s="202"/>
      <c r="CD85" s="202"/>
      <c r="CE85" s="200"/>
    </row>
    <row r="86" spans="1:83" ht="15" customHeight="1" x14ac:dyDescent="0.2">
      <c r="A86" s="234"/>
      <c r="B86" s="240">
        <v>4</v>
      </c>
      <c r="C86" s="249" t="s">
        <v>1137</v>
      </c>
      <c r="D86" s="250"/>
      <c r="E86" s="234"/>
      <c r="F86" s="243"/>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15"/>
      <c r="CA86" s="215"/>
      <c r="CB86" s="202"/>
      <c r="CC86" s="202"/>
      <c r="CD86" s="202"/>
      <c r="CE86" s="200"/>
    </row>
    <row r="87" spans="1:83" ht="15" customHeight="1" x14ac:dyDescent="0.2">
      <c r="A87" s="234"/>
      <c r="B87" s="240"/>
      <c r="C87" s="285" t="s">
        <v>1138</v>
      </c>
      <c r="D87" s="294"/>
      <c r="E87" s="254" t="s">
        <v>1060</v>
      </c>
      <c r="F87" s="217">
        <v>3</v>
      </c>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c r="AL87" s="925"/>
      <c r="AM87" s="925"/>
      <c r="AN87" s="925"/>
      <c r="AO87" s="925"/>
      <c r="AP87" s="925"/>
      <c r="AQ87" s="925"/>
      <c r="AR87" s="925"/>
      <c r="AS87" s="925"/>
      <c r="AT87" s="925"/>
      <c r="AU87" s="925"/>
      <c r="AV87" s="925"/>
      <c r="AW87" s="925"/>
      <c r="AX87" s="925"/>
      <c r="AY87" s="925"/>
      <c r="AZ87" s="925"/>
      <c r="BA87" s="925"/>
      <c r="BB87" s="925"/>
      <c r="BC87" s="925"/>
      <c r="BD87" s="925"/>
      <c r="BE87" s="925"/>
      <c r="BF87" s="925"/>
      <c r="BG87" s="925"/>
      <c r="BH87" s="925"/>
      <c r="BI87" s="925"/>
      <c r="BJ87" s="925"/>
      <c r="BK87" s="925"/>
      <c r="BL87" s="925"/>
      <c r="BM87" s="925"/>
      <c r="BN87" s="925"/>
      <c r="BO87" s="925"/>
      <c r="BP87" s="925"/>
      <c r="BQ87" s="925"/>
      <c r="BR87" s="925"/>
      <c r="BS87" s="925"/>
      <c r="BT87" s="925"/>
      <c r="BU87" s="925"/>
      <c r="BV87" s="925"/>
      <c r="BW87" s="925"/>
      <c r="BX87" s="925"/>
      <c r="BY87" s="234"/>
      <c r="BZ87" s="215"/>
      <c r="CA87" s="215"/>
      <c r="CB87" s="202"/>
      <c r="CC87" s="202"/>
      <c r="CD87" s="202"/>
      <c r="CE87" s="200"/>
    </row>
    <row r="88" spans="1:83" ht="15" customHeight="1" x14ac:dyDescent="0.2">
      <c r="A88" s="234"/>
      <c r="B88" s="240"/>
      <c r="C88" s="285"/>
      <c r="D88" s="294"/>
      <c r="E88" s="254" t="s">
        <v>1057</v>
      </c>
      <c r="F88" s="217">
        <v>0</v>
      </c>
      <c r="G88" s="839"/>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39"/>
      <c r="BO88" s="839"/>
      <c r="BP88" s="839"/>
      <c r="BQ88" s="839"/>
      <c r="BR88" s="839"/>
      <c r="BS88" s="839"/>
      <c r="BT88" s="839"/>
      <c r="BU88" s="839"/>
      <c r="BV88" s="839"/>
      <c r="BW88" s="839"/>
      <c r="BX88" s="839"/>
      <c r="BY88" s="234"/>
      <c r="BZ88" s="215"/>
      <c r="CA88" s="215"/>
      <c r="CB88" s="202"/>
      <c r="CC88" s="202"/>
      <c r="CD88" s="202"/>
      <c r="CE88" s="200"/>
    </row>
    <row r="89" spans="1:83" ht="21.75" customHeight="1" x14ac:dyDescent="0.2">
      <c r="A89" s="234"/>
      <c r="B89" s="240"/>
      <c r="C89" s="934" t="s">
        <v>1139</v>
      </c>
      <c r="D89" s="935"/>
      <c r="E89" s="254" t="s">
        <v>1060</v>
      </c>
      <c r="F89" s="217">
        <v>2</v>
      </c>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c r="AK89" s="925"/>
      <c r="AL89" s="925"/>
      <c r="AM89" s="925"/>
      <c r="AN89" s="925"/>
      <c r="AO89" s="925"/>
      <c r="AP89" s="925"/>
      <c r="AQ89" s="925"/>
      <c r="AR89" s="925"/>
      <c r="AS89" s="925"/>
      <c r="AT89" s="925"/>
      <c r="AU89" s="925"/>
      <c r="AV89" s="925"/>
      <c r="AW89" s="925"/>
      <c r="AX89" s="925"/>
      <c r="AY89" s="925"/>
      <c r="AZ89" s="925"/>
      <c r="BA89" s="925"/>
      <c r="BB89" s="925"/>
      <c r="BC89" s="925"/>
      <c r="BD89" s="925"/>
      <c r="BE89" s="925"/>
      <c r="BF89" s="925"/>
      <c r="BG89" s="925"/>
      <c r="BH89" s="925"/>
      <c r="BI89" s="925"/>
      <c r="BJ89" s="925"/>
      <c r="BK89" s="925"/>
      <c r="BL89" s="925"/>
      <c r="BM89" s="925"/>
      <c r="BN89" s="925"/>
      <c r="BO89" s="925"/>
      <c r="BP89" s="925"/>
      <c r="BQ89" s="925"/>
      <c r="BR89" s="925"/>
      <c r="BS89" s="925"/>
      <c r="BT89" s="925"/>
      <c r="BU89" s="925"/>
      <c r="BV89" s="925"/>
      <c r="BW89" s="925"/>
      <c r="BX89" s="925"/>
      <c r="BY89" s="234"/>
      <c r="BZ89" s="215"/>
      <c r="CA89" s="215"/>
      <c r="CB89" s="202"/>
      <c r="CC89" s="202"/>
      <c r="CD89" s="202"/>
      <c r="CE89" s="200"/>
    </row>
    <row r="90" spans="1:83" ht="15" customHeight="1" x14ac:dyDescent="0.2">
      <c r="A90" s="234"/>
      <c r="B90" s="240"/>
      <c r="C90" s="870"/>
      <c r="D90" s="935"/>
      <c r="E90" s="254" t="s">
        <v>1057</v>
      </c>
      <c r="F90" s="217">
        <v>0</v>
      </c>
      <c r="G90" s="839"/>
      <c r="H90" s="839"/>
      <c r="I90" s="839"/>
      <c r="J90" s="839"/>
      <c r="K90" s="839"/>
      <c r="L90" s="839"/>
      <c r="M90" s="839"/>
      <c r="N90" s="839"/>
      <c r="O90" s="839"/>
      <c r="P90" s="839"/>
      <c r="Q90" s="839"/>
      <c r="R90" s="839"/>
      <c r="S90" s="839"/>
      <c r="T90" s="839"/>
      <c r="U90" s="839"/>
      <c r="V90" s="839"/>
      <c r="W90" s="839"/>
      <c r="X90" s="839"/>
      <c r="Y90" s="839"/>
      <c r="Z90" s="839"/>
      <c r="AA90" s="839"/>
      <c r="AB90" s="839"/>
      <c r="AC90" s="839"/>
      <c r="AD90" s="839"/>
      <c r="AE90" s="839"/>
      <c r="AF90" s="839"/>
      <c r="AG90" s="839"/>
      <c r="AH90" s="839"/>
      <c r="AI90" s="839"/>
      <c r="AJ90" s="839"/>
      <c r="AK90" s="839"/>
      <c r="AL90" s="839"/>
      <c r="AM90" s="839"/>
      <c r="AN90" s="839"/>
      <c r="AO90" s="839"/>
      <c r="AP90" s="839"/>
      <c r="AQ90" s="839"/>
      <c r="AR90" s="839"/>
      <c r="AS90" s="839"/>
      <c r="AT90" s="839"/>
      <c r="AU90" s="839"/>
      <c r="AV90" s="839"/>
      <c r="AW90" s="839"/>
      <c r="AX90" s="839"/>
      <c r="AY90" s="839"/>
      <c r="AZ90" s="839"/>
      <c r="BA90" s="839"/>
      <c r="BB90" s="839"/>
      <c r="BC90" s="839"/>
      <c r="BD90" s="839"/>
      <c r="BE90" s="839"/>
      <c r="BF90" s="839"/>
      <c r="BG90" s="839"/>
      <c r="BH90" s="839"/>
      <c r="BI90" s="839"/>
      <c r="BJ90" s="839"/>
      <c r="BK90" s="839"/>
      <c r="BL90" s="839"/>
      <c r="BM90" s="839"/>
      <c r="BN90" s="839"/>
      <c r="BO90" s="839"/>
      <c r="BP90" s="839"/>
      <c r="BQ90" s="839"/>
      <c r="BR90" s="839"/>
      <c r="BS90" s="839"/>
      <c r="BT90" s="839"/>
      <c r="BU90" s="839"/>
      <c r="BV90" s="839"/>
      <c r="BW90" s="839"/>
      <c r="BX90" s="839"/>
      <c r="BY90" s="234"/>
      <c r="BZ90" s="215"/>
      <c r="CA90" s="215"/>
      <c r="CB90" s="202"/>
      <c r="CC90" s="202"/>
      <c r="CD90" s="202"/>
      <c r="CE90" s="200"/>
    </row>
    <row r="91" spans="1:83" ht="15" customHeight="1" x14ac:dyDescent="0.2">
      <c r="A91" s="234"/>
      <c r="B91" s="240"/>
      <c r="C91" s="285" t="s">
        <v>1140</v>
      </c>
      <c r="D91" s="294"/>
      <c r="E91" s="254" t="s">
        <v>1060</v>
      </c>
      <c r="F91" s="217">
        <v>3</v>
      </c>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c r="AK91" s="925"/>
      <c r="AL91" s="925"/>
      <c r="AM91" s="925"/>
      <c r="AN91" s="925"/>
      <c r="AO91" s="925"/>
      <c r="AP91" s="925"/>
      <c r="AQ91" s="925"/>
      <c r="AR91" s="925"/>
      <c r="AS91" s="925"/>
      <c r="AT91" s="925"/>
      <c r="AU91" s="925"/>
      <c r="AV91" s="925"/>
      <c r="AW91" s="925"/>
      <c r="AX91" s="925"/>
      <c r="AY91" s="925"/>
      <c r="AZ91" s="925"/>
      <c r="BA91" s="925"/>
      <c r="BB91" s="925"/>
      <c r="BC91" s="925"/>
      <c r="BD91" s="925"/>
      <c r="BE91" s="925"/>
      <c r="BF91" s="925"/>
      <c r="BG91" s="925"/>
      <c r="BH91" s="925"/>
      <c r="BI91" s="925"/>
      <c r="BJ91" s="925"/>
      <c r="BK91" s="925"/>
      <c r="BL91" s="925"/>
      <c r="BM91" s="925"/>
      <c r="BN91" s="925"/>
      <c r="BO91" s="925"/>
      <c r="BP91" s="925"/>
      <c r="BQ91" s="925"/>
      <c r="BR91" s="925"/>
      <c r="BS91" s="925"/>
      <c r="BT91" s="925"/>
      <c r="BU91" s="925"/>
      <c r="BV91" s="925"/>
      <c r="BW91" s="925"/>
      <c r="BX91" s="925"/>
      <c r="BY91" s="234"/>
      <c r="BZ91" s="215"/>
      <c r="CA91" s="215"/>
      <c r="CB91" s="202"/>
      <c r="CC91" s="202"/>
      <c r="CD91" s="202"/>
      <c r="CE91" s="200"/>
    </row>
    <row r="92" spans="1:83" ht="15" customHeight="1" x14ac:dyDescent="0.2">
      <c r="A92" s="234"/>
      <c r="B92" s="240"/>
      <c r="C92" s="293"/>
      <c r="D92" s="288"/>
      <c r="E92" s="254" t="s">
        <v>1057</v>
      </c>
      <c r="F92" s="217">
        <v>0</v>
      </c>
      <c r="G92" s="839"/>
      <c r="H92" s="839"/>
      <c r="I92" s="839"/>
      <c r="J92" s="839"/>
      <c r="K92" s="839"/>
      <c r="L92" s="839"/>
      <c r="M92" s="839"/>
      <c r="N92" s="839"/>
      <c r="O92" s="839"/>
      <c r="P92" s="839"/>
      <c r="Q92" s="839"/>
      <c r="R92" s="839"/>
      <c r="S92" s="839"/>
      <c r="T92" s="839"/>
      <c r="U92" s="839"/>
      <c r="V92" s="839"/>
      <c r="W92" s="839"/>
      <c r="X92" s="839"/>
      <c r="Y92" s="839"/>
      <c r="Z92" s="839"/>
      <c r="AA92" s="839"/>
      <c r="AB92" s="839"/>
      <c r="AC92" s="839"/>
      <c r="AD92" s="839"/>
      <c r="AE92" s="839"/>
      <c r="AF92" s="839"/>
      <c r="AG92" s="839"/>
      <c r="AH92" s="839"/>
      <c r="AI92" s="839"/>
      <c r="AJ92" s="839"/>
      <c r="AK92" s="839"/>
      <c r="AL92" s="839"/>
      <c r="AM92" s="839"/>
      <c r="AN92" s="839"/>
      <c r="AO92" s="839"/>
      <c r="AP92" s="839"/>
      <c r="AQ92" s="839"/>
      <c r="AR92" s="839"/>
      <c r="AS92" s="839"/>
      <c r="AT92" s="839"/>
      <c r="AU92" s="839"/>
      <c r="AV92" s="839"/>
      <c r="AW92" s="839"/>
      <c r="AX92" s="839"/>
      <c r="AY92" s="839"/>
      <c r="AZ92" s="839"/>
      <c r="BA92" s="839"/>
      <c r="BB92" s="839"/>
      <c r="BC92" s="839"/>
      <c r="BD92" s="839"/>
      <c r="BE92" s="839"/>
      <c r="BF92" s="839"/>
      <c r="BG92" s="839"/>
      <c r="BH92" s="839"/>
      <c r="BI92" s="839"/>
      <c r="BJ92" s="839"/>
      <c r="BK92" s="839"/>
      <c r="BL92" s="839"/>
      <c r="BM92" s="839"/>
      <c r="BN92" s="839"/>
      <c r="BO92" s="839"/>
      <c r="BP92" s="839"/>
      <c r="BQ92" s="839"/>
      <c r="BR92" s="839"/>
      <c r="BS92" s="839"/>
      <c r="BT92" s="839"/>
      <c r="BU92" s="839"/>
      <c r="BV92" s="839"/>
      <c r="BW92" s="839"/>
      <c r="BX92" s="839"/>
      <c r="BY92" s="234"/>
      <c r="BZ92" s="215"/>
      <c r="CA92" s="215"/>
      <c r="CB92" s="202"/>
      <c r="CC92" s="202"/>
      <c r="CD92" s="202"/>
      <c r="CE92" s="200"/>
    </row>
    <row r="93" spans="1:83" ht="15" customHeight="1" x14ac:dyDescent="0.2">
      <c r="A93" s="234"/>
      <c r="B93" s="240">
        <v>5</v>
      </c>
      <c r="C93" s="249" t="s">
        <v>1141</v>
      </c>
      <c r="D93" s="250"/>
      <c r="E93" s="227" t="s">
        <v>1060</v>
      </c>
      <c r="F93" s="217">
        <v>3</v>
      </c>
      <c r="G93" s="925"/>
      <c r="H93" s="925"/>
      <c r="I93" s="925"/>
      <c r="J93" s="925"/>
      <c r="K93" s="925"/>
      <c r="L93" s="925"/>
      <c r="M93" s="925"/>
      <c r="N93" s="925"/>
      <c r="O93" s="925"/>
      <c r="P93" s="925"/>
      <c r="Q93" s="925"/>
      <c r="R93" s="925"/>
      <c r="S93" s="925"/>
      <c r="T93" s="925"/>
      <c r="U93" s="925"/>
      <c r="V93" s="925"/>
      <c r="W93" s="925"/>
      <c r="X93" s="925"/>
      <c r="Y93" s="925"/>
      <c r="Z93" s="925"/>
      <c r="AA93" s="925"/>
      <c r="AB93" s="925"/>
      <c r="AC93" s="925"/>
      <c r="AD93" s="925"/>
      <c r="AE93" s="925"/>
      <c r="AF93" s="925"/>
      <c r="AG93" s="925"/>
      <c r="AH93" s="925"/>
      <c r="AI93" s="925"/>
      <c r="AJ93" s="925"/>
      <c r="AK93" s="925"/>
      <c r="AL93" s="925"/>
      <c r="AM93" s="925"/>
      <c r="AN93" s="925"/>
      <c r="AO93" s="925"/>
      <c r="AP93" s="925"/>
      <c r="AQ93" s="925"/>
      <c r="AR93" s="925"/>
      <c r="AS93" s="925"/>
      <c r="AT93" s="925"/>
      <c r="AU93" s="925"/>
      <c r="AV93" s="925"/>
      <c r="AW93" s="925"/>
      <c r="AX93" s="925"/>
      <c r="AY93" s="925"/>
      <c r="AZ93" s="925"/>
      <c r="BA93" s="925"/>
      <c r="BB93" s="925"/>
      <c r="BC93" s="925"/>
      <c r="BD93" s="925"/>
      <c r="BE93" s="925"/>
      <c r="BF93" s="925"/>
      <c r="BG93" s="925"/>
      <c r="BH93" s="925"/>
      <c r="BI93" s="925"/>
      <c r="BJ93" s="925"/>
      <c r="BK93" s="925"/>
      <c r="BL93" s="925"/>
      <c r="BM93" s="925"/>
      <c r="BN93" s="925"/>
      <c r="BO93" s="925"/>
      <c r="BP93" s="925"/>
      <c r="BQ93" s="925"/>
      <c r="BR93" s="925"/>
      <c r="BS93" s="925"/>
      <c r="BT93" s="925"/>
      <c r="BU93" s="925"/>
      <c r="BV93" s="925"/>
      <c r="BW93" s="925"/>
      <c r="BX93" s="925"/>
      <c r="BY93" s="234"/>
      <c r="BZ93" s="215"/>
      <c r="CA93" s="215"/>
      <c r="CB93" s="202"/>
      <c r="CC93" s="202"/>
      <c r="CD93" s="202"/>
      <c r="CE93" s="200"/>
    </row>
    <row r="94" spans="1:83" ht="15" customHeight="1" x14ac:dyDescent="0.2">
      <c r="A94" s="234"/>
      <c r="B94" s="240"/>
      <c r="C94" s="293"/>
      <c r="D94" s="288"/>
      <c r="E94" s="227" t="s">
        <v>1057</v>
      </c>
      <c r="F94" s="217">
        <v>0</v>
      </c>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c r="AE94" s="839"/>
      <c r="AF94" s="839"/>
      <c r="AG94" s="839"/>
      <c r="AH94" s="839"/>
      <c r="AI94" s="839"/>
      <c r="AJ94" s="839"/>
      <c r="AK94" s="839"/>
      <c r="AL94" s="839"/>
      <c r="AM94" s="839"/>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39"/>
      <c r="BO94" s="839"/>
      <c r="BP94" s="839"/>
      <c r="BQ94" s="839"/>
      <c r="BR94" s="839"/>
      <c r="BS94" s="839"/>
      <c r="BT94" s="839"/>
      <c r="BU94" s="839"/>
      <c r="BV94" s="839"/>
      <c r="BW94" s="839"/>
      <c r="BX94" s="839"/>
      <c r="BY94" s="234"/>
      <c r="BZ94" s="215"/>
      <c r="CA94" s="215"/>
      <c r="CB94" s="202"/>
      <c r="CC94" s="202"/>
      <c r="CD94" s="202"/>
      <c r="CE94" s="200"/>
    </row>
    <row r="95" spans="1:83" ht="15" customHeight="1" x14ac:dyDescent="0.2">
      <c r="A95" s="234"/>
      <c r="B95" s="240">
        <v>6</v>
      </c>
      <c r="C95" s="249" t="s">
        <v>1142</v>
      </c>
      <c r="D95" s="250"/>
      <c r="E95" s="227" t="s">
        <v>1143</v>
      </c>
      <c r="F95" s="217">
        <v>3</v>
      </c>
      <c r="G95" s="925"/>
      <c r="H95" s="925"/>
      <c r="I95" s="925"/>
      <c r="J95" s="925"/>
      <c r="K95" s="925"/>
      <c r="L95" s="925"/>
      <c r="M95" s="925"/>
      <c r="N95" s="925"/>
      <c r="O95" s="925"/>
      <c r="P95" s="925"/>
      <c r="Q95" s="925"/>
      <c r="R95" s="925"/>
      <c r="S95" s="925"/>
      <c r="T95" s="925"/>
      <c r="U95" s="925"/>
      <c r="V95" s="925"/>
      <c r="W95" s="925"/>
      <c r="X95" s="925"/>
      <c r="Y95" s="925"/>
      <c r="Z95" s="925"/>
      <c r="AA95" s="925"/>
      <c r="AB95" s="925"/>
      <c r="AC95" s="925"/>
      <c r="AD95" s="925"/>
      <c r="AE95" s="925"/>
      <c r="AF95" s="925"/>
      <c r="AG95" s="925"/>
      <c r="AH95" s="925"/>
      <c r="AI95" s="925"/>
      <c r="AJ95" s="925"/>
      <c r="AK95" s="925"/>
      <c r="AL95" s="925"/>
      <c r="AM95" s="925"/>
      <c r="AN95" s="925"/>
      <c r="AO95" s="925"/>
      <c r="AP95" s="925"/>
      <c r="AQ95" s="925"/>
      <c r="AR95" s="925"/>
      <c r="AS95" s="925"/>
      <c r="AT95" s="925"/>
      <c r="AU95" s="925"/>
      <c r="AV95" s="925"/>
      <c r="AW95" s="925"/>
      <c r="AX95" s="925"/>
      <c r="AY95" s="925"/>
      <c r="AZ95" s="925"/>
      <c r="BA95" s="925"/>
      <c r="BB95" s="925"/>
      <c r="BC95" s="925"/>
      <c r="BD95" s="925"/>
      <c r="BE95" s="925"/>
      <c r="BF95" s="925"/>
      <c r="BG95" s="925"/>
      <c r="BH95" s="925"/>
      <c r="BI95" s="925"/>
      <c r="BJ95" s="925"/>
      <c r="BK95" s="925"/>
      <c r="BL95" s="925"/>
      <c r="BM95" s="925"/>
      <c r="BN95" s="925"/>
      <c r="BO95" s="925"/>
      <c r="BP95" s="925"/>
      <c r="BQ95" s="925"/>
      <c r="BR95" s="925"/>
      <c r="BS95" s="925"/>
      <c r="BT95" s="925"/>
      <c r="BU95" s="925"/>
      <c r="BV95" s="925"/>
      <c r="BW95" s="925"/>
      <c r="BX95" s="925"/>
      <c r="BY95" s="234"/>
      <c r="BZ95" s="215"/>
      <c r="CA95" s="215"/>
      <c r="CB95" s="202"/>
      <c r="CC95" s="202"/>
      <c r="CD95" s="202"/>
      <c r="CE95" s="200"/>
    </row>
    <row r="96" spans="1:83" ht="15" customHeight="1" x14ac:dyDescent="0.2">
      <c r="A96" s="234"/>
      <c r="B96" s="240"/>
      <c r="C96" s="934" t="s">
        <v>1144</v>
      </c>
      <c r="D96" s="935"/>
      <c r="E96" s="227" t="s">
        <v>1145</v>
      </c>
      <c r="F96" s="217">
        <v>0</v>
      </c>
      <c r="G96" s="838"/>
      <c r="H96" s="838"/>
      <c r="I96" s="838"/>
      <c r="J96" s="838"/>
      <c r="K96" s="838"/>
      <c r="L96" s="838"/>
      <c r="M96" s="838"/>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8"/>
      <c r="BT96" s="838"/>
      <c r="BU96" s="838"/>
      <c r="BV96" s="838"/>
      <c r="BW96" s="838"/>
      <c r="BX96" s="838"/>
      <c r="BY96" s="234"/>
      <c r="BZ96" s="215"/>
      <c r="CA96" s="215"/>
      <c r="CB96" s="202"/>
      <c r="CC96" s="202"/>
      <c r="CD96" s="202"/>
      <c r="CE96" s="200"/>
    </row>
    <row r="97" spans="1:83" ht="15" customHeight="1" x14ac:dyDescent="0.2">
      <c r="A97" s="234"/>
      <c r="B97" s="240"/>
      <c r="C97" s="850"/>
      <c r="D97" s="852"/>
      <c r="E97" s="227" t="s">
        <v>1146</v>
      </c>
      <c r="F97" s="217">
        <v>3</v>
      </c>
      <c r="G97" s="839"/>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39"/>
      <c r="AX97" s="839"/>
      <c r="AY97" s="839"/>
      <c r="AZ97" s="839"/>
      <c r="BA97" s="839"/>
      <c r="BB97" s="839"/>
      <c r="BC97" s="839"/>
      <c r="BD97" s="839"/>
      <c r="BE97" s="839"/>
      <c r="BF97" s="839"/>
      <c r="BG97" s="839"/>
      <c r="BH97" s="839"/>
      <c r="BI97" s="839"/>
      <c r="BJ97" s="839"/>
      <c r="BK97" s="839"/>
      <c r="BL97" s="839"/>
      <c r="BM97" s="839"/>
      <c r="BN97" s="839"/>
      <c r="BO97" s="839"/>
      <c r="BP97" s="839"/>
      <c r="BQ97" s="839"/>
      <c r="BR97" s="839"/>
      <c r="BS97" s="839"/>
      <c r="BT97" s="839"/>
      <c r="BU97" s="839"/>
      <c r="BV97" s="839"/>
      <c r="BW97" s="839"/>
      <c r="BX97" s="839"/>
      <c r="BY97" s="234"/>
      <c r="BZ97" s="215"/>
      <c r="CA97" s="215"/>
      <c r="CB97" s="202"/>
      <c r="CC97" s="202"/>
      <c r="CD97" s="202"/>
      <c r="CE97" s="200"/>
    </row>
    <row r="98" spans="1:83" ht="15" customHeight="1" x14ac:dyDescent="0.2">
      <c r="A98" s="234"/>
      <c r="B98" s="240">
        <v>7</v>
      </c>
      <c r="C98" s="249" t="s">
        <v>1147</v>
      </c>
      <c r="D98" s="250"/>
      <c r="E98" s="227" t="s">
        <v>1060</v>
      </c>
      <c r="F98" s="217">
        <v>3</v>
      </c>
      <c r="G98" s="925"/>
      <c r="H98" s="925"/>
      <c r="I98" s="925"/>
      <c r="J98" s="925"/>
      <c r="K98" s="925"/>
      <c r="L98" s="925"/>
      <c r="M98" s="925"/>
      <c r="N98" s="925"/>
      <c r="O98" s="925"/>
      <c r="P98" s="925"/>
      <c r="Q98" s="925"/>
      <c r="R98" s="925"/>
      <c r="S98" s="925"/>
      <c r="T98" s="925"/>
      <c r="U98" s="925"/>
      <c r="V98" s="925"/>
      <c r="W98" s="925"/>
      <c r="X98" s="925"/>
      <c r="Y98" s="925"/>
      <c r="Z98" s="925"/>
      <c r="AA98" s="925"/>
      <c r="AB98" s="925"/>
      <c r="AC98" s="925"/>
      <c r="AD98" s="925"/>
      <c r="AE98" s="925"/>
      <c r="AF98" s="925"/>
      <c r="AG98" s="925"/>
      <c r="AH98" s="925"/>
      <c r="AI98" s="925"/>
      <c r="AJ98" s="925"/>
      <c r="AK98" s="925"/>
      <c r="AL98" s="925"/>
      <c r="AM98" s="925"/>
      <c r="AN98" s="925"/>
      <c r="AO98" s="925"/>
      <c r="AP98" s="925"/>
      <c r="AQ98" s="925"/>
      <c r="AR98" s="925"/>
      <c r="AS98" s="925"/>
      <c r="AT98" s="925"/>
      <c r="AU98" s="925"/>
      <c r="AV98" s="925"/>
      <c r="AW98" s="925"/>
      <c r="AX98" s="925"/>
      <c r="AY98" s="925"/>
      <c r="AZ98" s="925"/>
      <c r="BA98" s="925"/>
      <c r="BB98" s="925"/>
      <c r="BC98" s="925"/>
      <c r="BD98" s="925"/>
      <c r="BE98" s="925"/>
      <c r="BF98" s="925"/>
      <c r="BG98" s="925"/>
      <c r="BH98" s="925"/>
      <c r="BI98" s="925"/>
      <c r="BJ98" s="925"/>
      <c r="BK98" s="925"/>
      <c r="BL98" s="925"/>
      <c r="BM98" s="925"/>
      <c r="BN98" s="925"/>
      <c r="BO98" s="925"/>
      <c r="BP98" s="925"/>
      <c r="BQ98" s="925"/>
      <c r="BR98" s="925"/>
      <c r="BS98" s="925"/>
      <c r="BT98" s="925"/>
      <c r="BU98" s="925"/>
      <c r="BV98" s="925"/>
      <c r="BW98" s="925"/>
      <c r="BX98" s="925"/>
      <c r="BY98" s="234"/>
      <c r="BZ98" s="215"/>
      <c r="CA98" s="215"/>
      <c r="CB98" s="202"/>
      <c r="CC98" s="202"/>
      <c r="CD98" s="202"/>
      <c r="CE98" s="200"/>
    </row>
    <row r="99" spans="1:83" ht="15" customHeight="1" x14ac:dyDescent="0.2">
      <c r="A99" s="234"/>
      <c r="B99" s="240"/>
      <c r="C99" s="293"/>
      <c r="D99" s="288"/>
      <c r="E99" s="227" t="s">
        <v>1057</v>
      </c>
      <c r="F99" s="217">
        <v>0</v>
      </c>
      <c r="G99" s="83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39"/>
      <c r="AX99" s="839"/>
      <c r="AY99" s="839"/>
      <c r="AZ99" s="839"/>
      <c r="BA99" s="839"/>
      <c r="BB99" s="839"/>
      <c r="BC99" s="839"/>
      <c r="BD99" s="839"/>
      <c r="BE99" s="839"/>
      <c r="BF99" s="839"/>
      <c r="BG99" s="839"/>
      <c r="BH99" s="839"/>
      <c r="BI99" s="839"/>
      <c r="BJ99" s="839"/>
      <c r="BK99" s="839"/>
      <c r="BL99" s="839"/>
      <c r="BM99" s="839"/>
      <c r="BN99" s="839"/>
      <c r="BO99" s="839"/>
      <c r="BP99" s="839"/>
      <c r="BQ99" s="839"/>
      <c r="BR99" s="839"/>
      <c r="BS99" s="839"/>
      <c r="BT99" s="839"/>
      <c r="BU99" s="839"/>
      <c r="BV99" s="839"/>
      <c r="BW99" s="839"/>
      <c r="BX99" s="839"/>
      <c r="BY99" s="234"/>
      <c r="BZ99" s="215"/>
      <c r="CA99" s="215"/>
      <c r="CB99" s="202"/>
      <c r="CC99" s="202"/>
      <c r="CD99" s="202"/>
      <c r="CE99" s="200"/>
    </row>
    <row r="100" spans="1:83" ht="15" customHeight="1" x14ac:dyDescent="0.2">
      <c r="A100" s="234"/>
      <c r="B100" s="240">
        <v>8</v>
      </c>
      <c r="C100" s="249" t="s">
        <v>1148</v>
      </c>
      <c r="D100" s="250"/>
      <c r="E100" s="227" t="s">
        <v>1149</v>
      </c>
      <c r="F100" s="217">
        <v>3</v>
      </c>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c r="AL100" s="925"/>
      <c r="AM100" s="925"/>
      <c r="AN100" s="925"/>
      <c r="AO100" s="925"/>
      <c r="AP100" s="925"/>
      <c r="AQ100" s="925"/>
      <c r="AR100" s="925"/>
      <c r="AS100" s="925"/>
      <c r="AT100" s="925"/>
      <c r="AU100" s="925"/>
      <c r="AV100" s="925"/>
      <c r="AW100" s="925"/>
      <c r="AX100" s="925"/>
      <c r="AY100" s="925"/>
      <c r="AZ100" s="925"/>
      <c r="BA100" s="925"/>
      <c r="BB100" s="925"/>
      <c r="BC100" s="925"/>
      <c r="BD100" s="925"/>
      <c r="BE100" s="925"/>
      <c r="BF100" s="925"/>
      <c r="BG100" s="925"/>
      <c r="BH100" s="925"/>
      <c r="BI100" s="925"/>
      <c r="BJ100" s="925"/>
      <c r="BK100" s="925"/>
      <c r="BL100" s="925"/>
      <c r="BM100" s="925"/>
      <c r="BN100" s="925"/>
      <c r="BO100" s="925"/>
      <c r="BP100" s="925"/>
      <c r="BQ100" s="925"/>
      <c r="BR100" s="925"/>
      <c r="BS100" s="925"/>
      <c r="BT100" s="925"/>
      <c r="BU100" s="925"/>
      <c r="BV100" s="925"/>
      <c r="BW100" s="925"/>
      <c r="BX100" s="925"/>
      <c r="BY100" s="234"/>
      <c r="BZ100" s="215"/>
      <c r="CA100" s="215"/>
      <c r="CB100" s="202"/>
      <c r="CC100" s="202"/>
      <c r="CD100" s="202"/>
      <c r="CE100" s="200"/>
    </row>
    <row r="101" spans="1:83" ht="15" customHeight="1" x14ac:dyDescent="0.2">
      <c r="A101" s="234"/>
      <c r="B101" s="240"/>
      <c r="C101" s="292"/>
      <c r="D101" s="207"/>
      <c r="E101" s="227" t="s">
        <v>1150</v>
      </c>
      <c r="F101" s="217">
        <v>1</v>
      </c>
      <c r="G101" s="838"/>
      <c r="H101" s="838"/>
      <c r="I101" s="838"/>
      <c r="J101" s="838"/>
      <c r="K101" s="838"/>
      <c r="L101" s="838"/>
      <c r="M101" s="838"/>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c r="AL101" s="838"/>
      <c r="AM101" s="838"/>
      <c r="AN101" s="838"/>
      <c r="AO101" s="838"/>
      <c r="AP101" s="838"/>
      <c r="AQ101" s="838"/>
      <c r="AR101" s="838"/>
      <c r="AS101" s="838"/>
      <c r="AT101" s="838"/>
      <c r="AU101" s="838"/>
      <c r="AV101" s="838"/>
      <c r="AW101" s="838"/>
      <c r="AX101" s="838"/>
      <c r="AY101" s="838"/>
      <c r="AZ101" s="838"/>
      <c r="BA101" s="838"/>
      <c r="BB101" s="838"/>
      <c r="BC101" s="838"/>
      <c r="BD101" s="838"/>
      <c r="BE101" s="838"/>
      <c r="BF101" s="838"/>
      <c r="BG101" s="838"/>
      <c r="BH101" s="838"/>
      <c r="BI101" s="838"/>
      <c r="BJ101" s="838"/>
      <c r="BK101" s="838"/>
      <c r="BL101" s="838"/>
      <c r="BM101" s="838"/>
      <c r="BN101" s="838"/>
      <c r="BO101" s="838"/>
      <c r="BP101" s="838"/>
      <c r="BQ101" s="838"/>
      <c r="BR101" s="838"/>
      <c r="BS101" s="838"/>
      <c r="BT101" s="838"/>
      <c r="BU101" s="838"/>
      <c r="BV101" s="838"/>
      <c r="BW101" s="838"/>
      <c r="BX101" s="838"/>
      <c r="BY101" s="234"/>
      <c r="BZ101" s="215"/>
      <c r="CA101" s="215"/>
      <c r="CB101" s="202"/>
      <c r="CC101" s="202"/>
      <c r="CD101" s="202"/>
      <c r="CE101" s="200"/>
    </row>
    <row r="102" spans="1:83" ht="15" customHeight="1" x14ac:dyDescent="0.2">
      <c r="A102" s="234"/>
      <c r="B102" s="240"/>
      <c r="C102" s="293"/>
      <c r="D102" s="288"/>
      <c r="E102" s="227" t="s">
        <v>1057</v>
      </c>
      <c r="F102" s="217">
        <v>0</v>
      </c>
      <c r="G102" s="839"/>
      <c r="H102" s="839"/>
      <c r="I102" s="839"/>
      <c r="J102" s="839"/>
      <c r="K102" s="839"/>
      <c r="L102" s="839"/>
      <c r="M102" s="839"/>
      <c r="N102" s="839"/>
      <c r="O102" s="839"/>
      <c r="P102" s="839"/>
      <c r="Q102" s="839"/>
      <c r="R102" s="839"/>
      <c r="S102" s="839"/>
      <c r="T102" s="839"/>
      <c r="U102" s="839"/>
      <c r="V102" s="839"/>
      <c r="W102" s="839"/>
      <c r="X102" s="839"/>
      <c r="Y102" s="839"/>
      <c r="Z102" s="839"/>
      <c r="AA102" s="839"/>
      <c r="AB102" s="839"/>
      <c r="AC102" s="839"/>
      <c r="AD102" s="839"/>
      <c r="AE102" s="839"/>
      <c r="AF102" s="839"/>
      <c r="AG102" s="839"/>
      <c r="AH102" s="839"/>
      <c r="AI102" s="839"/>
      <c r="AJ102" s="839"/>
      <c r="AK102" s="839"/>
      <c r="AL102" s="839"/>
      <c r="AM102" s="839"/>
      <c r="AN102" s="839"/>
      <c r="AO102" s="839"/>
      <c r="AP102" s="839"/>
      <c r="AQ102" s="839"/>
      <c r="AR102" s="839"/>
      <c r="AS102" s="839"/>
      <c r="AT102" s="839"/>
      <c r="AU102" s="839"/>
      <c r="AV102" s="839"/>
      <c r="AW102" s="839"/>
      <c r="AX102" s="839"/>
      <c r="AY102" s="839"/>
      <c r="AZ102" s="839"/>
      <c r="BA102" s="839"/>
      <c r="BB102" s="839"/>
      <c r="BC102" s="839"/>
      <c r="BD102" s="839"/>
      <c r="BE102" s="839"/>
      <c r="BF102" s="839"/>
      <c r="BG102" s="839"/>
      <c r="BH102" s="839"/>
      <c r="BI102" s="839"/>
      <c r="BJ102" s="839"/>
      <c r="BK102" s="839"/>
      <c r="BL102" s="839"/>
      <c r="BM102" s="839"/>
      <c r="BN102" s="839"/>
      <c r="BO102" s="839"/>
      <c r="BP102" s="839"/>
      <c r="BQ102" s="839"/>
      <c r="BR102" s="839"/>
      <c r="BS102" s="839"/>
      <c r="BT102" s="839"/>
      <c r="BU102" s="839"/>
      <c r="BV102" s="839"/>
      <c r="BW102" s="839"/>
      <c r="BX102" s="839"/>
      <c r="BY102" s="234"/>
      <c r="BZ102" s="215"/>
      <c r="CA102" s="215"/>
      <c r="CB102" s="202"/>
      <c r="CC102" s="202"/>
      <c r="CD102" s="202"/>
      <c r="CE102" s="200"/>
    </row>
    <row r="103" spans="1:83" ht="21.75" customHeight="1" x14ac:dyDescent="0.2">
      <c r="A103" s="234"/>
      <c r="B103" s="240">
        <v>9</v>
      </c>
      <c r="C103" s="936" t="s">
        <v>1151</v>
      </c>
      <c r="D103" s="844"/>
      <c r="E103" s="227" t="s">
        <v>1152</v>
      </c>
      <c r="F103" s="217">
        <v>3</v>
      </c>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c r="AL103" s="925"/>
      <c r="AM103" s="925"/>
      <c r="AN103" s="925"/>
      <c r="AO103" s="925"/>
      <c r="AP103" s="925"/>
      <c r="AQ103" s="925"/>
      <c r="AR103" s="925"/>
      <c r="AS103" s="925"/>
      <c r="AT103" s="925"/>
      <c r="AU103" s="925"/>
      <c r="AV103" s="925"/>
      <c r="AW103" s="925"/>
      <c r="AX103" s="925"/>
      <c r="AY103" s="925"/>
      <c r="AZ103" s="925"/>
      <c r="BA103" s="925"/>
      <c r="BB103" s="925"/>
      <c r="BC103" s="925"/>
      <c r="BD103" s="925"/>
      <c r="BE103" s="925"/>
      <c r="BF103" s="925"/>
      <c r="BG103" s="925"/>
      <c r="BH103" s="925"/>
      <c r="BI103" s="925"/>
      <c r="BJ103" s="925"/>
      <c r="BK103" s="925"/>
      <c r="BL103" s="925"/>
      <c r="BM103" s="925"/>
      <c r="BN103" s="925"/>
      <c r="BO103" s="925"/>
      <c r="BP103" s="925"/>
      <c r="BQ103" s="925"/>
      <c r="BR103" s="925"/>
      <c r="BS103" s="925"/>
      <c r="BT103" s="925"/>
      <c r="BU103" s="925"/>
      <c r="BV103" s="925"/>
      <c r="BW103" s="925"/>
      <c r="BX103" s="925"/>
      <c r="BY103" s="234"/>
      <c r="BZ103" s="215"/>
      <c r="CA103" s="215"/>
      <c r="CB103" s="202"/>
      <c r="CC103" s="202"/>
      <c r="CD103" s="202"/>
      <c r="CE103" s="200"/>
    </row>
    <row r="104" spans="1:83" ht="21.75" customHeight="1" x14ac:dyDescent="0.2">
      <c r="A104" s="234"/>
      <c r="B104" s="240"/>
      <c r="C104" s="850"/>
      <c r="D104" s="852"/>
      <c r="E104" s="227" t="s">
        <v>1153</v>
      </c>
      <c r="F104" s="217">
        <v>0</v>
      </c>
      <c r="G104" s="839"/>
      <c r="H104" s="839"/>
      <c r="I104" s="839"/>
      <c r="J104" s="839"/>
      <c r="K104" s="839"/>
      <c r="L104" s="839"/>
      <c r="M104" s="839"/>
      <c r="N104" s="839"/>
      <c r="O104" s="839"/>
      <c r="P104" s="839"/>
      <c r="Q104" s="839"/>
      <c r="R104" s="839"/>
      <c r="S104" s="839"/>
      <c r="T104" s="839"/>
      <c r="U104" s="839"/>
      <c r="V104" s="839"/>
      <c r="W104" s="839"/>
      <c r="X104" s="839"/>
      <c r="Y104" s="839"/>
      <c r="Z104" s="839"/>
      <c r="AA104" s="839"/>
      <c r="AB104" s="839"/>
      <c r="AC104" s="839"/>
      <c r="AD104" s="839"/>
      <c r="AE104" s="839"/>
      <c r="AF104" s="839"/>
      <c r="AG104" s="839"/>
      <c r="AH104" s="839"/>
      <c r="AI104" s="839"/>
      <c r="AJ104" s="839"/>
      <c r="AK104" s="839"/>
      <c r="AL104" s="839"/>
      <c r="AM104" s="839"/>
      <c r="AN104" s="839"/>
      <c r="AO104" s="839"/>
      <c r="AP104" s="839"/>
      <c r="AQ104" s="839"/>
      <c r="AR104" s="839"/>
      <c r="AS104" s="839"/>
      <c r="AT104" s="839"/>
      <c r="AU104" s="839"/>
      <c r="AV104" s="839"/>
      <c r="AW104" s="839"/>
      <c r="AX104" s="839"/>
      <c r="AY104" s="839"/>
      <c r="AZ104" s="839"/>
      <c r="BA104" s="839"/>
      <c r="BB104" s="839"/>
      <c r="BC104" s="839"/>
      <c r="BD104" s="839"/>
      <c r="BE104" s="839"/>
      <c r="BF104" s="839"/>
      <c r="BG104" s="839"/>
      <c r="BH104" s="839"/>
      <c r="BI104" s="839"/>
      <c r="BJ104" s="839"/>
      <c r="BK104" s="839"/>
      <c r="BL104" s="839"/>
      <c r="BM104" s="839"/>
      <c r="BN104" s="839"/>
      <c r="BO104" s="839"/>
      <c r="BP104" s="839"/>
      <c r="BQ104" s="839"/>
      <c r="BR104" s="839"/>
      <c r="BS104" s="839"/>
      <c r="BT104" s="839"/>
      <c r="BU104" s="839"/>
      <c r="BV104" s="839"/>
      <c r="BW104" s="839"/>
      <c r="BX104" s="839"/>
      <c r="BY104" s="234"/>
      <c r="BZ104" s="215"/>
      <c r="CA104" s="215"/>
      <c r="CB104" s="202"/>
      <c r="CC104" s="202"/>
      <c r="CD104" s="202"/>
      <c r="CE104" s="200"/>
    </row>
    <row r="105" spans="1:83" ht="21.75" customHeight="1" x14ac:dyDescent="0.2">
      <c r="A105" s="295" t="s">
        <v>1036</v>
      </c>
      <c r="B105" s="296"/>
      <c r="C105" s="297" t="s">
        <v>1154</v>
      </c>
      <c r="D105" s="297"/>
      <c r="E105" s="297"/>
      <c r="F105" s="296"/>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34"/>
      <c r="BZ105" s="215"/>
      <c r="CA105" s="215"/>
      <c r="CB105" s="202"/>
      <c r="CC105" s="202"/>
      <c r="CD105" s="202"/>
      <c r="CE105" s="200"/>
    </row>
    <row r="106" spans="1:83" ht="15" customHeight="1" x14ac:dyDescent="0.2">
      <c r="A106" s="234"/>
      <c r="B106" s="240">
        <v>1</v>
      </c>
      <c r="C106" s="941" t="s">
        <v>1155</v>
      </c>
      <c r="D106" s="844"/>
      <c r="E106" s="227" t="s">
        <v>1156</v>
      </c>
      <c r="F106" s="217">
        <v>3</v>
      </c>
      <c r="G106" s="925"/>
      <c r="H106" s="925"/>
      <c r="I106" s="925"/>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c r="AL106" s="925"/>
      <c r="AM106" s="925"/>
      <c r="AN106" s="925"/>
      <c r="AO106" s="925"/>
      <c r="AP106" s="925"/>
      <c r="AQ106" s="925"/>
      <c r="AR106" s="925"/>
      <c r="AS106" s="925"/>
      <c r="AT106" s="925"/>
      <c r="AU106" s="925"/>
      <c r="AV106" s="925"/>
      <c r="AW106" s="925"/>
      <c r="AX106" s="925"/>
      <c r="AY106" s="925"/>
      <c r="AZ106" s="925"/>
      <c r="BA106" s="925"/>
      <c r="BB106" s="925"/>
      <c r="BC106" s="925"/>
      <c r="BD106" s="925"/>
      <c r="BE106" s="925"/>
      <c r="BF106" s="925"/>
      <c r="BG106" s="925"/>
      <c r="BH106" s="925"/>
      <c r="BI106" s="925"/>
      <c r="BJ106" s="925"/>
      <c r="BK106" s="925"/>
      <c r="BL106" s="925"/>
      <c r="BM106" s="925"/>
      <c r="BN106" s="925"/>
      <c r="BO106" s="925"/>
      <c r="BP106" s="925"/>
      <c r="BQ106" s="925"/>
      <c r="BR106" s="925"/>
      <c r="BS106" s="925"/>
      <c r="BT106" s="925"/>
      <c r="BU106" s="925"/>
      <c r="BV106" s="925"/>
      <c r="BW106" s="925"/>
      <c r="BX106" s="925"/>
      <c r="BY106" s="234"/>
      <c r="BZ106" s="215"/>
      <c r="CA106" s="215"/>
      <c r="CB106" s="202"/>
      <c r="CC106" s="202"/>
      <c r="CD106" s="202"/>
      <c r="CE106" s="200"/>
    </row>
    <row r="107" spans="1:83" ht="15" customHeight="1" x14ac:dyDescent="0.2">
      <c r="A107" s="234"/>
      <c r="B107" s="240"/>
      <c r="C107" s="270"/>
      <c r="D107" s="259"/>
      <c r="E107" s="227" t="s">
        <v>1157</v>
      </c>
      <c r="F107" s="217">
        <v>2</v>
      </c>
      <c r="G107" s="838"/>
      <c r="H107" s="838"/>
      <c r="I107" s="838"/>
      <c r="J107" s="838"/>
      <c r="K107" s="838"/>
      <c r="L107" s="838"/>
      <c r="M107" s="838"/>
      <c r="N107" s="838"/>
      <c r="O107" s="838"/>
      <c r="P107" s="838"/>
      <c r="Q107" s="838"/>
      <c r="R107" s="838"/>
      <c r="S107" s="838"/>
      <c r="T107" s="838"/>
      <c r="U107" s="838"/>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8"/>
      <c r="BT107" s="838"/>
      <c r="BU107" s="838"/>
      <c r="BV107" s="838"/>
      <c r="BW107" s="838"/>
      <c r="BX107" s="838"/>
      <c r="BY107" s="234"/>
      <c r="BZ107" s="215"/>
      <c r="CA107" s="215"/>
      <c r="CB107" s="202"/>
      <c r="CC107" s="202"/>
      <c r="CD107" s="202"/>
      <c r="CE107" s="200"/>
    </row>
    <row r="108" spans="1:83" ht="15" customHeight="1" x14ac:dyDescent="0.2">
      <c r="A108" s="234"/>
      <c r="B108" s="240"/>
      <c r="C108" s="270"/>
      <c r="D108" s="259"/>
      <c r="E108" s="227" t="s">
        <v>1158</v>
      </c>
      <c r="F108" s="217">
        <v>1</v>
      </c>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8"/>
      <c r="AX108" s="838"/>
      <c r="AY108" s="838"/>
      <c r="AZ108" s="838"/>
      <c r="BA108" s="838"/>
      <c r="BB108" s="838"/>
      <c r="BC108" s="838"/>
      <c r="BD108" s="838"/>
      <c r="BE108" s="838"/>
      <c r="BF108" s="838"/>
      <c r="BG108" s="838"/>
      <c r="BH108" s="838"/>
      <c r="BI108" s="838"/>
      <c r="BJ108" s="838"/>
      <c r="BK108" s="838"/>
      <c r="BL108" s="838"/>
      <c r="BM108" s="838"/>
      <c r="BN108" s="838"/>
      <c r="BO108" s="838"/>
      <c r="BP108" s="838"/>
      <c r="BQ108" s="838"/>
      <c r="BR108" s="838"/>
      <c r="BS108" s="838"/>
      <c r="BT108" s="838"/>
      <c r="BU108" s="838"/>
      <c r="BV108" s="838"/>
      <c r="BW108" s="838"/>
      <c r="BX108" s="838"/>
      <c r="BY108" s="234"/>
      <c r="BZ108" s="215"/>
      <c r="CA108" s="215"/>
      <c r="CB108" s="202"/>
      <c r="CC108" s="202"/>
      <c r="CD108" s="202"/>
      <c r="CE108" s="200"/>
    </row>
    <row r="109" spans="1:83" ht="15" customHeight="1" x14ac:dyDescent="0.2">
      <c r="A109" s="234"/>
      <c r="B109" s="240"/>
      <c r="C109" s="270"/>
      <c r="D109" s="259"/>
      <c r="E109" s="298" t="s">
        <v>1057</v>
      </c>
      <c r="F109" s="299">
        <v>0</v>
      </c>
      <c r="G109" s="863"/>
      <c r="H109" s="863"/>
      <c r="I109" s="863"/>
      <c r="J109" s="863"/>
      <c r="K109" s="863"/>
      <c r="L109" s="863"/>
      <c r="M109" s="863"/>
      <c r="N109" s="863"/>
      <c r="O109" s="863"/>
      <c r="P109" s="863"/>
      <c r="Q109" s="863"/>
      <c r="R109" s="863"/>
      <c r="S109" s="863"/>
      <c r="T109" s="863"/>
      <c r="U109" s="863"/>
      <c r="V109" s="863"/>
      <c r="W109" s="863"/>
      <c r="X109" s="863"/>
      <c r="Y109" s="863"/>
      <c r="Z109" s="863"/>
      <c r="AA109" s="863"/>
      <c r="AB109" s="863"/>
      <c r="AC109" s="863"/>
      <c r="AD109" s="863"/>
      <c r="AE109" s="863"/>
      <c r="AF109" s="863"/>
      <c r="AG109" s="863"/>
      <c r="AH109" s="863"/>
      <c r="AI109" s="863"/>
      <c r="AJ109" s="863"/>
      <c r="AK109" s="863"/>
      <c r="AL109" s="863"/>
      <c r="AM109" s="863"/>
      <c r="AN109" s="863"/>
      <c r="AO109" s="863"/>
      <c r="AP109" s="863"/>
      <c r="AQ109" s="863"/>
      <c r="AR109" s="863"/>
      <c r="AS109" s="863"/>
      <c r="AT109" s="863"/>
      <c r="AU109" s="863"/>
      <c r="AV109" s="863"/>
      <c r="AW109" s="863"/>
      <c r="AX109" s="863"/>
      <c r="AY109" s="863"/>
      <c r="AZ109" s="863"/>
      <c r="BA109" s="863"/>
      <c r="BB109" s="863"/>
      <c r="BC109" s="863"/>
      <c r="BD109" s="863"/>
      <c r="BE109" s="863"/>
      <c r="BF109" s="863"/>
      <c r="BG109" s="863"/>
      <c r="BH109" s="863"/>
      <c r="BI109" s="863"/>
      <c r="BJ109" s="863"/>
      <c r="BK109" s="863"/>
      <c r="BL109" s="863"/>
      <c r="BM109" s="863"/>
      <c r="BN109" s="863"/>
      <c r="BO109" s="863"/>
      <c r="BP109" s="863"/>
      <c r="BQ109" s="863"/>
      <c r="BR109" s="863"/>
      <c r="BS109" s="863"/>
      <c r="BT109" s="863"/>
      <c r="BU109" s="863"/>
      <c r="BV109" s="863"/>
      <c r="BW109" s="863"/>
      <c r="BX109" s="863"/>
      <c r="BY109" s="234"/>
      <c r="BZ109" s="215"/>
      <c r="CA109" s="215"/>
      <c r="CB109" s="202"/>
      <c r="CC109" s="202"/>
      <c r="CD109" s="202"/>
      <c r="CE109" s="200"/>
    </row>
    <row r="110" spans="1:83" ht="15" customHeight="1" x14ac:dyDescent="0.2">
      <c r="A110" s="234"/>
      <c r="B110" s="240"/>
      <c r="C110" s="300" t="s">
        <v>1159</v>
      </c>
      <c r="D110" s="301"/>
      <c r="E110" s="301"/>
      <c r="F110" s="302"/>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303"/>
      <c r="BR110" s="303"/>
      <c r="BS110" s="303"/>
      <c r="BT110" s="303"/>
      <c r="BU110" s="303"/>
      <c r="BV110" s="303"/>
      <c r="BW110" s="303"/>
      <c r="BX110" s="304"/>
      <c r="BY110" s="234"/>
      <c r="BZ110" s="215"/>
      <c r="CA110" s="215"/>
      <c r="CB110" s="202"/>
      <c r="CC110" s="202"/>
      <c r="CD110" s="202"/>
      <c r="CE110" s="200"/>
    </row>
    <row r="111" spans="1:83" ht="15" customHeight="1" x14ac:dyDescent="0.2">
      <c r="A111" s="239"/>
      <c r="B111" s="240">
        <v>2</v>
      </c>
      <c r="C111" s="938" t="s">
        <v>1160</v>
      </c>
      <c r="D111" s="939"/>
      <c r="E111" s="305" t="s">
        <v>1161</v>
      </c>
      <c r="F111" s="306">
        <v>3</v>
      </c>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234"/>
      <c r="BZ111" s="215"/>
      <c r="CA111" s="215"/>
      <c r="CB111" s="202"/>
      <c r="CC111" s="202"/>
      <c r="CD111" s="202"/>
      <c r="CE111" s="200"/>
    </row>
    <row r="112" spans="1:83" ht="15" customHeight="1" x14ac:dyDescent="0.2">
      <c r="A112" s="239"/>
      <c r="B112" s="240"/>
      <c r="C112" s="870"/>
      <c r="D112" s="935"/>
      <c r="E112" s="227" t="s">
        <v>1162</v>
      </c>
      <c r="F112" s="217">
        <v>2</v>
      </c>
      <c r="G112" s="838"/>
      <c r="H112" s="838"/>
      <c r="I112" s="838"/>
      <c r="J112" s="838"/>
      <c r="K112" s="838"/>
      <c r="L112" s="838"/>
      <c r="M112" s="838"/>
      <c r="N112" s="838"/>
      <c r="O112" s="838"/>
      <c r="P112" s="838"/>
      <c r="Q112" s="838"/>
      <c r="R112" s="838"/>
      <c r="S112" s="838"/>
      <c r="T112" s="838"/>
      <c r="U112" s="838"/>
      <c r="V112" s="838"/>
      <c r="W112" s="838"/>
      <c r="X112" s="838"/>
      <c r="Y112" s="838"/>
      <c r="Z112" s="838"/>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8"/>
      <c r="AX112" s="838"/>
      <c r="AY112" s="838"/>
      <c r="AZ112" s="838"/>
      <c r="BA112" s="838"/>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838"/>
      <c r="BY112" s="234"/>
      <c r="BZ112" s="215"/>
      <c r="CA112" s="215"/>
      <c r="CB112" s="202"/>
      <c r="CC112" s="202"/>
      <c r="CD112" s="202"/>
      <c r="CE112" s="200"/>
    </row>
    <row r="113" spans="1:83" ht="15" customHeight="1" x14ac:dyDescent="0.2">
      <c r="A113" s="239"/>
      <c r="B113" s="240"/>
      <c r="C113" s="850"/>
      <c r="D113" s="852"/>
      <c r="E113" s="227" t="s">
        <v>1163</v>
      </c>
      <c r="F113" s="217">
        <v>1</v>
      </c>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c r="AE113" s="839"/>
      <c r="AF113" s="839"/>
      <c r="AG113" s="839"/>
      <c r="AH113" s="839"/>
      <c r="AI113" s="839"/>
      <c r="AJ113" s="839"/>
      <c r="AK113" s="839"/>
      <c r="AL113" s="839"/>
      <c r="AM113" s="839"/>
      <c r="AN113" s="839"/>
      <c r="AO113" s="839"/>
      <c r="AP113" s="839"/>
      <c r="AQ113" s="839"/>
      <c r="AR113" s="839"/>
      <c r="AS113" s="839"/>
      <c r="AT113" s="839"/>
      <c r="AU113" s="839"/>
      <c r="AV113" s="839"/>
      <c r="AW113" s="839"/>
      <c r="AX113" s="839"/>
      <c r="AY113" s="839"/>
      <c r="AZ113" s="839"/>
      <c r="BA113" s="839"/>
      <c r="BB113" s="839"/>
      <c r="BC113" s="839"/>
      <c r="BD113" s="839"/>
      <c r="BE113" s="839"/>
      <c r="BF113" s="839"/>
      <c r="BG113" s="839"/>
      <c r="BH113" s="839"/>
      <c r="BI113" s="839"/>
      <c r="BJ113" s="839"/>
      <c r="BK113" s="839"/>
      <c r="BL113" s="839"/>
      <c r="BM113" s="839"/>
      <c r="BN113" s="839"/>
      <c r="BO113" s="839"/>
      <c r="BP113" s="839"/>
      <c r="BQ113" s="839"/>
      <c r="BR113" s="839"/>
      <c r="BS113" s="839"/>
      <c r="BT113" s="839"/>
      <c r="BU113" s="839"/>
      <c r="BV113" s="839"/>
      <c r="BW113" s="839"/>
      <c r="BX113" s="839"/>
      <c r="BY113" s="234"/>
      <c r="BZ113" s="215"/>
      <c r="CA113" s="215"/>
      <c r="CB113" s="202"/>
      <c r="CC113" s="202"/>
      <c r="CD113" s="202"/>
      <c r="CE113" s="200"/>
    </row>
    <row r="114" spans="1:83" ht="15" customHeight="1" x14ac:dyDescent="0.2">
      <c r="A114" s="239"/>
      <c r="B114" s="240">
        <v>3</v>
      </c>
      <c r="C114" s="940" t="s">
        <v>1164</v>
      </c>
      <c r="D114" s="844"/>
      <c r="E114" s="307" t="s">
        <v>1161</v>
      </c>
      <c r="F114" s="217">
        <v>3</v>
      </c>
      <c r="G114" s="925"/>
      <c r="H114" s="925"/>
      <c r="I114" s="925"/>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c r="AK114" s="925"/>
      <c r="AL114" s="925"/>
      <c r="AM114" s="925"/>
      <c r="AN114" s="925"/>
      <c r="AO114" s="925"/>
      <c r="AP114" s="925"/>
      <c r="AQ114" s="925"/>
      <c r="AR114" s="925"/>
      <c r="AS114" s="925"/>
      <c r="AT114" s="925"/>
      <c r="AU114" s="925"/>
      <c r="AV114" s="925"/>
      <c r="AW114" s="925"/>
      <c r="AX114" s="925"/>
      <c r="AY114" s="925"/>
      <c r="AZ114" s="925"/>
      <c r="BA114" s="925"/>
      <c r="BB114" s="925"/>
      <c r="BC114" s="925"/>
      <c r="BD114" s="925"/>
      <c r="BE114" s="925"/>
      <c r="BF114" s="925"/>
      <c r="BG114" s="925"/>
      <c r="BH114" s="925"/>
      <c r="BI114" s="925"/>
      <c r="BJ114" s="925"/>
      <c r="BK114" s="925"/>
      <c r="BL114" s="925"/>
      <c r="BM114" s="925"/>
      <c r="BN114" s="925"/>
      <c r="BO114" s="925"/>
      <c r="BP114" s="925"/>
      <c r="BQ114" s="925"/>
      <c r="BR114" s="925"/>
      <c r="BS114" s="925"/>
      <c r="BT114" s="925"/>
      <c r="BU114" s="925"/>
      <c r="BV114" s="925"/>
      <c r="BW114" s="925"/>
      <c r="BX114" s="925"/>
      <c r="BY114" s="203"/>
      <c r="BZ114" s="200"/>
      <c r="CA114" s="215"/>
      <c r="CB114" s="202"/>
      <c r="CC114" s="202"/>
      <c r="CD114" s="202"/>
      <c r="CE114" s="200"/>
    </row>
    <row r="115" spans="1:83" ht="15" customHeight="1" x14ac:dyDescent="0.2">
      <c r="A115" s="239"/>
      <c r="B115" s="240"/>
      <c r="C115" s="870"/>
      <c r="D115" s="935"/>
      <c r="E115" s="227" t="s">
        <v>1162</v>
      </c>
      <c r="F115" s="217">
        <v>2</v>
      </c>
      <c r="G115" s="838"/>
      <c r="H115" s="838"/>
      <c r="I115" s="838"/>
      <c r="J115" s="838"/>
      <c r="K115" s="838"/>
      <c r="L115" s="838"/>
      <c r="M115" s="838"/>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c r="AL115" s="838"/>
      <c r="AM115" s="838"/>
      <c r="AN115" s="838"/>
      <c r="AO115" s="838"/>
      <c r="AP115" s="838"/>
      <c r="AQ115" s="838"/>
      <c r="AR115" s="838"/>
      <c r="AS115" s="838"/>
      <c r="AT115" s="838"/>
      <c r="AU115" s="838"/>
      <c r="AV115" s="838"/>
      <c r="AW115" s="838"/>
      <c r="AX115" s="838"/>
      <c r="AY115" s="838"/>
      <c r="AZ115" s="838"/>
      <c r="BA115" s="838"/>
      <c r="BB115" s="838"/>
      <c r="BC115" s="838"/>
      <c r="BD115" s="838"/>
      <c r="BE115" s="838"/>
      <c r="BF115" s="838"/>
      <c r="BG115" s="838"/>
      <c r="BH115" s="838"/>
      <c r="BI115" s="838"/>
      <c r="BJ115" s="838"/>
      <c r="BK115" s="838"/>
      <c r="BL115" s="838"/>
      <c r="BM115" s="838"/>
      <c r="BN115" s="838"/>
      <c r="BO115" s="838"/>
      <c r="BP115" s="838"/>
      <c r="BQ115" s="838"/>
      <c r="BR115" s="838"/>
      <c r="BS115" s="838"/>
      <c r="BT115" s="838"/>
      <c r="BU115" s="838"/>
      <c r="BV115" s="838"/>
      <c r="BW115" s="838"/>
      <c r="BX115" s="838"/>
      <c r="BY115" s="203"/>
      <c r="BZ115" s="200"/>
      <c r="CA115" s="215"/>
      <c r="CB115" s="202"/>
      <c r="CC115" s="202"/>
      <c r="CD115" s="202"/>
      <c r="CE115" s="200"/>
    </row>
    <row r="116" spans="1:83" ht="15" customHeight="1" x14ac:dyDescent="0.2">
      <c r="A116" s="239"/>
      <c r="B116" s="240"/>
      <c r="C116" s="850"/>
      <c r="D116" s="852"/>
      <c r="E116" s="227" t="s">
        <v>1163</v>
      </c>
      <c r="F116" s="217">
        <v>1</v>
      </c>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c r="AE116" s="839"/>
      <c r="AF116" s="839"/>
      <c r="AG116" s="839"/>
      <c r="AH116" s="839"/>
      <c r="AI116" s="839"/>
      <c r="AJ116" s="839"/>
      <c r="AK116" s="839"/>
      <c r="AL116" s="839"/>
      <c r="AM116" s="839"/>
      <c r="AN116" s="839"/>
      <c r="AO116" s="839"/>
      <c r="AP116" s="839"/>
      <c r="AQ116" s="839"/>
      <c r="AR116" s="839"/>
      <c r="AS116" s="839"/>
      <c r="AT116" s="839"/>
      <c r="AU116" s="839"/>
      <c r="AV116" s="839"/>
      <c r="AW116" s="839"/>
      <c r="AX116" s="839"/>
      <c r="AY116" s="839"/>
      <c r="AZ116" s="839"/>
      <c r="BA116" s="839"/>
      <c r="BB116" s="839"/>
      <c r="BC116" s="839"/>
      <c r="BD116" s="839"/>
      <c r="BE116" s="839"/>
      <c r="BF116" s="839"/>
      <c r="BG116" s="839"/>
      <c r="BH116" s="839"/>
      <c r="BI116" s="839"/>
      <c r="BJ116" s="839"/>
      <c r="BK116" s="839"/>
      <c r="BL116" s="839"/>
      <c r="BM116" s="839"/>
      <c r="BN116" s="839"/>
      <c r="BO116" s="839"/>
      <c r="BP116" s="839"/>
      <c r="BQ116" s="839"/>
      <c r="BR116" s="839"/>
      <c r="BS116" s="839"/>
      <c r="BT116" s="839"/>
      <c r="BU116" s="839"/>
      <c r="BV116" s="839"/>
      <c r="BW116" s="839"/>
      <c r="BX116" s="839"/>
      <c r="BY116" s="203"/>
      <c r="BZ116" s="200"/>
      <c r="CA116" s="215"/>
      <c r="CB116" s="202"/>
      <c r="CC116" s="202"/>
      <c r="CD116" s="202"/>
      <c r="CE116" s="200"/>
    </row>
    <row r="117" spans="1:83" ht="15" customHeight="1" x14ac:dyDescent="0.2">
      <c r="A117" s="239"/>
      <c r="B117" s="240">
        <v>4</v>
      </c>
      <c r="C117" s="249" t="s">
        <v>1165</v>
      </c>
      <c r="D117" s="250"/>
      <c r="E117" s="227" t="s">
        <v>1166</v>
      </c>
      <c r="F117" s="217">
        <v>3</v>
      </c>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5"/>
      <c r="BT117" s="925"/>
      <c r="BU117" s="925"/>
      <c r="BV117" s="925"/>
      <c r="BW117" s="925"/>
      <c r="BX117" s="925"/>
      <c r="BY117" s="203"/>
      <c r="BZ117" s="200"/>
      <c r="CA117" s="215"/>
      <c r="CB117" s="202"/>
      <c r="CC117" s="202"/>
      <c r="CD117" s="202"/>
      <c r="CE117" s="200"/>
    </row>
    <row r="118" spans="1:83" ht="15" customHeight="1" x14ac:dyDescent="0.2">
      <c r="A118" s="239"/>
      <c r="B118" s="240"/>
      <c r="C118" s="292"/>
      <c r="D118" s="207"/>
      <c r="E118" s="227" t="s">
        <v>1167</v>
      </c>
      <c r="F118" s="217">
        <v>2</v>
      </c>
      <c r="G118" s="838"/>
      <c r="H118" s="838"/>
      <c r="I118" s="838"/>
      <c r="J118" s="838"/>
      <c r="K118" s="838"/>
      <c r="L118" s="838"/>
      <c r="M118" s="838"/>
      <c r="N118" s="838"/>
      <c r="O118" s="838"/>
      <c r="P118" s="838"/>
      <c r="Q118" s="838"/>
      <c r="R118" s="838"/>
      <c r="S118" s="838"/>
      <c r="T118" s="838"/>
      <c r="U118" s="838"/>
      <c r="V118" s="838"/>
      <c r="W118" s="838"/>
      <c r="X118" s="838"/>
      <c r="Y118" s="838"/>
      <c r="Z118" s="838"/>
      <c r="AA118" s="838"/>
      <c r="AB118" s="838"/>
      <c r="AC118" s="838"/>
      <c r="AD118" s="838"/>
      <c r="AE118" s="838"/>
      <c r="AF118" s="838"/>
      <c r="AG118" s="838"/>
      <c r="AH118" s="838"/>
      <c r="AI118" s="838"/>
      <c r="AJ118" s="838"/>
      <c r="AK118" s="838"/>
      <c r="AL118" s="838"/>
      <c r="AM118" s="838"/>
      <c r="AN118" s="838"/>
      <c r="AO118" s="838"/>
      <c r="AP118" s="838"/>
      <c r="AQ118" s="838"/>
      <c r="AR118" s="838"/>
      <c r="AS118" s="838"/>
      <c r="AT118" s="838"/>
      <c r="AU118" s="838"/>
      <c r="AV118" s="838"/>
      <c r="AW118" s="838"/>
      <c r="AX118" s="838"/>
      <c r="AY118" s="838"/>
      <c r="AZ118" s="838"/>
      <c r="BA118" s="838"/>
      <c r="BB118" s="838"/>
      <c r="BC118" s="838"/>
      <c r="BD118" s="838"/>
      <c r="BE118" s="838"/>
      <c r="BF118" s="838"/>
      <c r="BG118" s="838"/>
      <c r="BH118" s="838"/>
      <c r="BI118" s="838"/>
      <c r="BJ118" s="838"/>
      <c r="BK118" s="838"/>
      <c r="BL118" s="838"/>
      <c r="BM118" s="838"/>
      <c r="BN118" s="838"/>
      <c r="BO118" s="838"/>
      <c r="BP118" s="838"/>
      <c r="BQ118" s="838"/>
      <c r="BR118" s="838"/>
      <c r="BS118" s="838"/>
      <c r="BT118" s="838"/>
      <c r="BU118" s="838"/>
      <c r="BV118" s="838"/>
      <c r="BW118" s="838"/>
      <c r="BX118" s="838"/>
      <c r="BY118" s="234"/>
      <c r="BZ118" s="215"/>
      <c r="CA118" s="215"/>
      <c r="CB118" s="202"/>
      <c r="CC118" s="202"/>
      <c r="CD118" s="202"/>
      <c r="CE118" s="200"/>
    </row>
    <row r="119" spans="1:83" ht="15" customHeight="1" x14ac:dyDescent="0.2">
      <c r="A119" s="239"/>
      <c r="B119" s="240"/>
      <c r="C119" s="293"/>
      <c r="D119" s="288"/>
      <c r="E119" s="227" t="s">
        <v>1168</v>
      </c>
      <c r="F119" s="217">
        <v>1</v>
      </c>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c r="AE119" s="839"/>
      <c r="AF119" s="839"/>
      <c r="AG119" s="839"/>
      <c r="AH119" s="839"/>
      <c r="AI119" s="839"/>
      <c r="AJ119" s="839"/>
      <c r="AK119" s="839"/>
      <c r="AL119" s="839"/>
      <c r="AM119" s="839"/>
      <c r="AN119" s="839"/>
      <c r="AO119" s="839"/>
      <c r="AP119" s="839"/>
      <c r="AQ119" s="839"/>
      <c r="AR119" s="839"/>
      <c r="AS119" s="839"/>
      <c r="AT119" s="839"/>
      <c r="AU119" s="839"/>
      <c r="AV119" s="839"/>
      <c r="AW119" s="839"/>
      <c r="AX119" s="839"/>
      <c r="AY119" s="839"/>
      <c r="AZ119" s="839"/>
      <c r="BA119" s="839"/>
      <c r="BB119" s="839"/>
      <c r="BC119" s="839"/>
      <c r="BD119" s="839"/>
      <c r="BE119" s="839"/>
      <c r="BF119" s="839"/>
      <c r="BG119" s="839"/>
      <c r="BH119" s="839"/>
      <c r="BI119" s="839"/>
      <c r="BJ119" s="839"/>
      <c r="BK119" s="839"/>
      <c r="BL119" s="839"/>
      <c r="BM119" s="839"/>
      <c r="BN119" s="839"/>
      <c r="BO119" s="839"/>
      <c r="BP119" s="839"/>
      <c r="BQ119" s="839"/>
      <c r="BR119" s="839"/>
      <c r="BS119" s="839"/>
      <c r="BT119" s="839"/>
      <c r="BU119" s="839"/>
      <c r="BV119" s="839"/>
      <c r="BW119" s="839"/>
      <c r="BX119" s="839"/>
      <c r="BY119" s="234"/>
      <c r="BZ119" s="215"/>
      <c r="CA119" s="215"/>
      <c r="CB119" s="202"/>
      <c r="CC119" s="202"/>
      <c r="CD119" s="202"/>
      <c r="CE119" s="200"/>
    </row>
    <row r="120" spans="1:83" ht="15" customHeight="1" x14ac:dyDescent="0.2">
      <c r="A120" s="239"/>
      <c r="B120" s="240">
        <v>5</v>
      </c>
      <c r="C120" s="249" t="s">
        <v>1169</v>
      </c>
      <c r="D120" s="250"/>
      <c r="E120" s="227" t="s">
        <v>1170</v>
      </c>
      <c r="F120" s="217">
        <v>3</v>
      </c>
      <c r="G120" s="925"/>
      <c r="H120" s="925"/>
      <c r="I120" s="925"/>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L120" s="925"/>
      <c r="AM120" s="925"/>
      <c r="AN120" s="925"/>
      <c r="AO120" s="925"/>
      <c r="AP120" s="925"/>
      <c r="AQ120" s="925"/>
      <c r="AR120" s="925"/>
      <c r="AS120" s="925"/>
      <c r="AT120" s="925"/>
      <c r="AU120" s="925"/>
      <c r="AV120" s="925"/>
      <c r="AW120" s="925"/>
      <c r="AX120" s="925"/>
      <c r="AY120" s="925"/>
      <c r="AZ120" s="925"/>
      <c r="BA120" s="925"/>
      <c r="BB120" s="925"/>
      <c r="BC120" s="925"/>
      <c r="BD120" s="925"/>
      <c r="BE120" s="925"/>
      <c r="BF120" s="925"/>
      <c r="BG120" s="925"/>
      <c r="BH120" s="925"/>
      <c r="BI120" s="925"/>
      <c r="BJ120" s="925"/>
      <c r="BK120" s="925"/>
      <c r="BL120" s="925"/>
      <c r="BM120" s="925"/>
      <c r="BN120" s="925"/>
      <c r="BO120" s="925"/>
      <c r="BP120" s="925"/>
      <c r="BQ120" s="925"/>
      <c r="BR120" s="925"/>
      <c r="BS120" s="925"/>
      <c r="BT120" s="925"/>
      <c r="BU120" s="925"/>
      <c r="BV120" s="925"/>
      <c r="BW120" s="925"/>
      <c r="BX120" s="925"/>
      <c r="BY120" s="234"/>
      <c r="BZ120" s="215"/>
      <c r="CA120" s="215"/>
      <c r="CB120" s="202"/>
      <c r="CC120" s="202"/>
      <c r="CD120" s="202"/>
      <c r="CE120" s="200"/>
    </row>
    <row r="121" spans="1:83" ht="15" customHeight="1" x14ac:dyDescent="0.2">
      <c r="A121" s="239"/>
      <c r="B121" s="240"/>
      <c r="C121" s="292"/>
      <c r="D121" s="207"/>
      <c r="E121" s="227" t="s">
        <v>1171</v>
      </c>
      <c r="F121" s="217">
        <v>2</v>
      </c>
      <c r="G121" s="838"/>
      <c r="H121" s="838"/>
      <c r="I121" s="838"/>
      <c r="J121" s="838"/>
      <c r="K121" s="838"/>
      <c r="L121" s="838"/>
      <c r="M121" s="838"/>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c r="AL121" s="838"/>
      <c r="AM121" s="838"/>
      <c r="AN121" s="838"/>
      <c r="AO121" s="838"/>
      <c r="AP121" s="838"/>
      <c r="AQ121" s="838"/>
      <c r="AR121" s="838"/>
      <c r="AS121" s="838"/>
      <c r="AT121" s="838"/>
      <c r="AU121" s="838"/>
      <c r="AV121" s="838"/>
      <c r="AW121" s="838"/>
      <c r="AX121" s="838"/>
      <c r="AY121" s="838"/>
      <c r="AZ121" s="838"/>
      <c r="BA121" s="838"/>
      <c r="BB121" s="838"/>
      <c r="BC121" s="838"/>
      <c r="BD121" s="838"/>
      <c r="BE121" s="838"/>
      <c r="BF121" s="838"/>
      <c r="BG121" s="838"/>
      <c r="BH121" s="838"/>
      <c r="BI121" s="838"/>
      <c r="BJ121" s="838"/>
      <c r="BK121" s="838"/>
      <c r="BL121" s="838"/>
      <c r="BM121" s="838"/>
      <c r="BN121" s="838"/>
      <c r="BO121" s="838"/>
      <c r="BP121" s="838"/>
      <c r="BQ121" s="838"/>
      <c r="BR121" s="838"/>
      <c r="BS121" s="838"/>
      <c r="BT121" s="838"/>
      <c r="BU121" s="838"/>
      <c r="BV121" s="838"/>
      <c r="BW121" s="838"/>
      <c r="BX121" s="838"/>
      <c r="BY121" s="234"/>
      <c r="BZ121" s="215"/>
      <c r="CA121" s="215"/>
      <c r="CB121" s="202"/>
      <c r="CC121" s="202"/>
      <c r="CD121" s="202"/>
      <c r="CE121" s="200"/>
    </row>
    <row r="122" spans="1:83" ht="15" customHeight="1" x14ac:dyDescent="0.2">
      <c r="A122" s="239"/>
      <c r="B122" s="240"/>
      <c r="C122" s="293"/>
      <c r="D122" s="288"/>
      <c r="E122" s="227" t="s">
        <v>1172</v>
      </c>
      <c r="F122" s="217">
        <v>1</v>
      </c>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c r="AE122" s="839"/>
      <c r="AF122" s="839"/>
      <c r="AG122" s="839"/>
      <c r="AH122" s="839"/>
      <c r="AI122" s="839"/>
      <c r="AJ122" s="839"/>
      <c r="AK122" s="839"/>
      <c r="AL122" s="839"/>
      <c r="AM122" s="839"/>
      <c r="AN122" s="839"/>
      <c r="AO122" s="839"/>
      <c r="AP122" s="839"/>
      <c r="AQ122" s="839"/>
      <c r="AR122" s="839"/>
      <c r="AS122" s="839"/>
      <c r="AT122" s="839"/>
      <c r="AU122" s="839"/>
      <c r="AV122" s="839"/>
      <c r="AW122" s="839"/>
      <c r="AX122" s="839"/>
      <c r="AY122" s="839"/>
      <c r="AZ122" s="839"/>
      <c r="BA122" s="839"/>
      <c r="BB122" s="839"/>
      <c r="BC122" s="839"/>
      <c r="BD122" s="839"/>
      <c r="BE122" s="839"/>
      <c r="BF122" s="839"/>
      <c r="BG122" s="839"/>
      <c r="BH122" s="839"/>
      <c r="BI122" s="839"/>
      <c r="BJ122" s="839"/>
      <c r="BK122" s="839"/>
      <c r="BL122" s="839"/>
      <c r="BM122" s="839"/>
      <c r="BN122" s="839"/>
      <c r="BO122" s="839"/>
      <c r="BP122" s="839"/>
      <c r="BQ122" s="839"/>
      <c r="BR122" s="839"/>
      <c r="BS122" s="839"/>
      <c r="BT122" s="839"/>
      <c r="BU122" s="839"/>
      <c r="BV122" s="839"/>
      <c r="BW122" s="839"/>
      <c r="BX122" s="839"/>
      <c r="BY122" s="234"/>
      <c r="BZ122" s="215"/>
      <c r="CA122" s="215"/>
      <c r="CB122" s="202"/>
      <c r="CC122" s="202"/>
      <c r="CD122" s="202"/>
      <c r="CE122" s="200"/>
    </row>
    <row r="123" spans="1:83" ht="15" customHeight="1" x14ac:dyDescent="0.2">
      <c r="A123" s="239"/>
      <c r="B123" s="240">
        <v>6</v>
      </c>
      <c r="C123" s="249" t="s">
        <v>1173</v>
      </c>
      <c r="D123" s="250"/>
      <c r="E123" s="227" t="s">
        <v>1174</v>
      </c>
      <c r="F123" s="217">
        <v>3</v>
      </c>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c r="AK123" s="925"/>
      <c r="AL123" s="925"/>
      <c r="AM123" s="925"/>
      <c r="AN123" s="925"/>
      <c r="AO123" s="925"/>
      <c r="AP123" s="925"/>
      <c r="AQ123" s="925"/>
      <c r="AR123" s="925"/>
      <c r="AS123" s="925"/>
      <c r="AT123" s="925"/>
      <c r="AU123" s="925"/>
      <c r="AV123" s="925"/>
      <c r="AW123" s="925"/>
      <c r="AX123" s="925"/>
      <c r="AY123" s="925"/>
      <c r="AZ123" s="925"/>
      <c r="BA123" s="925"/>
      <c r="BB123" s="925"/>
      <c r="BC123" s="925"/>
      <c r="BD123" s="925"/>
      <c r="BE123" s="925"/>
      <c r="BF123" s="925"/>
      <c r="BG123" s="925"/>
      <c r="BH123" s="925"/>
      <c r="BI123" s="925"/>
      <c r="BJ123" s="925"/>
      <c r="BK123" s="925"/>
      <c r="BL123" s="925"/>
      <c r="BM123" s="925"/>
      <c r="BN123" s="925"/>
      <c r="BO123" s="925"/>
      <c r="BP123" s="925"/>
      <c r="BQ123" s="925"/>
      <c r="BR123" s="925"/>
      <c r="BS123" s="925"/>
      <c r="BT123" s="925"/>
      <c r="BU123" s="925"/>
      <c r="BV123" s="925"/>
      <c r="BW123" s="925"/>
      <c r="BX123" s="925"/>
      <c r="BY123" s="234"/>
      <c r="BZ123" s="215"/>
      <c r="CA123" s="215"/>
      <c r="CB123" s="202"/>
      <c r="CC123" s="202"/>
      <c r="CD123" s="202"/>
      <c r="CE123" s="200"/>
    </row>
    <row r="124" spans="1:83" ht="15" customHeight="1" x14ac:dyDescent="0.2">
      <c r="A124" s="239"/>
      <c r="B124" s="240"/>
      <c r="C124" s="292"/>
      <c r="D124" s="207"/>
      <c r="E124" s="227" t="s">
        <v>1175</v>
      </c>
      <c r="F124" s="217">
        <v>2</v>
      </c>
      <c r="G124" s="838"/>
      <c r="H124" s="838"/>
      <c r="I124" s="838"/>
      <c r="J124" s="838"/>
      <c r="K124" s="838"/>
      <c r="L124" s="838"/>
      <c r="M124" s="838"/>
      <c r="N124" s="838"/>
      <c r="O124" s="838"/>
      <c r="P124" s="838"/>
      <c r="Q124" s="838"/>
      <c r="R124" s="838"/>
      <c r="S124" s="838"/>
      <c r="T124" s="838"/>
      <c r="U124" s="838"/>
      <c r="V124" s="838"/>
      <c r="W124" s="838"/>
      <c r="X124" s="838"/>
      <c r="Y124" s="838"/>
      <c r="Z124" s="838"/>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838"/>
      <c r="AV124" s="838"/>
      <c r="AW124" s="838"/>
      <c r="AX124" s="838"/>
      <c r="AY124" s="838"/>
      <c r="AZ124" s="838"/>
      <c r="BA124" s="838"/>
      <c r="BB124" s="838"/>
      <c r="BC124" s="838"/>
      <c r="BD124" s="838"/>
      <c r="BE124" s="838"/>
      <c r="BF124" s="838"/>
      <c r="BG124" s="838"/>
      <c r="BH124" s="838"/>
      <c r="BI124" s="838"/>
      <c r="BJ124" s="838"/>
      <c r="BK124" s="838"/>
      <c r="BL124" s="838"/>
      <c r="BM124" s="838"/>
      <c r="BN124" s="838"/>
      <c r="BO124" s="838"/>
      <c r="BP124" s="838"/>
      <c r="BQ124" s="838"/>
      <c r="BR124" s="838"/>
      <c r="BS124" s="838"/>
      <c r="BT124" s="838"/>
      <c r="BU124" s="838"/>
      <c r="BV124" s="838"/>
      <c r="BW124" s="838"/>
      <c r="BX124" s="838"/>
      <c r="BY124" s="234"/>
      <c r="BZ124" s="215"/>
      <c r="CA124" s="215"/>
      <c r="CB124" s="202"/>
      <c r="CC124" s="202"/>
      <c r="CD124" s="202"/>
      <c r="CE124" s="200"/>
    </row>
    <row r="125" spans="1:83" ht="15" customHeight="1" x14ac:dyDescent="0.2">
      <c r="A125" s="239"/>
      <c r="B125" s="240"/>
      <c r="C125" s="293"/>
      <c r="D125" s="288"/>
      <c r="E125" s="227" t="s">
        <v>1176</v>
      </c>
      <c r="F125" s="217">
        <v>1</v>
      </c>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c r="AE125" s="839"/>
      <c r="AF125" s="839"/>
      <c r="AG125" s="839"/>
      <c r="AH125" s="839"/>
      <c r="AI125" s="839"/>
      <c r="AJ125" s="839"/>
      <c r="AK125" s="839"/>
      <c r="AL125" s="839"/>
      <c r="AM125" s="839"/>
      <c r="AN125" s="839"/>
      <c r="AO125" s="839"/>
      <c r="AP125" s="839"/>
      <c r="AQ125" s="839"/>
      <c r="AR125" s="839"/>
      <c r="AS125" s="839"/>
      <c r="AT125" s="839"/>
      <c r="AU125" s="839"/>
      <c r="AV125" s="839"/>
      <c r="AW125" s="839"/>
      <c r="AX125" s="839"/>
      <c r="AY125" s="839"/>
      <c r="AZ125" s="839"/>
      <c r="BA125" s="839"/>
      <c r="BB125" s="839"/>
      <c r="BC125" s="839"/>
      <c r="BD125" s="839"/>
      <c r="BE125" s="839"/>
      <c r="BF125" s="839"/>
      <c r="BG125" s="839"/>
      <c r="BH125" s="839"/>
      <c r="BI125" s="839"/>
      <c r="BJ125" s="839"/>
      <c r="BK125" s="839"/>
      <c r="BL125" s="839"/>
      <c r="BM125" s="839"/>
      <c r="BN125" s="839"/>
      <c r="BO125" s="839"/>
      <c r="BP125" s="839"/>
      <c r="BQ125" s="839"/>
      <c r="BR125" s="839"/>
      <c r="BS125" s="839"/>
      <c r="BT125" s="839"/>
      <c r="BU125" s="839"/>
      <c r="BV125" s="839"/>
      <c r="BW125" s="839"/>
      <c r="BX125" s="839"/>
      <c r="BY125" s="234"/>
      <c r="BZ125" s="215"/>
      <c r="CA125" s="215"/>
      <c r="CB125" s="202"/>
      <c r="CC125" s="202"/>
      <c r="CD125" s="202"/>
      <c r="CE125" s="200"/>
    </row>
    <row r="126" spans="1:83" ht="15" customHeight="1" x14ac:dyDescent="0.2">
      <c r="A126" s="239"/>
      <c r="B126" s="240">
        <v>7</v>
      </c>
      <c r="C126" s="249" t="s">
        <v>1177</v>
      </c>
      <c r="D126" s="250"/>
      <c r="E126" s="227" t="s">
        <v>1178</v>
      </c>
      <c r="F126" s="217">
        <v>3</v>
      </c>
      <c r="G126" s="925"/>
      <c r="H126" s="925"/>
      <c r="I126" s="925"/>
      <c r="J126" s="925"/>
      <c r="K126" s="925"/>
      <c r="L126" s="925"/>
      <c r="M126" s="925"/>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c r="AK126" s="925"/>
      <c r="AL126" s="925"/>
      <c r="AM126" s="925"/>
      <c r="AN126" s="925"/>
      <c r="AO126" s="925"/>
      <c r="AP126" s="925"/>
      <c r="AQ126" s="925"/>
      <c r="AR126" s="925"/>
      <c r="AS126" s="925"/>
      <c r="AT126" s="925"/>
      <c r="AU126" s="925"/>
      <c r="AV126" s="925"/>
      <c r="AW126" s="925"/>
      <c r="AX126" s="925"/>
      <c r="AY126" s="925"/>
      <c r="AZ126" s="925"/>
      <c r="BA126" s="925"/>
      <c r="BB126" s="925"/>
      <c r="BC126" s="925"/>
      <c r="BD126" s="925"/>
      <c r="BE126" s="925"/>
      <c r="BF126" s="925"/>
      <c r="BG126" s="925"/>
      <c r="BH126" s="925"/>
      <c r="BI126" s="925"/>
      <c r="BJ126" s="925"/>
      <c r="BK126" s="925"/>
      <c r="BL126" s="925"/>
      <c r="BM126" s="925"/>
      <c r="BN126" s="925"/>
      <c r="BO126" s="925"/>
      <c r="BP126" s="925"/>
      <c r="BQ126" s="925"/>
      <c r="BR126" s="925"/>
      <c r="BS126" s="925"/>
      <c r="BT126" s="925"/>
      <c r="BU126" s="925"/>
      <c r="BV126" s="925"/>
      <c r="BW126" s="925"/>
      <c r="BX126" s="925"/>
      <c r="BY126" s="234"/>
      <c r="BZ126" s="215"/>
      <c r="CA126" s="215"/>
      <c r="CB126" s="202"/>
      <c r="CC126" s="202"/>
      <c r="CD126" s="202"/>
      <c r="CE126" s="200"/>
    </row>
    <row r="127" spans="1:83" ht="15" customHeight="1" x14ac:dyDescent="0.2">
      <c r="A127" s="239"/>
      <c r="B127" s="240"/>
      <c r="C127" s="292"/>
      <c r="D127" s="207"/>
      <c r="E127" s="227" t="s">
        <v>1179</v>
      </c>
      <c r="F127" s="217">
        <v>2</v>
      </c>
      <c r="G127" s="838"/>
      <c r="H127" s="838"/>
      <c r="I127" s="838"/>
      <c r="J127" s="838"/>
      <c r="K127" s="838"/>
      <c r="L127" s="838"/>
      <c r="M127" s="838"/>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c r="AL127" s="838"/>
      <c r="AM127" s="838"/>
      <c r="AN127" s="838"/>
      <c r="AO127" s="838"/>
      <c r="AP127" s="838"/>
      <c r="AQ127" s="838"/>
      <c r="AR127" s="838"/>
      <c r="AS127" s="838"/>
      <c r="AT127" s="838"/>
      <c r="AU127" s="838"/>
      <c r="AV127" s="838"/>
      <c r="AW127" s="838"/>
      <c r="AX127" s="838"/>
      <c r="AY127" s="838"/>
      <c r="AZ127" s="838"/>
      <c r="BA127" s="838"/>
      <c r="BB127" s="838"/>
      <c r="BC127" s="838"/>
      <c r="BD127" s="838"/>
      <c r="BE127" s="838"/>
      <c r="BF127" s="838"/>
      <c r="BG127" s="838"/>
      <c r="BH127" s="838"/>
      <c r="BI127" s="838"/>
      <c r="BJ127" s="838"/>
      <c r="BK127" s="838"/>
      <c r="BL127" s="838"/>
      <c r="BM127" s="838"/>
      <c r="BN127" s="838"/>
      <c r="BO127" s="838"/>
      <c r="BP127" s="838"/>
      <c r="BQ127" s="838"/>
      <c r="BR127" s="838"/>
      <c r="BS127" s="838"/>
      <c r="BT127" s="838"/>
      <c r="BU127" s="838"/>
      <c r="BV127" s="838"/>
      <c r="BW127" s="838"/>
      <c r="BX127" s="838"/>
      <c r="BY127" s="234"/>
      <c r="BZ127" s="215"/>
      <c r="CA127" s="215"/>
      <c r="CB127" s="202"/>
      <c r="CC127" s="202"/>
      <c r="CD127" s="202"/>
      <c r="CE127" s="200"/>
    </row>
    <row r="128" spans="1:83" ht="15" customHeight="1" x14ac:dyDescent="0.2">
      <c r="A128" s="239"/>
      <c r="B128" s="240"/>
      <c r="C128" s="293"/>
      <c r="D128" s="288"/>
      <c r="E128" s="227" t="s">
        <v>1163</v>
      </c>
      <c r="F128" s="217">
        <v>1</v>
      </c>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c r="AE128" s="839"/>
      <c r="AF128" s="839"/>
      <c r="AG128" s="839"/>
      <c r="AH128" s="839"/>
      <c r="AI128" s="839"/>
      <c r="AJ128" s="839"/>
      <c r="AK128" s="839"/>
      <c r="AL128" s="839"/>
      <c r="AM128" s="839"/>
      <c r="AN128" s="839"/>
      <c r="AO128" s="839"/>
      <c r="AP128" s="839"/>
      <c r="AQ128" s="839"/>
      <c r="AR128" s="839"/>
      <c r="AS128" s="839"/>
      <c r="AT128" s="839"/>
      <c r="AU128" s="839"/>
      <c r="AV128" s="839"/>
      <c r="AW128" s="839"/>
      <c r="AX128" s="839"/>
      <c r="AY128" s="839"/>
      <c r="AZ128" s="839"/>
      <c r="BA128" s="839"/>
      <c r="BB128" s="839"/>
      <c r="BC128" s="839"/>
      <c r="BD128" s="839"/>
      <c r="BE128" s="839"/>
      <c r="BF128" s="839"/>
      <c r="BG128" s="839"/>
      <c r="BH128" s="839"/>
      <c r="BI128" s="839"/>
      <c r="BJ128" s="839"/>
      <c r="BK128" s="839"/>
      <c r="BL128" s="839"/>
      <c r="BM128" s="839"/>
      <c r="BN128" s="839"/>
      <c r="BO128" s="839"/>
      <c r="BP128" s="839"/>
      <c r="BQ128" s="839"/>
      <c r="BR128" s="839"/>
      <c r="BS128" s="839"/>
      <c r="BT128" s="839"/>
      <c r="BU128" s="839"/>
      <c r="BV128" s="839"/>
      <c r="BW128" s="839"/>
      <c r="BX128" s="839"/>
      <c r="BY128" s="234"/>
      <c r="BZ128" s="215"/>
      <c r="CA128" s="215"/>
      <c r="CB128" s="202"/>
      <c r="CC128" s="202"/>
      <c r="CD128" s="202"/>
      <c r="CE128" s="200"/>
    </row>
    <row r="129" spans="1:83" ht="15" customHeight="1" x14ac:dyDescent="0.2">
      <c r="A129" s="239"/>
      <c r="B129" s="240">
        <v>8</v>
      </c>
      <c r="C129" s="936" t="s">
        <v>1180</v>
      </c>
      <c r="D129" s="844"/>
      <c r="E129" s="227" t="s">
        <v>1057</v>
      </c>
      <c r="F129" s="217">
        <v>2</v>
      </c>
      <c r="G129" s="925"/>
      <c r="H129" s="925"/>
      <c r="I129" s="925"/>
      <c r="J129" s="925"/>
      <c r="K129" s="925"/>
      <c r="L129" s="925"/>
      <c r="M129" s="925"/>
      <c r="N129" s="925"/>
      <c r="O129" s="925"/>
      <c r="P129" s="925"/>
      <c r="Q129" s="925"/>
      <c r="R129" s="925"/>
      <c r="S129" s="925"/>
      <c r="T129" s="925"/>
      <c r="U129" s="925"/>
      <c r="V129" s="925"/>
      <c r="W129" s="925"/>
      <c r="X129" s="925"/>
      <c r="Y129" s="925"/>
      <c r="Z129" s="925"/>
      <c r="AA129" s="925"/>
      <c r="AB129" s="925"/>
      <c r="AC129" s="925"/>
      <c r="AD129" s="925"/>
      <c r="AE129" s="925"/>
      <c r="AF129" s="925"/>
      <c r="AG129" s="925"/>
      <c r="AH129" s="925"/>
      <c r="AI129" s="925"/>
      <c r="AJ129" s="925"/>
      <c r="AK129" s="925"/>
      <c r="AL129" s="925"/>
      <c r="AM129" s="925"/>
      <c r="AN129" s="925"/>
      <c r="AO129" s="925"/>
      <c r="AP129" s="925"/>
      <c r="AQ129" s="925"/>
      <c r="AR129" s="925"/>
      <c r="AS129" s="925"/>
      <c r="AT129" s="925"/>
      <c r="AU129" s="925"/>
      <c r="AV129" s="925"/>
      <c r="AW129" s="925"/>
      <c r="AX129" s="925"/>
      <c r="AY129" s="925"/>
      <c r="AZ129" s="925"/>
      <c r="BA129" s="925"/>
      <c r="BB129" s="925"/>
      <c r="BC129" s="925"/>
      <c r="BD129" s="925"/>
      <c r="BE129" s="925"/>
      <c r="BF129" s="925"/>
      <c r="BG129" s="925"/>
      <c r="BH129" s="925"/>
      <c r="BI129" s="925"/>
      <c r="BJ129" s="925"/>
      <c r="BK129" s="925"/>
      <c r="BL129" s="925"/>
      <c r="BM129" s="925"/>
      <c r="BN129" s="925"/>
      <c r="BO129" s="925"/>
      <c r="BP129" s="925"/>
      <c r="BQ129" s="925"/>
      <c r="BR129" s="925"/>
      <c r="BS129" s="925"/>
      <c r="BT129" s="925"/>
      <c r="BU129" s="925"/>
      <c r="BV129" s="925"/>
      <c r="BW129" s="925"/>
      <c r="BX129" s="925"/>
      <c r="BY129" s="234"/>
      <c r="BZ129" s="215"/>
      <c r="CA129" s="215"/>
      <c r="CB129" s="202"/>
      <c r="CC129" s="202"/>
      <c r="CD129" s="202"/>
      <c r="CE129" s="200"/>
    </row>
    <row r="130" spans="1:83" ht="15" customHeight="1" x14ac:dyDescent="0.2">
      <c r="A130" s="239"/>
      <c r="B130" s="240"/>
      <c r="C130" s="870"/>
      <c r="D130" s="935"/>
      <c r="E130" s="227" t="s">
        <v>1181</v>
      </c>
      <c r="F130" s="217">
        <v>2</v>
      </c>
      <c r="G130" s="838"/>
      <c r="H130" s="838"/>
      <c r="I130" s="838"/>
      <c r="J130" s="838"/>
      <c r="K130" s="838"/>
      <c r="L130" s="838"/>
      <c r="M130" s="838"/>
      <c r="N130" s="838"/>
      <c r="O130" s="838"/>
      <c r="P130" s="838"/>
      <c r="Q130" s="838"/>
      <c r="R130" s="838"/>
      <c r="S130" s="838"/>
      <c r="T130" s="838"/>
      <c r="U130" s="838"/>
      <c r="V130" s="838"/>
      <c r="W130" s="838"/>
      <c r="X130" s="838"/>
      <c r="Y130" s="838"/>
      <c r="Z130" s="838"/>
      <c r="AA130" s="838"/>
      <c r="AB130" s="838"/>
      <c r="AC130" s="838"/>
      <c r="AD130" s="838"/>
      <c r="AE130" s="838"/>
      <c r="AF130" s="838"/>
      <c r="AG130" s="838"/>
      <c r="AH130" s="838"/>
      <c r="AI130" s="838"/>
      <c r="AJ130" s="838"/>
      <c r="AK130" s="838"/>
      <c r="AL130" s="838"/>
      <c r="AM130" s="838"/>
      <c r="AN130" s="838"/>
      <c r="AO130" s="838"/>
      <c r="AP130" s="838"/>
      <c r="AQ130" s="838"/>
      <c r="AR130" s="838"/>
      <c r="AS130" s="838"/>
      <c r="AT130" s="838"/>
      <c r="AU130" s="838"/>
      <c r="AV130" s="838"/>
      <c r="AW130" s="838"/>
      <c r="AX130" s="838"/>
      <c r="AY130" s="838"/>
      <c r="AZ130" s="838"/>
      <c r="BA130" s="838"/>
      <c r="BB130" s="838"/>
      <c r="BC130" s="838"/>
      <c r="BD130" s="838"/>
      <c r="BE130" s="838"/>
      <c r="BF130" s="838"/>
      <c r="BG130" s="838"/>
      <c r="BH130" s="838"/>
      <c r="BI130" s="838"/>
      <c r="BJ130" s="838"/>
      <c r="BK130" s="838"/>
      <c r="BL130" s="838"/>
      <c r="BM130" s="838"/>
      <c r="BN130" s="838"/>
      <c r="BO130" s="838"/>
      <c r="BP130" s="838"/>
      <c r="BQ130" s="838"/>
      <c r="BR130" s="838"/>
      <c r="BS130" s="838"/>
      <c r="BT130" s="838"/>
      <c r="BU130" s="838"/>
      <c r="BV130" s="838"/>
      <c r="BW130" s="838"/>
      <c r="BX130" s="838"/>
      <c r="BY130" s="234"/>
      <c r="BZ130" s="215"/>
      <c r="CA130" s="215"/>
      <c r="CB130" s="202"/>
      <c r="CC130" s="202"/>
      <c r="CD130" s="202"/>
      <c r="CE130" s="200"/>
    </row>
    <row r="131" spans="1:83" ht="15" customHeight="1" x14ac:dyDescent="0.2">
      <c r="A131" s="239"/>
      <c r="B131" s="240"/>
      <c r="C131" s="850"/>
      <c r="D131" s="852"/>
      <c r="E131" s="227" t="s">
        <v>1182</v>
      </c>
      <c r="F131" s="217">
        <v>0</v>
      </c>
      <c r="G131" s="839"/>
      <c r="H131" s="839"/>
      <c r="I131" s="839"/>
      <c r="J131" s="839"/>
      <c r="K131" s="839"/>
      <c r="L131" s="839"/>
      <c r="M131" s="839"/>
      <c r="N131" s="839"/>
      <c r="O131" s="839"/>
      <c r="P131" s="839"/>
      <c r="Q131" s="839"/>
      <c r="R131" s="839"/>
      <c r="S131" s="839"/>
      <c r="T131" s="839"/>
      <c r="U131" s="839"/>
      <c r="V131" s="839"/>
      <c r="W131" s="839"/>
      <c r="X131" s="839"/>
      <c r="Y131" s="839"/>
      <c r="Z131" s="839"/>
      <c r="AA131" s="839"/>
      <c r="AB131" s="839"/>
      <c r="AC131" s="839"/>
      <c r="AD131" s="839"/>
      <c r="AE131" s="839"/>
      <c r="AF131" s="839"/>
      <c r="AG131" s="839"/>
      <c r="AH131" s="839"/>
      <c r="AI131" s="839"/>
      <c r="AJ131" s="839"/>
      <c r="AK131" s="839"/>
      <c r="AL131" s="839"/>
      <c r="AM131" s="839"/>
      <c r="AN131" s="839"/>
      <c r="AO131" s="839"/>
      <c r="AP131" s="839"/>
      <c r="AQ131" s="839"/>
      <c r="AR131" s="839"/>
      <c r="AS131" s="839"/>
      <c r="AT131" s="839"/>
      <c r="AU131" s="839"/>
      <c r="AV131" s="839"/>
      <c r="AW131" s="839"/>
      <c r="AX131" s="839"/>
      <c r="AY131" s="839"/>
      <c r="AZ131" s="839"/>
      <c r="BA131" s="839"/>
      <c r="BB131" s="839"/>
      <c r="BC131" s="839"/>
      <c r="BD131" s="839"/>
      <c r="BE131" s="839"/>
      <c r="BF131" s="839"/>
      <c r="BG131" s="839"/>
      <c r="BH131" s="839"/>
      <c r="BI131" s="839"/>
      <c r="BJ131" s="839"/>
      <c r="BK131" s="839"/>
      <c r="BL131" s="839"/>
      <c r="BM131" s="839"/>
      <c r="BN131" s="839"/>
      <c r="BO131" s="839"/>
      <c r="BP131" s="839"/>
      <c r="BQ131" s="839"/>
      <c r="BR131" s="839"/>
      <c r="BS131" s="839"/>
      <c r="BT131" s="839"/>
      <c r="BU131" s="839"/>
      <c r="BV131" s="839"/>
      <c r="BW131" s="839"/>
      <c r="BX131" s="839"/>
      <c r="BY131" s="234"/>
      <c r="BZ131" s="215"/>
      <c r="CA131" s="215"/>
      <c r="CB131" s="202"/>
      <c r="CC131" s="202"/>
      <c r="CD131" s="202"/>
      <c r="CE131" s="200"/>
    </row>
    <row r="132" spans="1:83" ht="15" customHeight="1" x14ac:dyDescent="0.2">
      <c r="A132" s="239"/>
      <c r="B132" s="240">
        <v>9</v>
      </c>
      <c r="C132" s="249" t="s">
        <v>1183</v>
      </c>
      <c r="D132" s="250"/>
      <c r="E132" s="227" t="s">
        <v>1184</v>
      </c>
      <c r="F132" s="217">
        <v>2</v>
      </c>
      <c r="G132" s="925"/>
      <c r="H132" s="925"/>
      <c r="I132" s="925"/>
      <c r="J132" s="925"/>
      <c r="K132" s="925"/>
      <c r="L132" s="925"/>
      <c r="M132" s="925"/>
      <c r="N132" s="925"/>
      <c r="O132" s="925"/>
      <c r="P132" s="925"/>
      <c r="Q132" s="925"/>
      <c r="R132" s="925"/>
      <c r="S132" s="925"/>
      <c r="T132" s="925"/>
      <c r="U132" s="925"/>
      <c r="V132" s="925"/>
      <c r="W132" s="925"/>
      <c r="X132" s="925"/>
      <c r="Y132" s="925"/>
      <c r="Z132" s="925"/>
      <c r="AA132" s="925"/>
      <c r="AB132" s="925"/>
      <c r="AC132" s="925"/>
      <c r="AD132" s="925"/>
      <c r="AE132" s="925"/>
      <c r="AF132" s="925"/>
      <c r="AG132" s="925"/>
      <c r="AH132" s="925"/>
      <c r="AI132" s="925"/>
      <c r="AJ132" s="925"/>
      <c r="AK132" s="925"/>
      <c r="AL132" s="925"/>
      <c r="AM132" s="925"/>
      <c r="AN132" s="925"/>
      <c r="AO132" s="925"/>
      <c r="AP132" s="925"/>
      <c r="AQ132" s="925"/>
      <c r="AR132" s="925"/>
      <c r="AS132" s="925"/>
      <c r="AT132" s="925"/>
      <c r="AU132" s="925"/>
      <c r="AV132" s="925"/>
      <c r="AW132" s="925"/>
      <c r="AX132" s="925"/>
      <c r="AY132" s="925"/>
      <c r="AZ132" s="925"/>
      <c r="BA132" s="925"/>
      <c r="BB132" s="925"/>
      <c r="BC132" s="925"/>
      <c r="BD132" s="925"/>
      <c r="BE132" s="925"/>
      <c r="BF132" s="925"/>
      <c r="BG132" s="925"/>
      <c r="BH132" s="925"/>
      <c r="BI132" s="925"/>
      <c r="BJ132" s="925"/>
      <c r="BK132" s="925"/>
      <c r="BL132" s="925"/>
      <c r="BM132" s="925"/>
      <c r="BN132" s="925"/>
      <c r="BO132" s="925"/>
      <c r="BP132" s="925"/>
      <c r="BQ132" s="925"/>
      <c r="BR132" s="925"/>
      <c r="BS132" s="925"/>
      <c r="BT132" s="925"/>
      <c r="BU132" s="925"/>
      <c r="BV132" s="925"/>
      <c r="BW132" s="925"/>
      <c r="BX132" s="925"/>
      <c r="BY132" s="234"/>
      <c r="BZ132" s="215"/>
      <c r="CA132" s="215"/>
      <c r="CB132" s="202"/>
      <c r="CC132" s="202"/>
      <c r="CD132" s="202"/>
      <c r="CE132" s="200"/>
    </row>
    <row r="133" spans="1:83" ht="15" customHeight="1" x14ac:dyDescent="0.2">
      <c r="A133" s="239"/>
      <c r="B133" s="240"/>
      <c r="C133" s="293"/>
      <c r="D133" s="288"/>
      <c r="E133" s="227" t="s">
        <v>1185</v>
      </c>
      <c r="F133" s="217">
        <v>0</v>
      </c>
      <c r="G133" s="839"/>
      <c r="H133" s="839"/>
      <c r="I133" s="839"/>
      <c r="J133" s="839"/>
      <c r="K133" s="839"/>
      <c r="L133" s="839"/>
      <c r="M133" s="839"/>
      <c r="N133" s="839"/>
      <c r="O133" s="839"/>
      <c r="P133" s="839"/>
      <c r="Q133" s="839"/>
      <c r="R133" s="839"/>
      <c r="S133" s="839"/>
      <c r="T133" s="839"/>
      <c r="U133" s="839"/>
      <c r="V133" s="839"/>
      <c r="W133" s="839"/>
      <c r="X133" s="839"/>
      <c r="Y133" s="839"/>
      <c r="Z133" s="839"/>
      <c r="AA133" s="839"/>
      <c r="AB133" s="839"/>
      <c r="AC133" s="839"/>
      <c r="AD133" s="839"/>
      <c r="AE133" s="839"/>
      <c r="AF133" s="839"/>
      <c r="AG133" s="839"/>
      <c r="AH133" s="839"/>
      <c r="AI133" s="839"/>
      <c r="AJ133" s="839"/>
      <c r="AK133" s="839"/>
      <c r="AL133" s="839"/>
      <c r="AM133" s="839"/>
      <c r="AN133" s="839"/>
      <c r="AO133" s="839"/>
      <c r="AP133" s="839"/>
      <c r="AQ133" s="839"/>
      <c r="AR133" s="839"/>
      <c r="AS133" s="839"/>
      <c r="AT133" s="839"/>
      <c r="AU133" s="839"/>
      <c r="AV133" s="839"/>
      <c r="AW133" s="839"/>
      <c r="AX133" s="839"/>
      <c r="AY133" s="839"/>
      <c r="AZ133" s="839"/>
      <c r="BA133" s="839"/>
      <c r="BB133" s="839"/>
      <c r="BC133" s="839"/>
      <c r="BD133" s="839"/>
      <c r="BE133" s="839"/>
      <c r="BF133" s="839"/>
      <c r="BG133" s="839"/>
      <c r="BH133" s="839"/>
      <c r="BI133" s="839"/>
      <c r="BJ133" s="839"/>
      <c r="BK133" s="839"/>
      <c r="BL133" s="839"/>
      <c r="BM133" s="839"/>
      <c r="BN133" s="839"/>
      <c r="BO133" s="839"/>
      <c r="BP133" s="839"/>
      <c r="BQ133" s="839"/>
      <c r="BR133" s="839"/>
      <c r="BS133" s="839"/>
      <c r="BT133" s="839"/>
      <c r="BU133" s="839"/>
      <c r="BV133" s="839"/>
      <c r="BW133" s="839"/>
      <c r="BX133" s="839"/>
      <c r="BY133" s="234"/>
      <c r="BZ133" s="215"/>
      <c r="CA133" s="215"/>
      <c r="CB133" s="202"/>
      <c r="CC133" s="202"/>
      <c r="CD133" s="202"/>
      <c r="CE133" s="200"/>
    </row>
    <row r="134" spans="1:83" ht="15.75" customHeight="1" x14ac:dyDescent="0.2">
      <c r="A134" s="942">
        <v>10</v>
      </c>
      <c r="B134" s="928"/>
      <c r="C134" s="941" t="s">
        <v>1186</v>
      </c>
      <c r="D134" s="844"/>
      <c r="E134" s="227" t="s">
        <v>1161</v>
      </c>
      <c r="F134" s="217">
        <v>3</v>
      </c>
      <c r="G134" s="925"/>
      <c r="H134" s="925"/>
      <c r="I134" s="925"/>
      <c r="J134" s="925"/>
      <c r="K134" s="925"/>
      <c r="L134" s="925"/>
      <c r="M134" s="925"/>
      <c r="N134" s="925"/>
      <c r="O134" s="925"/>
      <c r="P134" s="925"/>
      <c r="Q134" s="925"/>
      <c r="R134" s="925"/>
      <c r="S134" s="925"/>
      <c r="T134" s="925"/>
      <c r="U134" s="925"/>
      <c r="V134" s="925"/>
      <c r="W134" s="925"/>
      <c r="X134" s="925"/>
      <c r="Y134" s="925"/>
      <c r="Z134" s="925"/>
      <c r="AA134" s="925"/>
      <c r="AB134" s="925"/>
      <c r="AC134" s="925"/>
      <c r="AD134" s="925"/>
      <c r="AE134" s="925"/>
      <c r="AF134" s="925"/>
      <c r="AG134" s="925"/>
      <c r="AH134" s="925"/>
      <c r="AI134" s="925"/>
      <c r="AJ134" s="925"/>
      <c r="AK134" s="925"/>
      <c r="AL134" s="925"/>
      <c r="AM134" s="925"/>
      <c r="AN134" s="925"/>
      <c r="AO134" s="925"/>
      <c r="AP134" s="925"/>
      <c r="AQ134" s="925"/>
      <c r="AR134" s="925"/>
      <c r="AS134" s="925"/>
      <c r="AT134" s="925"/>
      <c r="AU134" s="925"/>
      <c r="AV134" s="925"/>
      <c r="AW134" s="925"/>
      <c r="AX134" s="925"/>
      <c r="AY134" s="925"/>
      <c r="AZ134" s="925"/>
      <c r="BA134" s="925"/>
      <c r="BB134" s="925"/>
      <c r="BC134" s="925"/>
      <c r="BD134" s="925"/>
      <c r="BE134" s="925"/>
      <c r="BF134" s="925"/>
      <c r="BG134" s="925"/>
      <c r="BH134" s="925"/>
      <c r="BI134" s="925"/>
      <c r="BJ134" s="925"/>
      <c r="BK134" s="925"/>
      <c r="BL134" s="925"/>
      <c r="BM134" s="925"/>
      <c r="BN134" s="925"/>
      <c r="BO134" s="925"/>
      <c r="BP134" s="925"/>
      <c r="BQ134" s="925"/>
      <c r="BR134" s="925"/>
      <c r="BS134" s="925"/>
      <c r="BT134" s="925"/>
      <c r="BU134" s="925"/>
      <c r="BV134" s="925"/>
      <c r="BW134" s="925"/>
      <c r="BX134" s="925"/>
      <c r="BY134" s="234"/>
      <c r="BZ134" s="215"/>
      <c r="CA134" s="215"/>
      <c r="CB134" s="202"/>
      <c r="CC134" s="202"/>
      <c r="CD134" s="202"/>
      <c r="CE134" s="200"/>
    </row>
    <row r="135" spans="1:83" ht="15" customHeight="1" x14ac:dyDescent="0.2">
      <c r="A135" s="239"/>
      <c r="B135" s="240"/>
      <c r="C135" s="292"/>
      <c r="D135" s="207"/>
      <c r="E135" s="227" t="s">
        <v>1187</v>
      </c>
      <c r="F135" s="217">
        <v>2</v>
      </c>
      <c r="G135" s="838"/>
      <c r="H135" s="838"/>
      <c r="I135" s="838"/>
      <c r="J135" s="838"/>
      <c r="K135" s="838"/>
      <c r="L135" s="838"/>
      <c r="M135" s="838"/>
      <c r="N135" s="838"/>
      <c r="O135" s="838"/>
      <c r="P135" s="838"/>
      <c r="Q135" s="838"/>
      <c r="R135" s="838"/>
      <c r="S135" s="838"/>
      <c r="T135" s="838"/>
      <c r="U135" s="838"/>
      <c r="V135" s="838"/>
      <c r="W135" s="838"/>
      <c r="X135" s="838"/>
      <c r="Y135" s="838"/>
      <c r="Z135" s="838"/>
      <c r="AA135" s="838"/>
      <c r="AB135" s="838"/>
      <c r="AC135" s="838"/>
      <c r="AD135" s="838"/>
      <c r="AE135" s="838"/>
      <c r="AF135" s="838"/>
      <c r="AG135" s="838"/>
      <c r="AH135" s="838"/>
      <c r="AI135" s="838"/>
      <c r="AJ135" s="838"/>
      <c r="AK135" s="838"/>
      <c r="AL135" s="838"/>
      <c r="AM135" s="838"/>
      <c r="AN135" s="838"/>
      <c r="AO135" s="838"/>
      <c r="AP135" s="838"/>
      <c r="AQ135" s="838"/>
      <c r="AR135" s="838"/>
      <c r="AS135" s="838"/>
      <c r="AT135" s="838"/>
      <c r="AU135" s="838"/>
      <c r="AV135" s="838"/>
      <c r="AW135" s="838"/>
      <c r="AX135" s="838"/>
      <c r="AY135" s="838"/>
      <c r="AZ135" s="838"/>
      <c r="BA135" s="838"/>
      <c r="BB135" s="838"/>
      <c r="BC135" s="838"/>
      <c r="BD135" s="838"/>
      <c r="BE135" s="838"/>
      <c r="BF135" s="838"/>
      <c r="BG135" s="838"/>
      <c r="BH135" s="838"/>
      <c r="BI135" s="838"/>
      <c r="BJ135" s="838"/>
      <c r="BK135" s="838"/>
      <c r="BL135" s="838"/>
      <c r="BM135" s="838"/>
      <c r="BN135" s="838"/>
      <c r="BO135" s="838"/>
      <c r="BP135" s="838"/>
      <c r="BQ135" s="838"/>
      <c r="BR135" s="838"/>
      <c r="BS135" s="838"/>
      <c r="BT135" s="838"/>
      <c r="BU135" s="838"/>
      <c r="BV135" s="838"/>
      <c r="BW135" s="838"/>
      <c r="BX135" s="838"/>
      <c r="BY135" s="234"/>
      <c r="BZ135" s="215"/>
      <c r="CA135" s="215"/>
      <c r="CB135" s="202"/>
      <c r="CC135" s="202"/>
      <c r="CD135" s="202"/>
      <c r="CE135" s="200"/>
    </row>
    <row r="136" spans="1:83" ht="15" customHeight="1" x14ac:dyDescent="0.2">
      <c r="A136" s="239"/>
      <c r="B136" s="240"/>
      <c r="C136" s="292"/>
      <c r="D136" s="207"/>
      <c r="E136" s="298" t="s">
        <v>1188</v>
      </c>
      <c r="F136" s="299">
        <v>1</v>
      </c>
      <c r="G136" s="863"/>
      <c r="H136" s="863"/>
      <c r="I136" s="863"/>
      <c r="J136" s="863"/>
      <c r="K136" s="863"/>
      <c r="L136" s="863"/>
      <c r="M136" s="863"/>
      <c r="N136" s="863"/>
      <c r="O136" s="863"/>
      <c r="P136" s="863"/>
      <c r="Q136" s="863"/>
      <c r="R136" s="863"/>
      <c r="S136" s="863"/>
      <c r="T136" s="863"/>
      <c r="U136" s="863"/>
      <c r="V136" s="863"/>
      <c r="W136" s="863"/>
      <c r="X136" s="863"/>
      <c r="Y136" s="863"/>
      <c r="Z136" s="863"/>
      <c r="AA136" s="863"/>
      <c r="AB136" s="863"/>
      <c r="AC136" s="863"/>
      <c r="AD136" s="863"/>
      <c r="AE136" s="863"/>
      <c r="AF136" s="863"/>
      <c r="AG136" s="863"/>
      <c r="AH136" s="863"/>
      <c r="AI136" s="863"/>
      <c r="AJ136" s="863"/>
      <c r="AK136" s="863"/>
      <c r="AL136" s="863"/>
      <c r="AM136" s="863"/>
      <c r="AN136" s="863"/>
      <c r="AO136" s="863"/>
      <c r="AP136" s="863"/>
      <c r="AQ136" s="863"/>
      <c r="AR136" s="863"/>
      <c r="AS136" s="863"/>
      <c r="AT136" s="863"/>
      <c r="AU136" s="863"/>
      <c r="AV136" s="863"/>
      <c r="AW136" s="863"/>
      <c r="AX136" s="863"/>
      <c r="AY136" s="863"/>
      <c r="AZ136" s="863"/>
      <c r="BA136" s="863"/>
      <c r="BB136" s="863"/>
      <c r="BC136" s="863"/>
      <c r="BD136" s="863"/>
      <c r="BE136" s="863"/>
      <c r="BF136" s="863"/>
      <c r="BG136" s="863"/>
      <c r="BH136" s="863"/>
      <c r="BI136" s="863"/>
      <c r="BJ136" s="863"/>
      <c r="BK136" s="863"/>
      <c r="BL136" s="863"/>
      <c r="BM136" s="863"/>
      <c r="BN136" s="863"/>
      <c r="BO136" s="863"/>
      <c r="BP136" s="863"/>
      <c r="BQ136" s="863"/>
      <c r="BR136" s="863"/>
      <c r="BS136" s="863"/>
      <c r="BT136" s="863"/>
      <c r="BU136" s="863"/>
      <c r="BV136" s="863"/>
      <c r="BW136" s="863"/>
      <c r="BX136" s="863"/>
      <c r="BY136" s="234"/>
      <c r="BZ136" s="215"/>
      <c r="CA136" s="215"/>
      <c r="CB136" s="202"/>
      <c r="CC136" s="202"/>
      <c r="CD136" s="202"/>
      <c r="CE136" s="200"/>
    </row>
    <row r="137" spans="1:83" ht="15" customHeight="1" x14ac:dyDescent="0.2">
      <c r="A137" s="239"/>
      <c r="B137" s="240"/>
      <c r="C137" s="308" t="s">
        <v>1189</v>
      </c>
      <c r="D137" s="301"/>
      <c r="E137" s="301"/>
      <c r="F137" s="302"/>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c r="BI137" s="303"/>
      <c r="BJ137" s="303"/>
      <c r="BK137" s="303"/>
      <c r="BL137" s="303"/>
      <c r="BM137" s="303"/>
      <c r="BN137" s="303"/>
      <c r="BO137" s="303"/>
      <c r="BP137" s="303"/>
      <c r="BQ137" s="303"/>
      <c r="BR137" s="303"/>
      <c r="BS137" s="303"/>
      <c r="BT137" s="303"/>
      <c r="BU137" s="303"/>
      <c r="BV137" s="303"/>
      <c r="BW137" s="303"/>
      <c r="BX137" s="304"/>
      <c r="BY137" s="234"/>
      <c r="BZ137" s="215"/>
      <c r="CA137" s="215"/>
      <c r="CB137" s="202"/>
      <c r="CC137" s="202"/>
      <c r="CD137" s="202"/>
      <c r="CE137" s="200"/>
    </row>
    <row r="138" spans="1:83" ht="15" customHeight="1" x14ac:dyDescent="0.2">
      <c r="A138" s="234"/>
      <c r="B138" s="204">
        <v>11</v>
      </c>
      <c r="C138" s="309" t="s">
        <v>1190</v>
      </c>
      <c r="D138" s="310"/>
      <c r="E138" s="311" t="s">
        <v>1060</v>
      </c>
      <c r="F138" s="306">
        <v>1</v>
      </c>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c r="BF138" s="937"/>
      <c r="BG138" s="937"/>
      <c r="BH138" s="937"/>
      <c r="BI138" s="937"/>
      <c r="BJ138" s="937"/>
      <c r="BK138" s="937"/>
      <c r="BL138" s="937"/>
      <c r="BM138" s="937"/>
      <c r="BN138" s="937"/>
      <c r="BO138" s="937"/>
      <c r="BP138" s="937"/>
      <c r="BQ138" s="937"/>
      <c r="BR138" s="937"/>
      <c r="BS138" s="937"/>
      <c r="BT138" s="937"/>
      <c r="BU138" s="937"/>
      <c r="BV138" s="937"/>
      <c r="BW138" s="937"/>
      <c r="BX138" s="937"/>
      <c r="BY138" s="234"/>
      <c r="BZ138" s="215"/>
      <c r="CA138" s="215"/>
      <c r="CB138" s="202"/>
      <c r="CC138" s="202"/>
      <c r="CD138" s="202"/>
      <c r="CE138" s="200"/>
    </row>
    <row r="139" spans="1:83" ht="15" customHeight="1" x14ac:dyDescent="0.2">
      <c r="A139" s="239"/>
      <c r="B139" s="240"/>
      <c r="C139" s="309"/>
      <c r="D139" s="310"/>
      <c r="E139" s="227" t="s">
        <v>1057</v>
      </c>
      <c r="F139" s="217">
        <v>0</v>
      </c>
      <c r="G139" s="839"/>
      <c r="H139" s="839"/>
      <c r="I139" s="839"/>
      <c r="J139" s="839"/>
      <c r="K139" s="839"/>
      <c r="L139" s="839"/>
      <c r="M139" s="839"/>
      <c r="N139" s="839"/>
      <c r="O139" s="839"/>
      <c r="P139" s="839"/>
      <c r="Q139" s="839"/>
      <c r="R139" s="839"/>
      <c r="S139" s="839"/>
      <c r="T139" s="839"/>
      <c r="U139" s="839"/>
      <c r="V139" s="839"/>
      <c r="W139" s="839"/>
      <c r="X139" s="839"/>
      <c r="Y139" s="839"/>
      <c r="Z139" s="839"/>
      <c r="AA139" s="839"/>
      <c r="AB139" s="839"/>
      <c r="AC139" s="839"/>
      <c r="AD139" s="839"/>
      <c r="AE139" s="839"/>
      <c r="AF139" s="839"/>
      <c r="AG139" s="839"/>
      <c r="AH139" s="839"/>
      <c r="AI139" s="839"/>
      <c r="AJ139" s="839"/>
      <c r="AK139" s="839"/>
      <c r="AL139" s="839"/>
      <c r="AM139" s="839"/>
      <c r="AN139" s="839"/>
      <c r="AO139" s="839"/>
      <c r="AP139" s="839"/>
      <c r="AQ139" s="839"/>
      <c r="AR139" s="839"/>
      <c r="AS139" s="839"/>
      <c r="AT139" s="839"/>
      <c r="AU139" s="839"/>
      <c r="AV139" s="839"/>
      <c r="AW139" s="839"/>
      <c r="AX139" s="839"/>
      <c r="AY139" s="839"/>
      <c r="AZ139" s="839"/>
      <c r="BA139" s="839"/>
      <c r="BB139" s="839"/>
      <c r="BC139" s="839"/>
      <c r="BD139" s="839"/>
      <c r="BE139" s="839"/>
      <c r="BF139" s="839"/>
      <c r="BG139" s="839"/>
      <c r="BH139" s="839"/>
      <c r="BI139" s="839"/>
      <c r="BJ139" s="839"/>
      <c r="BK139" s="839"/>
      <c r="BL139" s="839"/>
      <c r="BM139" s="839"/>
      <c r="BN139" s="839"/>
      <c r="BO139" s="839"/>
      <c r="BP139" s="839"/>
      <c r="BQ139" s="839"/>
      <c r="BR139" s="839"/>
      <c r="BS139" s="839"/>
      <c r="BT139" s="839"/>
      <c r="BU139" s="839"/>
      <c r="BV139" s="839"/>
      <c r="BW139" s="839"/>
      <c r="BX139" s="839"/>
      <c r="BY139" s="234"/>
      <c r="BZ139" s="215"/>
      <c r="CA139" s="215"/>
      <c r="CB139" s="202"/>
      <c r="CC139" s="202"/>
      <c r="CD139" s="202"/>
      <c r="CE139" s="200"/>
    </row>
    <row r="140" spans="1:83" ht="15" customHeight="1" x14ac:dyDescent="0.2">
      <c r="A140" s="942"/>
      <c r="B140" s="928"/>
      <c r="C140" s="940" t="s">
        <v>1191</v>
      </c>
      <c r="D140" s="844"/>
      <c r="E140" s="254" t="s">
        <v>1060</v>
      </c>
      <c r="F140" s="217">
        <v>0</v>
      </c>
      <c r="G140" s="925"/>
      <c r="H140" s="925"/>
      <c r="I140" s="925"/>
      <c r="J140" s="925"/>
      <c r="K140" s="925"/>
      <c r="L140" s="925"/>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234"/>
      <c r="BZ140" s="215"/>
      <c r="CA140" s="215"/>
      <c r="CB140" s="202"/>
      <c r="CC140" s="202"/>
      <c r="CD140" s="202"/>
      <c r="CE140" s="200"/>
    </row>
    <row r="141" spans="1:83" ht="15" customHeight="1" x14ac:dyDescent="0.2">
      <c r="A141" s="239"/>
      <c r="B141" s="240"/>
      <c r="C141" s="850"/>
      <c r="D141" s="852"/>
      <c r="E141" s="233" t="s">
        <v>1057</v>
      </c>
      <c r="F141" s="217">
        <v>1</v>
      </c>
      <c r="G141" s="839"/>
      <c r="H141" s="839"/>
      <c r="I141" s="839"/>
      <c r="J141" s="839"/>
      <c r="K141" s="839"/>
      <c r="L141" s="839"/>
      <c r="M141" s="839"/>
      <c r="N141" s="839"/>
      <c r="O141" s="839"/>
      <c r="P141" s="839"/>
      <c r="Q141" s="839"/>
      <c r="R141" s="839"/>
      <c r="S141" s="839"/>
      <c r="T141" s="839"/>
      <c r="U141" s="839"/>
      <c r="V141" s="839"/>
      <c r="W141" s="839"/>
      <c r="X141" s="839"/>
      <c r="Y141" s="839"/>
      <c r="Z141" s="839"/>
      <c r="AA141" s="839"/>
      <c r="AB141" s="839"/>
      <c r="AC141" s="839"/>
      <c r="AD141" s="839"/>
      <c r="AE141" s="839"/>
      <c r="AF141" s="839"/>
      <c r="AG141" s="839"/>
      <c r="AH141" s="839"/>
      <c r="AI141" s="839"/>
      <c r="AJ141" s="839"/>
      <c r="AK141" s="839"/>
      <c r="AL141" s="839"/>
      <c r="AM141" s="839"/>
      <c r="AN141" s="839"/>
      <c r="AO141" s="839"/>
      <c r="AP141" s="839"/>
      <c r="AQ141" s="839"/>
      <c r="AR141" s="839"/>
      <c r="AS141" s="839"/>
      <c r="AT141" s="839"/>
      <c r="AU141" s="839"/>
      <c r="AV141" s="839"/>
      <c r="AW141" s="839"/>
      <c r="AX141" s="839"/>
      <c r="AY141" s="839"/>
      <c r="AZ141" s="839"/>
      <c r="BA141" s="839"/>
      <c r="BB141" s="839"/>
      <c r="BC141" s="839"/>
      <c r="BD141" s="839"/>
      <c r="BE141" s="839"/>
      <c r="BF141" s="839"/>
      <c r="BG141" s="839"/>
      <c r="BH141" s="839"/>
      <c r="BI141" s="839"/>
      <c r="BJ141" s="839"/>
      <c r="BK141" s="839"/>
      <c r="BL141" s="839"/>
      <c r="BM141" s="839"/>
      <c r="BN141" s="839"/>
      <c r="BO141" s="839"/>
      <c r="BP141" s="839"/>
      <c r="BQ141" s="839"/>
      <c r="BR141" s="839"/>
      <c r="BS141" s="839"/>
      <c r="BT141" s="839"/>
      <c r="BU141" s="839"/>
      <c r="BV141" s="839"/>
      <c r="BW141" s="839"/>
      <c r="BX141" s="839"/>
      <c r="BY141" s="234"/>
      <c r="BZ141" s="215"/>
      <c r="CA141" s="215"/>
      <c r="CB141" s="202"/>
      <c r="CC141" s="202"/>
      <c r="CD141" s="202"/>
      <c r="CE141" s="200"/>
    </row>
    <row r="142" spans="1:83" ht="15" customHeight="1" x14ac:dyDescent="0.2">
      <c r="A142" s="239"/>
      <c r="B142" s="240">
        <v>12</v>
      </c>
      <c r="C142" s="941" t="s">
        <v>1192</v>
      </c>
      <c r="D142" s="849"/>
      <c r="E142" s="234" t="s">
        <v>1060</v>
      </c>
      <c r="F142" s="312">
        <v>2</v>
      </c>
      <c r="G142" s="925"/>
      <c r="H142" s="925"/>
      <c r="I142" s="925"/>
      <c r="J142" s="925"/>
      <c r="K142" s="925"/>
      <c r="L142" s="925"/>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234"/>
      <c r="BZ142" s="215"/>
      <c r="CA142" s="215"/>
      <c r="CB142" s="202"/>
      <c r="CC142" s="202"/>
      <c r="CD142" s="202"/>
      <c r="CE142" s="200"/>
    </row>
    <row r="143" spans="1:83" ht="15" customHeight="1" x14ac:dyDescent="0.2">
      <c r="A143" s="239"/>
      <c r="B143" s="240"/>
      <c r="C143" s="850"/>
      <c r="D143" s="851"/>
      <c r="E143" s="234" t="s">
        <v>1057</v>
      </c>
      <c r="F143" s="312">
        <v>0</v>
      </c>
      <c r="G143" s="839"/>
      <c r="H143" s="839"/>
      <c r="I143" s="839"/>
      <c r="J143" s="839"/>
      <c r="K143" s="839"/>
      <c r="L143" s="839"/>
      <c r="M143" s="839"/>
      <c r="N143" s="839"/>
      <c r="O143" s="839"/>
      <c r="P143" s="839"/>
      <c r="Q143" s="839"/>
      <c r="R143" s="839"/>
      <c r="S143" s="839"/>
      <c r="T143" s="839"/>
      <c r="U143" s="839"/>
      <c r="V143" s="839"/>
      <c r="W143" s="839"/>
      <c r="X143" s="839"/>
      <c r="Y143" s="839"/>
      <c r="Z143" s="839"/>
      <c r="AA143" s="839"/>
      <c r="AB143" s="839"/>
      <c r="AC143" s="839"/>
      <c r="AD143" s="839"/>
      <c r="AE143" s="839"/>
      <c r="AF143" s="839"/>
      <c r="AG143" s="839"/>
      <c r="AH143" s="839"/>
      <c r="AI143" s="839"/>
      <c r="AJ143" s="839"/>
      <c r="AK143" s="839"/>
      <c r="AL143" s="839"/>
      <c r="AM143" s="839"/>
      <c r="AN143" s="839"/>
      <c r="AO143" s="839"/>
      <c r="AP143" s="839"/>
      <c r="AQ143" s="839"/>
      <c r="AR143" s="839"/>
      <c r="AS143" s="839"/>
      <c r="AT143" s="839"/>
      <c r="AU143" s="839"/>
      <c r="AV143" s="839"/>
      <c r="AW143" s="839"/>
      <c r="AX143" s="839"/>
      <c r="AY143" s="839"/>
      <c r="AZ143" s="839"/>
      <c r="BA143" s="839"/>
      <c r="BB143" s="839"/>
      <c r="BC143" s="839"/>
      <c r="BD143" s="839"/>
      <c r="BE143" s="839"/>
      <c r="BF143" s="839"/>
      <c r="BG143" s="839"/>
      <c r="BH143" s="839"/>
      <c r="BI143" s="839"/>
      <c r="BJ143" s="839"/>
      <c r="BK143" s="839"/>
      <c r="BL143" s="839"/>
      <c r="BM143" s="839"/>
      <c r="BN143" s="839"/>
      <c r="BO143" s="839"/>
      <c r="BP143" s="839"/>
      <c r="BQ143" s="839"/>
      <c r="BR143" s="839"/>
      <c r="BS143" s="839"/>
      <c r="BT143" s="839"/>
      <c r="BU143" s="839"/>
      <c r="BV143" s="839"/>
      <c r="BW143" s="839"/>
      <c r="BX143" s="839"/>
      <c r="BY143" s="234"/>
      <c r="BZ143" s="215"/>
      <c r="CA143" s="215"/>
      <c r="CB143" s="202"/>
      <c r="CC143" s="202"/>
      <c r="CD143" s="202"/>
      <c r="CE143" s="200"/>
    </row>
    <row r="144" spans="1:83" ht="15" customHeight="1" x14ac:dyDescent="0.2">
      <c r="A144" s="942">
        <v>13</v>
      </c>
      <c r="B144" s="928"/>
      <c r="C144" s="249" t="s">
        <v>1193</v>
      </c>
      <c r="D144" s="250"/>
      <c r="E144" s="238" t="s">
        <v>1194</v>
      </c>
      <c r="F144" s="217">
        <v>3</v>
      </c>
      <c r="G144" s="925"/>
      <c r="H144" s="925"/>
      <c r="I144" s="925"/>
      <c r="J144" s="925"/>
      <c r="K144" s="925"/>
      <c r="L144" s="925"/>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234"/>
      <c r="BZ144" s="215"/>
      <c r="CA144" s="215"/>
      <c r="CB144" s="202"/>
      <c r="CC144" s="202"/>
      <c r="CD144" s="202"/>
      <c r="CE144" s="200"/>
    </row>
    <row r="145" spans="1:83" ht="15" customHeight="1" x14ac:dyDescent="0.2">
      <c r="A145" s="239"/>
      <c r="B145" s="240"/>
      <c r="C145" s="285" t="s">
        <v>1195</v>
      </c>
      <c r="D145" s="207"/>
      <c r="E145" s="254" t="s">
        <v>1196</v>
      </c>
      <c r="F145" s="217">
        <v>2</v>
      </c>
      <c r="G145" s="838"/>
      <c r="H145" s="838"/>
      <c r="I145" s="838"/>
      <c r="J145" s="838"/>
      <c r="K145" s="838"/>
      <c r="L145" s="838"/>
      <c r="M145" s="838"/>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c r="AL145" s="838"/>
      <c r="AM145" s="838"/>
      <c r="AN145" s="838"/>
      <c r="AO145" s="838"/>
      <c r="AP145" s="838"/>
      <c r="AQ145" s="838"/>
      <c r="AR145" s="838"/>
      <c r="AS145" s="838"/>
      <c r="AT145" s="838"/>
      <c r="AU145" s="838"/>
      <c r="AV145" s="838"/>
      <c r="AW145" s="838"/>
      <c r="AX145" s="838"/>
      <c r="AY145" s="838"/>
      <c r="AZ145" s="838"/>
      <c r="BA145" s="838"/>
      <c r="BB145" s="838"/>
      <c r="BC145" s="838"/>
      <c r="BD145" s="838"/>
      <c r="BE145" s="838"/>
      <c r="BF145" s="838"/>
      <c r="BG145" s="838"/>
      <c r="BH145" s="838"/>
      <c r="BI145" s="838"/>
      <c r="BJ145" s="838"/>
      <c r="BK145" s="838"/>
      <c r="BL145" s="838"/>
      <c r="BM145" s="838"/>
      <c r="BN145" s="838"/>
      <c r="BO145" s="838"/>
      <c r="BP145" s="838"/>
      <c r="BQ145" s="838"/>
      <c r="BR145" s="838"/>
      <c r="BS145" s="838"/>
      <c r="BT145" s="838"/>
      <c r="BU145" s="838"/>
      <c r="BV145" s="838"/>
      <c r="BW145" s="838"/>
      <c r="BX145" s="838"/>
      <c r="BY145" s="234"/>
      <c r="BZ145" s="215"/>
      <c r="CA145" s="215"/>
      <c r="CB145" s="202"/>
      <c r="CC145" s="202"/>
      <c r="CD145" s="202"/>
      <c r="CE145" s="200"/>
    </row>
    <row r="146" spans="1:83" ht="15" customHeight="1" x14ac:dyDescent="0.2">
      <c r="A146" s="239"/>
      <c r="B146" s="240"/>
      <c r="C146" s="285" t="s">
        <v>1197</v>
      </c>
      <c r="D146" s="207"/>
      <c r="E146" s="254" t="s">
        <v>1088</v>
      </c>
      <c r="F146" s="217">
        <v>1</v>
      </c>
      <c r="G146" s="838"/>
      <c r="H146" s="838"/>
      <c r="I146" s="838"/>
      <c r="J146" s="838"/>
      <c r="K146" s="838"/>
      <c r="L146" s="838"/>
      <c r="M146" s="838"/>
      <c r="N146" s="838"/>
      <c r="O146" s="838"/>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c r="AL146" s="838"/>
      <c r="AM146" s="838"/>
      <c r="AN146" s="838"/>
      <c r="AO146" s="838"/>
      <c r="AP146" s="838"/>
      <c r="AQ146" s="838"/>
      <c r="AR146" s="838"/>
      <c r="AS146" s="838"/>
      <c r="AT146" s="838"/>
      <c r="AU146" s="838"/>
      <c r="AV146" s="838"/>
      <c r="AW146" s="838"/>
      <c r="AX146" s="838"/>
      <c r="AY146" s="838"/>
      <c r="AZ146" s="838"/>
      <c r="BA146" s="838"/>
      <c r="BB146" s="838"/>
      <c r="BC146" s="838"/>
      <c r="BD146" s="838"/>
      <c r="BE146" s="838"/>
      <c r="BF146" s="838"/>
      <c r="BG146" s="838"/>
      <c r="BH146" s="838"/>
      <c r="BI146" s="838"/>
      <c r="BJ146" s="838"/>
      <c r="BK146" s="838"/>
      <c r="BL146" s="838"/>
      <c r="BM146" s="838"/>
      <c r="BN146" s="838"/>
      <c r="BO146" s="838"/>
      <c r="BP146" s="838"/>
      <c r="BQ146" s="838"/>
      <c r="BR146" s="838"/>
      <c r="BS146" s="838"/>
      <c r="BT146" s="838"/>
      <c r="BU146" s="838"/>
      <c r="BV146" s="838"/>
      <c r="BW146" s="838"/>
      <c r="BX146" s="838"/>
      <c r="BY146" s="234"/>
      <c r="BZ146" s="215"/>
      <c r="CA146" s="215"/>
      <c r="CB146" s="202"/>
      <c r="CC146" s="202"/>
      <c r="CD146" s="202"/>
      <c r="CE146" s="200"/>
    </row>
    <row r="147" spans="1:83" ht="15" customHeight="1" x14ac:dyDescent="0.2">
      <c r="A147" s="239"/>
      <c r="B147" s="240"/>
      <c r="C147" s="285" t="s">
        <v>1198</v>
      </c>
      <c r="D147" s="207"/>
      <c r="E147" s="254" t="s">
        <v>1057</v>
      </c>
      <c r="F147" s="217">
        <v>0</v>
      </c>
      <c r="G147" s="839"/>
      <c r="H147" s="839"/>
      <c r="I147" s="839"/>
      <c r="J147" s="839"/>
      <c r="K147" s="839"/>
      <c r="L147" s="839"/>
      <c r="M147" s="839"/>
      <c r="N147" s="839"/>
      <c r="O147" s="839"/>
      <c r="P147" s="839"/>
      <c r="Q147" s="839"/>
      <c r="R147" s="839"/>
      <c r="S147" s="839"/>
      <c r="T147" s="839"/>
      <c r="U147" s="839"/>
      <c r="V147" s="839"/>
      <c r="W147" s="839"/>
      <c r="X147" s="839"/>
      <c r="Y147" s="839"/>
      <c r="Z147" s="839"/>
      <c r="AA147" s="839"/>
      <c r="AB147" s="839"/>
      <c r="AC147" s="839"/>
      <c r="AD147" s="839"/>
      <c r="AE147" s="839"/>
      <c r="AF147" s="839"/>
      <c r="AG147" s="839"/>
      <c r="AH147" s="839"/>
      <c r="AI147" s="839"/>
      <c r="AJ147" s="839"/>
      <c r="AK147" s="839"/>
      <c r="AL147" s="839"/>
      <c r="AM147" s="839"/>
      <c r="AN147" s="839"/>
      <c r="AO147" s="839"/>
      <c r="AP147" s="839"/>
      <c r="AQ147" s="839"/>
      <c r="AR147" s="839"/>
      <c r="AS147" s="839"/>
      <c r="AT147" s="839"/>
      <c r="AU147" s="839"/>
      <c r="AV147" s="839"/>
      <c r="AW147" s="839"/>
      <c r="AX147" s="839"/>
      <c r="AY147" s="839"/>
      <c r="AZ147" s="839"/>
      <c r="BA147" s="839"/>
      <c r="BB147" s="839"/>
      <c r="BC147" s="839"/>
      <c r="BD147" s="839"/>
      <c r="BE147" s="839"/>
      <c r="BF147" s="839"/>
      <c r="BG147" s="839"/>
      <c r="BH147" s="839"/>
      <c r="BI147" s="839"/>
      <c r="BJ147" s="839"/>
      <c r="BK147" s="839"/>
      <c r="BL147" s="839"/>
      <c r="BM147" s="839"/>
      <c r="BN147" s="839"/>
      <c r="BO147" s="839"/>
      <c r="BP147" s="839"/>
      <c r="BQ147" s="839"/>
      <c r="BR147" s="839"/>
      <c r="BS147" s="839"/>
      <c r="BT147" s="839"/>
      <c r="BU147" s="839"/>
      <c r="BV147" s="839"/>
      <c r="BW147" s="839"/>
      <c r="BX147" s="839"/>
      <c r="BY147" s="234"/>
      <c r="BZ147" s="215"/>
      <c r="CA147" s="215"/>
      <c r="CB147" s="202"/>
      <c r="CC147" s="202"/>
      <c r="CD147" s="202"/>
      <c r="CE147" s="200"/>
    </row>
    <row r="148" spans="1:83" ht="15" customHeight="1" x14ac:dyDescent="0.2">
      <c r="A148" s="239"/>
      <c r="B148" s="240"/>
      <c r="C148" s="285" t="s">
        <v>1199</v>
      </c>
      <c r="D148" s="207"/>
      <c r="E148" s="203"/>
      <c r="F148" s="243"/>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15"/>
      <c r="CA148" s="215"/>
      <c r="CB148" s="202"/>
      <c r="CC148" s="202"/>
      <c r="CD148" s="202"/>
      <c r="CE148" s="200"/>
    </row>
    <row r="149" spans="1:83" ht="15" customHeight="1" x14ac:dyDescent="0.2">
      <c r="A149" s="313"/>
      <c r="B149" s="204"/>
      <c r="C149" s="285" t="s">
        <v>1200</v>
      </c>
      <c r="D149" s="207"/>
      <c r="E149" s="203"/>
      <c r="F149" s="286"/>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0"/>
      <c r="CA149" s="200"/>
      <c r="CB149" s="202"/>
      <c r="CC149" s="202"/>
      <c r="CD149" s="202"/>
      <c r="CE149" s="200"/>
    </row>
    <row r="150" spans="1:83" ht="15" customHeight="1" x14ac:dyDescent="0.2">
      <c r="A150" s="313"/>
      <c r="B150" s="204"/>
      <c r="C150" s="285" t="s">
        <v>1201</v>
      </c>
      <c r="D150" s="207"/>
      <c r="E150" s="203"/>
      <c r="F150" s="286"/>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0"/>
      <c r="CA150" s="200"/>
      <c r="CB150" s="202"/>
      <c r="CC150" s="202"/>
      <c r="CD150" s="202"/>
      <c r="CE150" s="200"/>
    </row>
    <row r="151" spans="1:83" ht="15" customHeight="1" x14ac:dyDescent="0.2">
      <c r="A151" s="313"/>
      <c r="B151" s="204"/>
      <c r="C151" s="287" t="s">
        <v>1202</v>
      </c>
      <c r="D151" s="288"/>
      <c r="E151" s="203"/>
      <c r="F151" s="286"/>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03"/>
      <c r="BY151" s="203"/>
      <c r="BZ151" s="200"/>
      <c r="CA151" s="200"/>
      <c r="CB151" s="202"/>
      <c r="CC151" s="202"/>
      <c r="CD151" s="202"/>
      <c r="CE151" s="200"/>
    </row>
    <row r="152" spans="1:83" ht="15" customHeight="1" x14ac:dyDescent="0.2">
      <c r="A152" s="946">
        <v>14</v>
      </c>
      <c r="B152" s="928"/>
      <c r="C152" s="249" t="s">
        <v>1203</v>
      </c>
      <c r="D152" s="250"/>
      <c r="E152" s="227" t="s">
        <v>1060</v>
      </c>
      <c r="F152" s="217">
        <v>5</v>
      </c>
      <c r="G152" s="925"/>
      <c r="H152" s="925"/>
      <c r="I152" s="925"/>
      <c r="J152" s="925"/>
      <c r="K152" s="925"/>
      <c r="L152" s="925"/>
      <c r="M152" s="925"/>
      <c r="N152" s="925"/>
      <c r="O152" s="925"/>
      <c r="P152" s="925"/>
      <c r="Q152" s="925"/>
      <c r="R152" s="925"/>
      <c r="S152" s="925"/>
      <c r="T152" s="925"/>
      <c r="U152" s="925"/>
      <c r="V152" s="925"/>
      <c r="W152" s="925"/>
      <c r="X152" s="925"/>
      <c r="Y152" s="925"/>
      <c r="Z152" s="925"/>
      <c r="AA152" s="925"/>
      <c r="AB152" s="925"/>
      <c r="AC152" s="925"/>
      <c r="AD152" s="925"/>
      <c r="AE152" s="925"/>
      <c r="AF152" s="925"/>
      <c r="AG152" s="925"/>
      <c r="AH152" s="925"/>
      <c r="AI152" s="925"/>
      <c r="AJ152" s="925"/>
      <c r="AK152" s="925"/>
      <c r="AL152" s="925"/>
      <c r="AM152" s="925"/>
      <c r="AN152" s="925"/>
      <c r="AO152" s="925"/>
      <c r="AP152" s="925"/>
      <c r="AQ152" s="925"/>
      <c r="AR152" s="925"/>
      <c r="AS152" s="925"/>
      <c r="AT152" s="925"/>
      <c r="AU152" s="925"/>
      <c r="AV152" s="925"/>
      <c r="AW152" s="925"/>
      <c r="AX152" s="925"/>
      <c r="AY152" s="925"/>
      <c r="AZ152" s="925"/>
      <c r="BA152" s="925"/>
      <c r="BB152" s="925"/>
      <c r="BC152" s="925"/>
      <c r="BD152" s="925"/>
      <c r="BE152" s="925"/>
      <c r="BF152" s="925"/>
      <c r="BG152" s="925"/>
      <c r="BH152" s="925"/>
      <c r="BI152" s="925"/>
      <c r="BJ152" s="925"/>
      <c r="BK152" s="925"/>
      <c r="BL152" s="925"/>
      <c r="BM152" s="925"/>
      <c r="BN152" s="925"/>
      <c r="BO152" s="925"/>
      <c r="BP152" s="925"/>
      <c r="BQ152" s="925"/>
      <c r="BR152" s="925"/>
      <c r="BS152" s="925"/>
      <c r="BT152" s="925"/>
      <c r="BU152" s="925"/>
      <c r="BV152" s="925"/>
      <c r="BW152" s="925"/>
      <c r="BX152" s="925"/>
      <c r="BY152" s="234"/>
      <c r="BZ152" s="215"/>
      <c r="CA152" s="215"/>
      <c r="CB152" s="202"/>
      <c r="CC152" s="202"/>
      <c r="CD152" s="202"/>
      <c r="CE152" s="200"/>
    </row>
    <row r="153" spans="1:83" ht="15" customHeight="1" x14ac:dyDescent="0.2">
      <c r="A153" s="239"/>
      <c r="B153" s="240"/>
      <c r="C153" s="293"/>
      <c r="D153" s="288"/>
      <c r="E153" s="227" t="s">
        <v>1057</v>
      </c>
      <c r="F153" s="217">
        <v>0</v>
      </c>
      <c r="G153" s="839"/>
      <c r="H153" s="839"/>
      <c r="I153" s="839"/>
      <c r="J153" s="839"/>
      <c r="K153" s="839"/>
      <c r="L153" s="839"/>
      <c r="M153" s="839"/>
      <c r="N153" s="839"/>
      <c r="O153" s="839"/>
      <c r="P153" s="839"/>
      <c r="Q153" s="839"/>
      <c r="R153" s="839"/>
      <c r="S153" s="839"/>
      <c r="T153" s="839"/>
      <c r="U153" s="839"/>
      <c r="V153" s="839"/>
      <c r="W153" s="839"/>
      <c r="X153" s="839"/>
      <c r="Y153" s="839"/>
      <c r="Z153" s="839"/>
      <c r="AA153" s="839"/>
      <c r="AB153" s="839"/>
      <c r="AC153" s="839"/>
      <c r="AD153" s="839"/>
      <c r="AE153" s="839"/>
      <c r="AF153" s="839"/>
      <c r="AG153" s="839"/>
      <c r="AH153" s="839"/>
      <c r="AI153" s="839"/>
      <c r="AJ153" s="839"/>
      <c r="AK153" s="839"/>
      <c r="AL153" s="839"/>
      <c r="AM153" s="839"/>
      <c r="AN153" s="839"/>
      <c r="AO153" s="839"/>
      <c r="AP153" s="839"/>
      <c r="AQ153" s="839"/>
      <c r="AR153" s="839"/>
      <c r="AS153" s="839"/>
      <c r="AT153" s="839"/>
      <c r="AU153" s="839"/>
      <c r="AV153" s="839"/>
      <c r="AW153" s="839"/>
      <c r="AX153" s="839"/>
      <c r="AY153" s="839"/>
      <c r="AZ153" s="839"/>
      <c r="BA153" s="839"/>
      <c r="BB153" s="839"/>
      <c r="BC153" s="839"/>
      <c r="BD153" s="839"/>
      <c r="BE153" s="839"/>
      <c r="BF153" s="839"/>
      <c r="BG153" s="839"/>
      <c r="BH153" s="839"/>
      <c r="BI153" s="839"/>
      <c r="BJ153" s="839"/>
      <c r="BK153" s="839"/>
      <c r="BL153" s="839"/>
      <c r="BM153" s="839"/>
      <c r="BN153" s="839"/>
      <c r="BO153" s="839"/>
      <c r="BP153" s="839"/>
      <c r="BQ153" s="839"/>
      <c r="BR153" s="839"/>
      <c r="BS153" s="839"/>
      <c r="BT153" s="839"/>
      <c r="BU153" s="839"/>
      <c r="BV153" s="839"/>
      <c r="BW153" s="839"/>
      <c r="BX153" s="839"/>
      <c r="BY153" s="234"/>
      <c r="BZ153" s="215"/>
      <c r="CA153" s="215"/>
      <c r="CB153" s="202"/>
      <c r="CC153" s="202"/>
      <c r="CD153" s="202"/>
      <c r="CE153" s="200"/>
    </row>
    <row r="154" spans="1:83" ht="15" customHeight="1" x14ac:dyDescent="0.2">
      <c r="A154" s="215"/>
      <c r="B154" s="219"/>
      <c r="C154" s="215"/>
      <c r="D154" s="215"/>
      <c r="E154" s="215"/>
      <c r="F154" s="314"/>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02"/>
      <c r="CC154" s="202"/>
      <c r="CD154" s="202"/>
      <c r="CE154" s="200"/>
    </row>
    <row r="155" spans="1:83" ht="15" customHeight="1" x14ac:dyDescent="0.2">
      <c r="A155" s="943" t="s">
        <v>1204</v>
      </c>
      <c r="B155" s="927"/>
      <c r="C155" s="927"/>
      <c r="D155" s="928"/>
      <c r="E155" s="314"/>
      <c r="F155" s="314">
        <v>100</v>
      </c>
      <c r="G155" s="315">
        <f t="shared" ref="G155:BX155" si="0">SUM(G152,G106:G147,G87:G104,G78:G85,G73:G76,G68,G59,G51,G46,G41,G33,G24:G31,G21,G15:G18)</f>
        <v>0</v>
      </c>
      <c r="H155" s="315">
        <f t="shared" si="0"/>
        <v>0</v>
      </c>
      <c r="I155" s="315">
        <f t="shared" si="0"/>
        <v>0</v>
      </c>
      <c r="J155" s="315">
        <f t="shared" si="0"/>
        <v>0</v>
      </c>
      <c r="K155" s="315">
        <f t="shared" si="0"/>
        <v>0</v>
      </c>
      <c r="L155" s="315">
        <f t="shared" si="0"/>
        <v>0</v>
      </c>
      <c r="M155" s="315">
        <f t="shared" si="0"/>
        <v>0</v>
      </c>
      <c r="N155" s="315">
        <f t="shared" si="0"/>
        <v>0</v>
      </c>
      <c r="O155" s="315">
        <f t="shared" si="0"/>
        <v>0</v>
      </c>
      <c r="P155" s="315">
        <f t="shared" si="0"/>
        <v>0</v>
      </c>
      <c r="Q155" s="315">
        <f t="shared" si="0"/>
        <v>0</v>
      </c>
      <c r="R155" s="315">
        <f t="shared" si="0"/>
        <v>0</v>
      </c>
      <c r="S155" s="315">
        <f t="shared" si="0"/>
        <v>0</v>
      </c>
      <c r="T155" s="315">
        <f t="shared" si="0"/>
        <v>0</v>
      </c>
      <c r="U155" s="315">
        <f t="shared" si="0"/>
        <v>0</v>
      </c>
      <c r="V155" s="315">
        <f t="shared" si="0"/>
        <v>0</v>
      </c>
      <c r="W155" s="315">
        <f t="shared" si="0"/>
        <v>0</v>
      </c>
      <c r="X155" s="315">
        <f t="shared" si="0"/>
        <v>0</v>
      </c>
      <c r="Y155" s="315">
        <f t="shared" si="0"/>
        <v>0</v>
      </c>
      <c r="Z155" s="315">
        <f t="shared" si="0"/>
        <v>0</v>
      </c>
      <c r="AA155" s="315">
        <f t="shared" si="0"/>
        <v>0</v>
      </c>
      <c r="AB155" s="315">
        <f t="shared" si="0"/>
        <v>0</v>
      </c>
      <c r="AC155" s="315">
        <f t="shared" si="0"/>
        <v>0</v>
      </c>
      <c r="AD155" s="315">
        <f t="shared" si="0"/>
        <v>0</v>
      </c>
      <c r="AE155" s="315">
        <f t="shared" si="0"/>
        <v>0</v>
      </c>
      <c r="AF155" s="315">
        <f t="shared" si="0"/>
        <v>0</v>
      </c>
      <c r="AG155" s="315">
        <f t="shared" si="0"/>
        <v>0</v>
      </c>
      <c r="AH155" s="315">
        <f t="shared" si="0"/>
        <v>0</v>
      </c>
      <c r="AI155" s="315">
        <f t="shared" si="0"/>
        <v>0</v>
      </c>
      <c r="AJ155" s="315">
        <f t="shared" si="0"/>
        <v>0</v>
      </c>
      <c r="AK155" s="315">
        <f t="shared" si="0"/>
        <v>0</v>
      </c>
      <c r="AL155" s="315">
        <f t="shared" si="0"/>
        <v>0</v>
      </c>
      <c r="AM155" s="315">
        <f t="shared" si="0"/>
        <v>0</v>
      </c>
      <c r="AN155" s="315">
        <f t="shared" si="0"/>
        <v>0</v>
      </c>
      <c r="AO155" s="315">
        <f t="shared" si="0"/>
        <v>0</v>
      </c>
      <c r="AP155" s="315">
        <f t="shared" si="0"/>
        <v>0</v>
      </c>
      <c r="AQ155" s="315">
        <f t="shared" si="0"/>
        <v>0</v>
      </c>
      <c r="AR155" s="315">
        <f t="shared" si="0"/>
        <v>0</v>
      </c>
      <c r="AS155" s="315">
        <f t="shared" si="0"/>
        <v>0</v>
      </c>
      <c r="AT155" s="315">
        <f t="shared" si="0"/>
        <v>0</v>
      </c>
      <c r="AU155" s="315">
        <f t="shared" si="0"/>
        <v>0</v>
      </c>
      <c r="AV155" s="315">
        <f t="shared" si="0"/>
        <v>0</v>
      </c>
      <c r="AW155" s="315">
        <f t="shared" si="0"/>
        <v>0</v>
      </c>
      <c r="AX155" s="315">
        <f t="shared" si="0"/>
        <v>0</v>
      </c>
      <c r="AY155" s="315">
        <f t="shared" si="0"/>
        <v>0</v>
      </c>
      <c r="AZ155" s="315">
        <f t="shared" si="0"/>
        <v>0</v>
      </c>
      <c r="BA155" s="315">
        <f t="shared" si="0"/>
        <v>0</v>
      </c>
      <c r="BB155" s="315">
        <f t="shared" si="0"/>
        <v>0</v>
      </c>
      <c r="BC155" s="315">
        <f t="shared" si="0"/>
        <v>0</v>
      </c>
      <c r="BD155" s="315">
        <f t="shared" si="0"/>
        <v>0</v>
      </c>
      <c r="BE155" s="315">
        <f t="shared" si="0"/>
        <v>0</v>
      </c>
      <c r="BF155" s="315">
        <f t="shared" si="0"/>
        <v>0</v>
      </c>
      <c r="BG155" s="315">
        <f t="shared" si="0"/>
        <v>0</v>
      </c>
      <c r="BH155" s="315">
        <f t="shared" si="0"/>
        <v>0</v>
      </c>
      <c r="BI155" s="315">
        <f t="shared" si="0"/>
        <v>0</v>
      </c>
      <c r="BJ155" s="315">
        <f t="shared" si="0"/>
        <v>0</v>
      </c>
      <c r="BK155" s="315">
        <f t="shared" si="0"/>
        <v>0</v>
      </c>
      <c r="BL155" s="315">
        <f t="shared" si="0"/>
        <v>0</v>
      </c>
      <c r="BM155" s="315">
        <f t="shared" si="0"/>
        <v>0</v>
      </c>
      <c r="BN155" s="315">
        <f t="shared" si="0"/>
        <v>0</v>
      </c>
      <c r="BO155" s="315">
        <f t="shared" si="0"/>
        <v>0</v>
      </c>
      <c r="BP155" s="315">
        <f t="shared" si="0"/>
        <v>0</v>
      </c>
      <c r="BQ155" s="315">
        <f t="shared" si="0"/>
        <v>0</v>
      </c>
      <c r="BR155" s="315">
        <f t="shared" si="0"/>
        <v>0</v>
      </c>
      <c r="BS155" s="315">
        <f t="shared" si="0"/>
        <v>0</v>
      </c>
      <c r="BT155" s="315">
        <f t="shared" si="0"/>
        <v>0</v>
      </c>
      <c r="BU155" s="315">
        <f t="shared" si="0"/>
        <v>0</v>
      </c>
      <c r="BV155" s="315">
        <f t="shared" si="0"/>
        <v>0</v>
      </c>
      <c r="BW155" s="315">
        <f t="shared" si="0"/>
        <v>0</v>
      </c>
      <c r="BX155" s="315">
        <f t="shared" si="0"/>
        <v>0</v>
      </c>
      <c r="BY155" s="315">
        <v>0</v>
      </c>
      <c r="BZ155" s="315"/>
      <c r="CA155" s="215"/>
      <c r="CB155" s="202"/>
      <c r="CC155" s="202"/>
      <c r="CD155" s="202"/>
      <c r="CE155" s="200"/>
    </row>
    <row r="156" spans="1:83" ht="15" customHeight="1" x14ac:dyDescent="0.2">
      <c r="A156" s="943" t="s">
        <v>1205</v>
      </c>
      <c r="B156" s="927"/>
      <c r="C156" s="927"/>
      <c r="D156" s="928"/>
      <c r="E156" s="314"/>
      <c r="F156" s="314"/>
      <c r="G156" s="314" t="str">
        <f t="shared" ref="G156:BX156" si="1">IF(G155&gt;=95,"I",IF(G155&gt;=75,"II",IF(G155&gt;=60,"III",IF(G155&lt;60,"IV"))))</f>
        <v>IV</v>
      </c>
      <c r="H156" s="314" t="str">
        <f t="shared" si="1"/>
        <v>IV</v>
      </c>
      <c r="I156" s="314" t="str">
        <f t="shared" si="1"/>
        <v>IV</v>
      </c>
      <c r="J156" s="314" t="str">
        <f t="shared" si="1"/>
        <v>IV</v>
      </c>
      <c r="K156" s="314" t="str">
        <f t="shared" si="1"/>
        <v>IV</v>
      </c>
      <c r="L156" s="314" t="str">
        <f t="shared" si="1"/>
        <v>IV</v>
      </c>
      <c r="M156" s="314" t="str">
        <f t="shared" si="1"/>
        <v>IV</v>
      </c>
      <c r="N156" s="314" t="str">
        <f t="shared" si="1"/>
        <v>IV</v>
      </c>
      <c r="O156" s="314" t="str">
        <f t="shared" si="1"/>
        <v>IV</v>
      </c>
      <c r="P156" s="314" t="str">
        <f t="shared" si="1"/>
        <v>IV</v>
      </c>
      <c r="Q156" s="314" t="str">
        <f t="shared" si="1"/>
        <v>IV</v>
      </c>
      <c r="R156" s="314" t="str">
        <f t="shared" si="1"/>
        <v>IV</v>
      </c>
      <c r="S156" s="314" t="str">
        <f t="shared" si="1"/>
        <v>IV</v>
      </c>
      <c r="T156" s="314" t="str">
        <f t="shared" si="1"/>
        <v>IV</v>
      </c>
      <c r="U156" s="314" t="str">
        <f t="shared" si="1"/>
        <v>IV</v>
      </c>
      <c r="V156" s="314" t="str">
        <f t="shared" si="1"/>
        <v>IV</v>
      </c>
      <c r="W156" s="314" t="str">
        <f t="shared" si="1"/>
        <v>IV</v>
      </c>
      <c r="X156" s="314" t="str">
        <f t="shared" si="1"/>
        <v>IV</v>
      </c>
      <c r="Y156" s="314" t="str">
        <f t="shared" si="1"/>
        <v>IV</v>
      </c>
      <c r="Z156" s="314" t="str">
        <f t="shared" si="1"/>
        <v>IV</v>
      </c>
      <c r="AA156" s="314" t="str">
        <f t="shared" si="1"/>
        <v>IV</v>
      </c>
      <c r="AB156" s="314" t="str">
        <f t="shared" si="1"/>
        <v>IV</v>
      </c>
      <c r="AC156" s="314" t="str">
        <f t="shared" si="1"/>
        <v>IV</v>
      </c>
      <c r="AD156" s="314" t="str">
        <f t="shared" si="1"/>
        <v>IV</v>
      </c>
      <c r="AE156" s="314" t="str">
        <f t="shared" si="1"/>
        <v>IV</v>
      </c>
      <c r="AF156" s="314" t="str">
        <f t="shared" si="1"/>
        <v>IV</v>
      </c>
      <c r="AG156" s="314" t="str">
        <f t="shared" si="1"/>
        <v>IV</v>
      </c>
      <c r="AH156" s="314" t="str">
        <f t="shared" si="1"/>
        <v>IV</v>
      </c>
      <c r="AI156" s="314" t="str">
        <f t="shared" si="1"/>
        <v>IV</v>
      </c>
      <c r="AJ156" s="314" t="str">
        <f t="shared" si="1"/>
        <v>IV</v>
      </c>
      <c r="AK156" s="314" t="str">
        <f t="shared" si="1"/>
        <v>IV</v>
      </c>
      <c r="AL156" s="314" t="str">
        <f t="shared" si="1"/>
        <v>IV</v>
      </c>
      <c r="AM156" s="314" t="str">
        <f t="shared" si="1"/>
        <v>IV</v>
      </c>
      <c r="AN156" s="314" t="str">
        <f t="shared" si="1"/>
        <v>IV</v>
      </c>
      <c r="AO156" s="314" t="str">
        <f t="shared" si="1"/>
        <v>IV</v>
      </c>
      <c r="AP156" s="314" t="str">
        <f t="shared" si="1"/>
        <v>IV</v>
      </c>
      <c r="AQ156" s="314" t="str">
        <f t="shared" si="1"/>
        <v>IV</v>
      </c>
      <c r="AR156" s="314" t="str">
        <f t="shared" si="1"/>
        <v>IV</v>
      </c>
      <c r="AS156" s="314" t="str">
        <f t="shared" si="1"/>
        <v>IV</v>
      </c>
      <c r="AT156" s="314" t="str">
        <f t="shared" si="1"/>
        <v>IV</v>
      </c>
      <c r="AU156" s="314" t="str">
        <f t="shared" si="1"/>
        <v>IV</v>
      </c>
      <c r="AV156" s="314" t="str">
        <f t="shared" si="1"/>
        <v>IV</v>
      </c>
      <c r="AW156" s="314" t="str">
        <f t="shared" si="1"/>
        <v>IV</v>
      </c>
      <c r="AX156" s="314" t="str">
        <f t="shared" si="1"/>
        <v>IV</v>
      </c>
      <c r="AY156" s="314" t="str">
        <f t="shared" si="1"/>
        <v>IV</v>
      </c>
      <c r="AZ156" s="314" t="str">
        <f t="shared" si="1"/>
        <v>IV</v>
      </c>
      <c r="BA156" s="314" t="str">
        <f t="shared" si="1"/>
        <v>IV</v>
      </c>
      <c r="BB156" s="314" t="str">
        <f t="shared" si="1"/>
        <v>IV</v>
      </c>
      <c r="BC156" s="314" t="str">
        <f t="shared" si="1"/>
        <v>IV</v>
      </c>
      <c r="BD156" s="314" t="str">
        <f t="shared" si="1"/>
        <v>IV</v>
      </c>
      <c r="BE156" s="314" t="str">
        <f t="shared" si="1"/>
        <v>IV</v>
      </c>
      <c r="BF156" s="314" t="str">
        <f t="shared" si="1"/>
        <v>IV</v>
      </c>
      <c r="BG156" s="314" t="str">
        <f t="shared" si="1"/>
        <v>IV</v>
      </c>
      <c r="BH156" s="314" t="str">
        <f t="shared" si="1"/>
        <v>IV</v>
      </c>
      <c r="BI156" s="314" t="str">
        <f t="shared" si="1"/>
        <v>IV</v>
      </c>
      <c r="BJ156" s="314" t="str">
        <f t="shared" si="1"/>
        <v>IV</v>
      </c>
      <c r="BK156" s="314" t="str">
        <f t="shared" si="1"/>
        <v>IV</v>
      </c>
      <c r="BL156" s="314" t="str">
        <f t="shared" si="1"/>
        <v>IV</v>
      </c>
      <c r="BM156" s="314" t="str">
        <f t="shared" si="1"/>
        <v>IV</v>
      </c>
      <c r="BN156" s="314" t="str">
        <f t="shared" si="1"/>
        <v>IV</v>
      </c>
      <c r="BO156" s="314" t="str">
        <f t="shared" si="1"/>
        <v>IV</v>
      </c>
      <c r="BP156" s="314" t="str">
        <f t="shared" si="1"/>
        <v>IV</v>
      </c>
      <c r="BQ156" s="314" t="str">
        <f t="shared" si="1"/>
        <v>IV</v>
      </c>
      <c r="BR156" s="314" t="str">
        <f t="shared" si="1"/>
        <v>IV</v>
      </c>
      <c r="BS156" s="314" t="str">
        <f t="shared" si="1"/>
        <v>IV</v>
      </c>
      <c r="BT156" s="314" t="str">
        <f t="shared" si="1"/>
        <v>IV</v>
      </c>
      <c r="BU156" s="314" t="str">
        <f t="shared" si="1"/>
        <v>IV</v>
      </c>
      <c r="BV156" s="314" t="str">
        <f t="shared" si="1"/>
        <v>IV</v>
      </c>
      <c r="BW156" s="314" t="str">
        <f t="shared" si="1"/>
        <v>IV</v>
      </c>
      <c r="BX156" s="314" t="str">
        <f t="shared" si="1"/>
        <v>IV</v>
      </c>
      <c r="BY156" s="314"/>
      <c r="BZ156" s="314"/>
      <c r="CA156" s="215"/>
      <c r="CB156" s="202"/>
      <c r="CC156" s="202"/>
      <c r="CD156" s="202"/>
      <c r="CE156" s="200"/>
    </row>
    <row r="157" spans="1:83" ht="12.75" customHeight="1" x14ac:dyDescent="0.2">
      <c r="A157" s="200"/>
      <c r="B157" s="201"/>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2"/>
      <c r="CC157" s="202"/>
      <c r="CD157" s="202"/>
      <c r="CE157" s="200"/>
    </row>
    <row r="158" spans="1:83" ht="15" customHeight="1" x14ac:dyDescent="0.2">
      <c r="A158" s="200"/>
      <c r="B158" s="201"/>
      <c r="C158" s="272" t="s">
        <v>1206</v>
      </c>
      <c r="D158" s="272" t="s">
        <v>1207</v>
      </c>
      <c r="E158" s="200" t="s">
        <v>1208</v>
      </c>
      <c r="F158" s="200"/>
      <c r="G158" s="200"/>
      <c r="H158" s="200"/>
      <c r="I158" s="200"/>
      <c r="J158" s="200"/>
      <c r="K158" s="272"/>
      <c r="L158" s="200"/>
      <c r="M158" s="944" t="s">
        <v>1052</v>
      </c>
      <c r="N158" s="836"/>
      <c r="O158" s="836"/>
      <c r="P158" s="836"/>
      <c r="Q158" s="836"/>
      <c r="R158" s="316" t="s">
        <v>1053</v>
      </c>
      <c r="S158" s="317">
        <v>0</v>
      </c>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2"/>
      <c r="CC158" s="202"/>
      <c r="CD158" s="202"/>
      <c r="CE158" s="200"/>
    </row>
    <row r="159" spans="1:83" ht="15" customHeight="1" x14ac:dyDescent="0.2">
      <c r="A159" s="200"/>
      <c r="B159" s="201"/>
      <c r="C159" s="200"/>
      <c r="D159" s="272" t="s">
        <v>1209</v>
      </c>
      <c r="E159" s="200" t="s">
        <v>1210</v>
      </c>
      <c r="F159" s="200"/>
      <c r="G159" s="200"/>
      <c r="H159" s="200"/>
      <c r="I159" s="200"/>
      <c r="J159" s="200"/>
      <c r="K159" s="272"/>
      <c r="L159" s="200"/>
      <c r="M159" s="944" t="s">
        <v>1052</v>
      </c>
      <c r="N159" s="836"/>
      <c r="O159" s="836"/>
      <c r="P159" s="836"/>
      <c r="Q159" s="836"/>
      <c r="R159" s="316" t="s">
        <v>1055</v>
      </c>
      <c r="S159" s="317">
        <v>0</v>
      </c>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2"/>
      <c r="CC159" s="202"/>
      <c r="CD159" s="202"/>
      <c r="CE159" s="200"/>
    </row>
    <row r="160" spans="1:83" ht="15" customHeight="1" x14ac:dyDescent="0.2">
      <c r="A160" s="200"/>
      <c r="B160" s="201"/>
      <c r="C160" s="200"/>
      <c r="D160" s="272" t="s">
        <v>1211</v>
      </c>
      <c r="E160" s="200" t="s">
        <v>1212</v>
      </c>
      <c r="F160" s="200"/>
      <c r="G160" s="200"/>
      <c r="H160" s="200"/>
      <c r="I160" s="200"/>
      <c r="J160" s="200"/>
      <c r="K160" s="272"/>
      <c r="L160" s="200"/>
      <c r="M160" s="944" t="s">
        <v>1052</v>
      </c>
      <c r="N160" s="836"/>
      <c r="O160" s="836"/>
      <c r="P160" s="836"/>
      <c r="Q160" s="836"/>
      <c r="R160" s="316" t="s">
        <v>1058</v>
      </c>
      <c r="S160" s="317">
        <v>0</v>
      </c>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2"/>
      <c r="CC160" s="202"/>
      <c r="CD160" s="202"/>
      <c r="CE160" s="200"/>
    </row>
    <row r="161" spans="1:83" ht="15" customHeight="1" x14ac:dyDescent="0.2">
      <c r="A161" s="200"/>
      <c r="B161" s="201"/>
      <c r="C161" s="200"/>
      <c r="D161" s="272" t="s">
        <v>1213</v>
      </c>
      <c r="E161" s="200" t="s">
        <v>1214</v>
      </c>
      <c r="F161" s="200"/>
      <c r="G161" s="200"/>
      <c r="H161" s="200"/>
      <c r="I161" s="200"/>
      <c r="J161" s="200"/>
      <c r="K161" s="272"/>
      <c r="L161" s="200"/>
      <c r="M161" s="944" t="s">
        <v>1052</v>
      </c>
      <c r="N161" s="836"/>
      <c r="O161" s="836"/>
      <c r="P161" s="836"/>
      <c r="Q161" s="836"/>
      <c r="R161" s="316" t="s">
        <v>1061</v>
      </c>
      <c r="S161" s="317">
        <v>0</v>
      </c>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2"/>
      <c r="CC161" s="202"/>
      <c r="CD161" s="202"/>
      <c r="CE161" s="200"/>
    </row>
    <row r="162" spans="1:83" ht="12.75" customHeight="1" x14ac:dyDescent="0.2">
      <c r="A162" s="200"/>
      <c r="B162" s="201"/>
      <c r="C162" s="200"/>
      <c r="D162" s="200"/>
      <c r="E162" s="200"/>
      <c r="F162" s="200"/>
      <c r="G162" s="200"/>
      <c r="H162" s="200"/>
      <c r="I162" s="200"/>
      <c r="J162" s="200"/>
      <c r="K162" s="200"/>
      <c r="L162" s="200"/>
      <c r="M162" s="945" t="s">
        <v>1062</v>
      </c>
      <c r="N162" s="836"/>
      <c r="O162" s="836"/>
      <c r="P162" s="836"/>
      <c r="Q162" s="836"/>
      <c r="R162" s="272"/>
      <c r="S162" s="318">
        <f>SUM(S158:S161)</f>
        <v>0</v>
      </c>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2"/>
      <c r="CC162" s="202"/>
      <c r="CD162" s="202"/>
      <c r="CE162" s="200"/>
    </row>
    <row r="163" spans="1:83" ht="12.75" customHeight="1" x14ac:dyDescent="0.2">
      <c r="A163" s="200"/>
      <c r="B163" s="201"/>
      <c r="C163" s="200" t="s">
        <v>1215</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2"/>
      <c r="CC163" s="202"/>
      <c r="CD163" s="202"/>
      <c r="CE163" s="200"/>
    </row>
    <row r="164" spans="1:83" ht="12.75" customHeight="1" x14ac:dyDescent="0.2">
      <c r="A164" s="200"/>
      <c r="B164" s="201"/>
      <c r="C164" s="200" t="s">
        <v>1216</v>
      </c>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2"/>
      <c r="CC164" s="202"/>
      <c r="CD164" s="202"/>
      <c r="CE164" s="200"/>
    </row>
    <row r="165" spans="1:83" ht="12.75" customHeight="1" x14ac:dyDescent="0.2">
      <c r="A165" s="200"/>
      <c r="B165" s="201"/>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2"/>
      <c r="CC165" s="202"/>
      <c r="CD165" s="202"/>
      <c r="CE165" s="200"/>
    </row>
    <row r="166" spans="1:83" ht="12.75" customHeight="1" x14ac:dyDescent="0.2">
      <c r="A166" s="200"/>
      <c r="B166" s="201"/>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2"/>
      <c r="CC166" s="202"/>
      <c r="CD166" s="202"/>
      <c r="CE166" s="200"/>
    </row>
    <row r="167" spans="1:83" ht="12.75" customHeight="1" x14ac:dyDescent="0.2">
      <c r="A167" s="200"/>
      <c r="B167" s="201"/>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2"/>
      <c r="CC167" s="202"/>
      <c r="CD167" s="202"/>
      <c r="CE167" s="200"/>
    </row>
    <row r="168" spans="1:83" ht="12.75" customHeight="1" x14ac:dyDescent="0.2">
      <c r="A168" s="200"/>
      <c r="B168" s="201"/>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2"/>
      <c r="CC168" s="202"/>
      <c r="CD168" s="202"/>
      <c r="CE168" s="200"/>
    </row>
    <row r="169" spans="1:83" ht="12.75" customHeight="1" x14ac:dyDescent="0.2">
      <c r="A169" s="200"/>
      <c r="B169" s="201"/>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2"/>
      <c r="CC169" s="202"/>
      <c r="CD169" s="202"/>
      <c r="CE169" s="200"/>
    </row>
    <row r="170" spans="1:83" ht="12.75" customHeight="1" x14ac:dyDescent="0.2">
      <c r="A170" s="200"/>
      <c r="B170" s="201"/>
      <c r="C170" s="200"/>
      <c r="D170" s="200"/>
      <c r="E170" s="319" t="s">
        <v>1217</v>
      </c>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2"/>
      <c r="CC170" s="202"/>
      <c r="CD170" s="202"/>
      <c r="CE170" s="200"/>
    </row>
    <row r="171" spans="1:83" ht="12.75" customHeight="1" x14ac:dyDescent="0.2">
      <c r="A171" s="200"/>
      <c r="B171" s="201"/>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2"/>
      <c r="CC171" s="202"/>
      <c r="CD171" s="202"/>
      <c r="CE171" s="200"/>
    </row>
    <row r="172" spans="1:83" ht="12.75" customHeight="1" x14ac:dyDescent="0.2">
      <c r="A172" s="200"/>
      <c r="B172" s="201"/>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2"/>
      <c r="CC172" s="202"/>
      <c r="CD172" s="202"/>
      <c r="CE172" s="200"/>
    </row>
    <row r="173" spans="1:83" ht="12.75" customHeight="1" x14ac:dyDescent="0.2">
      <c r="A173" s="200"/>
      <c r="B173" s="201"/>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2"/>
      <c r="CC173" s="202"/>
      <c r="CD173" s="202"/>
      <c r="CE173" s="200"/>
    </row>
    <row r="174" spans="1:83" ht="12.75" customHeight="1" x14ac:dyDescent="0.2">
      <c r="A174" s="200"/>
      <c r="B174" s="201"/>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2"/>
      <c r="CC174" s="202"/>
      <c r="CD174" s="202"/>
      <c r="CE174" s="200"/>
    </row>
    <row r="175" spans="1:83" ht="12.75" customHeight="1" x14ac:dyDescent="0.2">
      <c r="A175" s="200"/>
      <c r="B175" s="201"/>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2"/>
      <c r="CC175" s="202"/>
      <c r="CD175" s="202"/>
      <c r="CE175" s="200"/>
    </row>
    <row r="176" spans="1:83" ht="12.75" customHeight="1" x14ac:dyDescent="0.2">
      <c r="A176" s="200"/>
      <c r="B176" s="201"/>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2"/>
      <c r="CC176" s="202"/>
      <c r="CD176" s="202"/>
      <c r="CE176" s="200"/>
    </row>
    <row r="177" spans="1:83" ht="12.75" customHeight="1" x14ac:dyDescent="0.2">
      <c r="A177" s="200"/>
      <c r="B177" s="201"/>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2"/>
      <c r="CC177" s="202"/>
      <c r="CD177" s="202"/>
      <c r="CE177" s="200"/>
    </row>
    <row r="178" spans="1:83" ht="12.75" customHeight="1" x14ac:dyDescent="0.2">
      <c r="A178" s="200"/>
      <c r="B178" s="201"/>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2"/>
      <c r="CC178" s="202"/>
      <c r="CD178" s="202"/>
      <c r="CE178" s="200"/>
    </row>
    <row r="179" spans="1:83" ht="12.75" customHeight="1" x14ac:dyDescent="0.2">
      <c r="A179" s="200"/>
      <c r="B179" s="201"/>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2"/>
      <c r="CC179" s="202"/>
      <c r="CD179" s="202"/>
      <c r="CE179" s="200"/>
    </row>
    <row r="180" spans="1:83" ht="12.75" customHeight="1" x14ac:dyDescent="0.2">
      <c r="A180" s="200"/>
      <c r="B180" s="201"/>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2"/>
      <c r="CC180" s="202"/>
      <c r="CD180" s="202"/>
      <c r="CE180" s="200"/>
    </row>
    <row r="181" spans="1:83" ht="12.75" customHeight="1" x14ac:dyDescent="0.2">
      <c r="A181" s="200"/>
      <c r="B181" s="201"/>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2"/>
      <c r="CC181" s="202"/>
      <c r="CD181" s="202"/>
      <c r="CE181" s="200"/>
    </row>
    <row r="182" spans="1:83" ht="12.75" customHeight="1" x14ac:dyDescent="0.2">
      <c r="A182" s="200"/>
      <c r="B182" s="201"/>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2"/>
      <c r="CC182" s="202"/>
      <c r="CD182" s="202"/>
      <c r="CE182" s="200"/>
    </row>
    <row r="183" spans="1:83" ht="12.75" customHeight="1" x14ac:dyDescent="0.2">
      <c r="A183" s="200"/>
      <c r="B183" s="201"/>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2"/>
      <c r="CC183" s="202"/>
      <c r="CD183" s="202"/>
      <c r="CE183" s="200"/>
    </row>
    <row r="184" spans="1:83" ht="12.75" customHeight="1" x14ac:dyDescent="0.2">
      <c r="A184" s="200"/>
      <c r="B184" s="201"/>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2"/>
      <c r="CC184" s="202"/>
      <c r="CD184" s="202"/>
      <c r="CE184" s="200"/>
    </row>
    <row r="185" spans="1:83" ht="12.75" customHeight="1" x14ac:dyDescent="0.2">
      <c r="A185" s="200"/>
      <c r="B185" s="201"/>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2"/>
      <c r="CC185" s="202"/>
      <c r="CD185" s="202"/>
      <c r="CE185" s="200"/>
    </row>
    <row r="186" spans="1:83" ht="12.75" customHeight="1" x14ac:dyDescent="0.2">
      <c r="A186" s="200"/>
      <c r="B186" s="201"/>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2"/>
      <c r="CC186" s="202"/>
      <c r="CD186" s="202"/>
      <c r="CE186" s="200"/>
    </row>
    <row r="187" spans="1:83" ht="12.75" customHeight="1" x14ac:dyDescent="0.2">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320"/>
      <c r="CC187" s="320"/>
      <c r="CD187" s="320"/>
      <c r="CE187" s="13"/>
    </row>
    <row r="188" spans="1:83" ht="12.75" customHeight="1" x14ac:dyDescent="0.2">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320"/>
      <c r="CC188" s="320"/>
      <c r="CD188" s="320"/>
      <c r="CE188" s="13"/>
    </row>
    <row r="189" spans="1:83" ht="12.75" customHeight="1" x14ac:dyDescent="0.2">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320"/>
      <c r="CC189" s="320"/>
      <c r="CD189" s="320"/>
      <c r="CE189" s="13"/>
    </row>
    <row r="190" spans="1:83" ht="12.75" customHeight="1" x14ac:dyDescent="0.2">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320"/>
      <c r="CC190" s="320"/>
      <c r="CD190" s="320"/>
      <c r="CE190" s="13"/>
    </row>
    <row r="191" spans="1:83" ht="12.75" customHeight="1" x14ac:dyDescent="0.2">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320"/>
      <c r="CC191" s="320"/>
      <c r="CD191" s="320"/>
      <c r="CE191" s="13"/>
    </row>
    <row r="192" spans="1:83" ht="12.75" customHeight="1" x14ac:dyDescent="0.2">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320"/>
      <c r="CC192" s="320"/>
      <c r="CD192" s="320"/>
      <c r="CE192" s="13"/>
    </row>
    <row r="193" spans="1:83" ht="12.75" customHeight="1" x14ac:dyDescent="0.2">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320"/>
      <c r="CC193" s="320"/>
      <c r="CD193" s="320"/>
      <c r="CE193" s="13"/>
    </row>
    <row r="194" spans="1:83" ht="12.75" customHeight="1" x14ac:dyDescent="0.2">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320"/>
      <c r="CC194" s="320"/>
      <c r="CD194" s="320"/>
      <c r="CE194" s="13"/>
    </row>
    <row r="195" spans="1:83" ht="12.75" customHeight="1" x14ac:dyDescent="0.2">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320"/>
      <c r="CC195" s="320"/>
      <c r="CD195" s="320"/>
      <c r="CE195" s="13"/>
    </row>
    <row r="196" spans="1:83" ht="12.75" customHeight="1" x14ac:dyDescent="0.2">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320"/>
      <c r="CC196" s="320"/>
      <c r="CD196" s="320"/>
      <c r="CE196" s="13"/>
    </row>
    <row r="197" spans="1:83" ht="12.75" customHeight="1" x14ac:dyDescent="0.2">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320"/>
      <c r="CC197" s="320"/>
      <c r="CD197" s="320"/>
      <c r="CE197" s="13"/>
    </row>
    <row r="198" spans="1:83" ht="12.75" customHeight="1" x14ac:dyDescent="0.2">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320"/>
      <c r="CC198" s="320"/>
      <c r="CD198" s="320"/>
      <c r="CE198" s="13"/>
    </row>
    <row r="199" spans="1:83" ht="12.75" customHeight="1" x14ac:dyDescent="0.2">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320"/>
      <c r="CC199" s="320"/>
      <c r="CD199" s="320"/>
      <c r="CE199" s="13"/>
    </row>
    <row r="200" spans="1:83" ht="12.75" customHeight="1" x14ac:dyDescent="0.2">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320"/>
      <c r="CC200" s="320"/>
      <c r="CD200" s="320"/>
      <c r="CE200" s="13"/>
    </row>
    <row r="201" spans="1:83" ht="12.75" customHeight="1" x14ac:dyDescent="0.2">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320"/>
      <c r="CC201" s="320"/>
      <c r="CD201" s="320"/>
      <c r="CE201" s="13"/>
    </row>
    <row r="202" spans="1:83" ht="12.75" customHeight="1" x14ac:dyDescent="0.2">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320"/>
      <c r="CC202" s="320"/>
      <c r="CD202" s="320"/>
      <c r="CE202" s="13"/>
    </row>
    <row r="203" spans="1:83" ht="12.75" customHeight="1" x14ac:dyDescent="0.2">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320"/>
      <c r="CC203" s="320"/>
      <c r="CD203" s="320"/>
      <c r="CE203" s="13"/>
    </row>
    <row r="204" spans="1:83" ht="12.75" customHeight="1" x14ac:dyDescent="0.2">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320"/>
      <c r="CC204" s="320"/>
      <c r="CD204" s="320"/>
      <c r="CE204" s="13"/>
    </row>
    <row r="205" spans="1:83" ht="12.75" customHeight="1" x14ac:dyDescent="0.2">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320"/>
      <c r="CC205" s="320"/>
      <c r="CD205" s="320"/>
      <c r="CE205" s="13"/>
    </row>
    <row r="206" spans="1:83" ht="12.75" customHeight="1" x14ac:dyDescent="0.2">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320"/>
      <c r="CC206" s="320"/>
      <c r="CD206" s="320"/>
      <c r="CE206" s="13"/>
    </row>
    <row r="207" spans="1:83" ht="12.75" customHeight="1" x14ac:dyDescent="0.2">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320"/>
      <c r="CC207" s="320"/>
      <c r="CD207" s="320"/>
      <c r="CE207" s="13"/>
    </row>
    <row r="208" spans="1:83" ht="12.75" customHeight="1" x14ac:dyDescent="0.2">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320"/>
      <c r="CC208" s="320"/>
      <c r="CD208" s="320"/>
      <c r="CE208" s="13"/>
    </row>
    <row r="209" spans="1:83" ht="12.75" customHeight="1" x14ac:dyDescent="0.2">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320"/>
      <c r="CC209" s="320"/>
      <c r="CD209" s="320"/>
      <c r="CE209" s="13"/>
    </row>
    <row r="210" spans="1:83" ht="12.75" customHeight="1" x14ac:dyDescent="0.2">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320"/>
      <c r="CC210" s="320"/>
      <c r="CD210" s="320"/>
      <c r="CE210" s="13"/>
    </row>
    <row r="211" spans="1:83" ht="12.75" customHeight="1" x14ac:dyDescent="0.2">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320"/>
      <c r="CC211" s="320"/>
      <c r="CD211" s="320"/>
      <c r="CE211" s="13"/>
    </row>
    <row r="212" spans="1:83" ht="12.75" customHeight="1" x14ac:dyDescent="0.2">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320"/>
      <c r="CC212" s="320"/>
      <c r="CD212" s="320"/>
      <c r="CE212" s="13"/>
    </row>
    <row r="213" spans="1:83" ht="12.75" customHeight="1" x14ac:dyDescent="0.2">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320"/>
      <c r="CC213" s="320"/>
      <c r="CD213" s="320"/>
      <c r="CE213" s="13"/>
    </row>
    <row r="214" spans="1:83" ht="12.75" customHeight="1" x14ac:dyDescent="0.2">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320"/>
      <c r="CC214" s="320"/>
      <c r="CD214" s="320"/>
      <c r="CE214" s="13"/>
    </row>
    <row r="215" spans="1:83" ht="12.75" customHeight="1" x14ac:dyDescent="0.2">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320"/>
      <c r="CC215" s="320"/>
      <c r="CD215" s="320"/>
      <c r="CE215" s="13"/>
    </row>
    <row r="216" spans="1:83" ht="12.75" customHeight="1" x14ac:dyDescent="0.2">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320"/>
      <c r="CC216" s="320"/>
      <c r="CD216" s="320"/>
      <c r="CE216" s="13"/>
    </row>
    <row r="217" spans="1:83" ht="12.75" customHeight="1" x14ac:dyDescent="0.2">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320"/>
      <c r="CC217" s="320"/>
      <c r="CD217" s="320"/>
      <c r="CE217" s="13"/>
    </row>
    <row r="218" spans="1:83" ht="12.75" customHeight="1" x14ac:dyDescent="0.2">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320"/>
      <c r="CC218" s="320"/>
      <c r="CD218" s="320"/>
      <c r="CE218" s="13"/>
    </row>
    <row r="219" spans="1:83" ht="12.75" customHeight="1" x14ac:dyDescent="0.2">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320"/>
      <c r="CC219" s="320"/>
      <c r="CD219" s="320"/>
      <c r="CE219" s="13"/>
    </row>
    <row r="220" spans="1:83" ht="12.75" customHeight="1" x14ac:dyDescent="0.2">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320"/>
      <c r="CC220" s="320"/>
      <c r="CD220" s="320"/>
      <c r="CE220" s="13"/>
    </row>
    <row r="221" spans="1:83" ht="12.75" customHeight="1" x14ac:dyDescent="0.2">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320"/>
      <c r="CC221" s="320"/>
      <c r="CD221" s="320"/>
      <c r="CE221" s="13"/>
    </row>
    <row r="222" spans="1:83" ht="12.75" customHeight="1" x14ac:dyDescent="0.2">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320"/>
      <c r="CC222" s="320"/>
      <c r="CD222" s="320"/>
      <c r="CE222" s="13"/>
    </row>
    <row r="223" spans="1:83" ht="12.75" customHeight="1" x14ac:dyDescent="0.2">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320"/>
      <c r="CC223" s="320"/>
      <c r="CD223" s="320"/>
      <c r="CE223" s="13"/>
    </row>
    <row r="224" spans="1:83" ht="12.75" customHeight="1" x14ac:dyDescent="0.2">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320"/>
      <c r="CC224" s="320"/>
      <c r="CD224" s="320"/>
      <c r="CE224" s="13"/>
    </row>
    <row r="225" spans="1:83" ht="12.75" customHeight="1" x14ac:dyDescent="0.2">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320"/>
      <c r="CC225" s="320"/>
      <c r="CD225" s="320"/>
      <c r="CE225" s="13"/>
    </row>
    <row r="226" spans="1:83" ht="12.75" customHeight="1" x14ac:dyDescent="0.2">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320"/>
      <c r="CC226" s="320"/>
      <c r="CD226" s="320"/>
      <c r="CE226" s="13"/>
    </row>
    <row r="227" spans="1:83" ht="12.75" customHeight="1" x14ac:dyDescent="0.2">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320"/>
      <c r="CC227" s="320"/>
      <c r="CD227" s="320"/>
      <c r="CE227" s="13"/>
    </row>
    <row r="228" spans="1:83" ht="12.75" customHeight="1" x14ac:dyDescent="0.2">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320"/>
      <c r="CC228" s="320"/>
      <c r="CD228" s="320"/>
      <c r="CE228" s="13"/>
    </row>
    <row r="229" spans="1:83" ht="12.75" customHeight="1" x14ac:dyDescent="0.2">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320"/>
      <c r="CC229" s="320"/>
      <c r="CD229" s="320"/>
      <c r="CE229" s="13"/>
    </row>
    <row r="230" spans="1:83" ht="12.75" customHeight="1" x14ac:dyDescent="0.2">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320"/>
      <c r="CC230" s="320"/>
      <c r="CD230" s="320"/>
      <c r="CE230" s="13"/>
    </row>
    <row r="231" spans="1:83" ht="12.75" customHeight="1" x14ac:dyDescent="0.2">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320"/>
      <c r="CC231" s="320"/>
      <c r="CD231" s="320"/>
      <c r="CE231" s="13"/>
    </row>
    <row r="232" spans="1:83" ht="12.75" customHeight="1" x14ac:dyDescent="0.2">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320"/>
      <c r="CC232" s="320"/>
      <c r="CD232" s="320"/>
      <c r="CE232" s="13"/>
    </row>
    <row r="233" spans="1:83" ht="12.75" customHeight="1" x14ac:dyDescent="0.2">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320"/>
      <c r="CC233" s="320"/>
      <c r="CD233" s="320"/>
      <c r="CE233" s="13"/>
    </row>
    <row r="234" spans="1:83" ht="12.75" customHeight="1" x14ac:dyDescent="0.2">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320"/>
      <c r="CC234" s="320"/>
      <c r="CD234" s="320"/>
      <c r="CE234" s="13"/>
    </row>
    <row r="235" spans="1:83" ht="12.75" customHeight="1" x14ac:dyDescent="0.2">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320"/>
      <c r="CC235" s="320"/>
      <c r="CD235" s="320"/>
      <c r="CE235" s="13"/>
    </row>
    <row r="236" spans="1:83" ht="12.75" customHeight="1" x14ac:dyDescent="0.2">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320"/>
      <c r="CC236" s="320"/>
      <c r="CD236" s="320"/>
      <c r="CE236" s="13"/>
    </row>
    <row r="237" spans="1:83" ht="12.75" customHeight="1" x14ac:dyDescent="0.2">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320"/>
      <c r="CC237" s="320"/>
      <c r="CD237" s="320"/>
      <c r="CE237" s="13"/>
    </row>
    <row r="238" spans="1:83" ht="12.75" customHeight="1" x14ac:dyDescent="0.2">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320"/>
      <c r="CC238" s="320"/>
      <c r="CD238" s="320"/>
      <c r="CE238" s="13"/>
    </row>
    <row r="239" spans="1:83" ht="12.75" customHeight="1" x14ac:dyDescent="0.2">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320"/>
      <c r="CC239" s="320"/>
      <c r="CD239" s="320"/>
      <c r="CE239" s="13"/>
    </row>
    <row r="240" spans="1:83" ht="12.75" customHeight="1" x14ac:dyDescent="0.2">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320"/>
      <c r="CC240" s="320"/>
      <c r="CD240" s="320"/>
      <c r="CE240" s="13"/>
    </row>
    <row r="241" spans="1:83" ht="12.75" customHeight="1" x14ac:dyDescent="0.2">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320"/>
      <c r="CC241" s="320"/>
      <c r="CD241" s="320"/>
      <c r="CE241" s="13"/>
    </row>
    <row r="242" spans="1:83" ht="12.75" customHeight="1" x14ac:dyDescent="0.2">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320"/>
      <c r="CC242" s="320"/>
      <c r="CD242" s="320"/>
      <c r="CE242" s="13"/>
    </row>
    <row r="243" spans="1:83" ht="12.75" customHeight="1" x14ac:dyDescent="0.2">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320"/>
      <c r="CC243" s="320"/>
      <c r="CD243" s="320"/>
      <c r="CE243" s="13"/>
    </row>
    <row r="244" spans="1:83" ht="12.75" customHeight="1" x14ac:dyDescent="0.2">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320"/>
      <c r="CC244" s="320"/>
      <c r="CD244" s="320"/>
      <c r="CE244" s="13"/>
    </row>
    <row r="245" spans="1:83" ht="12.75" customHeight="1" x14ac:dyDescent="0.2">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320"/>
      <c r="CC245" s="320"/>
      <c r="CD245" s="320"/>
      <c r="CE245" s="13"/>
    </row>
    <row r="246" spans="1:83" ht="12.75" customHeight="1" x14ac:dyDescent="0.2">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320"/>
      <c r="CC246" s="320"/>
      <c r="CD246" s="320"/>
      <c r="CE246" s="13"/>
    </row>
    <row r="247" spans="1:83" ht="12.75" customHeight="1" x14ac:dyDescent="0.2">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320"/>
      <c r="CC247" s="320"/>
      <c r="CD247" s="320"/>
      <c r="CE247" s="13"/>
    </row>
    <row r="248" spans="1:83" ht="12.75" customHeight="1" x14ac:dyDescent="0.2">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320"/>
      <c r="CC248" s="320"/>
      <c r="CD248" s="320"/>
      <c r="CE248" s="13"/>
    </row>
    <row r="249" spans="1:83" ht="12.75" customHeight="1" x14ac:dyDescent="0.2">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320"/>
      <c r="CC249" s="320"/>
      <c r="CD249" s="320"/>
      <c r="CE249" s="13"/>
    </row>
    <row r="250" spans="1:83" ht="12.75" customHeight="1" x14ac:dyDescent="0.2">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320"/>
      <c r="CC250" s="320"/>
      <c r="CD250" s="320"/>
      <c r="CE250" s="13"/>
    </row>
    <row r="251" spans="1:83" ht="12.75" customHeight="1" x14ac:dyDescent="0.2">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320"/>
      <c r="CC251" s="320"/>
      <c r="CD251" s="320"/>
      <c r="CE251" s="13"/>
    </row>
    <row r="252" spans="1:83" ht="12.75" customHeight="1" x14ac:dyDescent="0.2">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320"/>
      <c r="CC252" s="320"/>
      <c r="CD252" s="320"/>
      <c r="CE252" s="13"/>
    </row>
    <row r="253" spans="1:83" ht="12.75" customHeight="1" x14ac:dyDescent="0.2">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320"/>
      <c r="CC253" s="320"/>
      <c r="CD253" s="320"/>
      <c r="CE253" s="13"/>
    </row>
    <row r="254" spans="1:83" ht="12.75" customHeight="1" x14ac:dyDescent="0.2">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320"/>
      <c r="CC254" s="320"/>
      <c r="CD254" s="320"/>
      <c r="CE254" s="13"/>
    </row>
    <row r="255" spans="1:83" ht="12.75" customHeight="1" x14ac:dyDescent="0.2">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320"/>
      <c r="CC255" s="320"/>
      <c r="CD255" s="320"/>
      <c r="CE255" s="13"/>
    </row>
    <row r="256" spans="1:83" ht="12.75" customHeight="1" x14ac:dyDescent="0.2">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320"/>
      <c r="CC256" s="320"/>
      <c r="CD256" s="320"/>
      <c r="CE256" s="13"/>
    </row>
    <row r="257" spans="1:83" ht="12.75" customHeight="1" x14ac:dyDescent="0.2">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320"/>
      <c r="CC257" s="320"/>
      <c r="CD257" s="320"/>
      <c r="CE257" s="13"/>
    </row>
    <row r="258" spans="1:83" ht="12.75" customHeight="1" x14ac:dyDescent="0.2">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320"/>
      <c r="CC258" s="320"/>
      <c r="CD258" s="320"/>
      <c r="CE258" s="13"/>
    </row>
    <row r="259" spans="1:83" ht="12.75" customHeight="1" x14ac:dyDescent="0.2">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320"/>
      <c r="CC259" s="320"/>
      <c r="CD259" s="320"/>
      <c r="CE259" s="13"/>
    </row>
    <row r="260" spans="1:83" ht="12.75" customHeight="1" x14ac:dyDescent="0.2">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320"/>
      <c r="CC260" s="320"/>
      <c r="CD260" s="320"/>
      <c r="CE260" s="13"/>
    </row>
    <row r="261" spans="1:83" ht="12.75" customHeight="1" x14ac:dyDescent="0.2">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320"/>
      <c r="CC261" s="320"/>
      <c r="CD261" s="320"/>
      <c r="CE261" s="13"/>
    </row>
    <row r="262" spans="1:83" ht="12.75" customHeight="1" x14ac:dyDescent="0.2">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320"/>
      <c r="CC262" s="320"/>
      <c r="CD262" s="320"/>
      <c r="CE262" s="13"/>
    </row>
    <row r="263" spans="1:83" ht="12.75" customHeight="1" x14ac:dyDescent="0.2">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320"/>
      <c r="CC263" s="320"/>
      <c r="CD263" s="320"/>
      <c r="CE263" s="13"/>
    </row>
    <row r="264" spans="1:83" ht="12.75" customHeight="1" x14ac:dyDescent="0.2">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320"/>
      <c r="CC264" s="320"/>
      <c r="CD264" s="320"/>
      <c r="CE264" s="13"/>
    </row>
    <row r="265" spans="1:83" ht="12.75" customHeight="1" x14ac:dyDescent="0.2">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320"/>
      <c r="CC265" s="320"/>
      <c r="CD265" s="320"/>
      <c r="CE265" s="13"/>
    </row>
    <row r="266" spans="1:83" ht="12.75" customHeight="1" x14ac:dyDescent="0.2">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320"/>
      <c r="CC266" s="320"/>
      <c r="CD266" s="320"/>
      <c r="CE266" s="13"/>
    </row>
    <row r="267" spans="1:83" ht="12.75" customHeight="1" x14ac:dyDescent="0.2">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320"/>
      <c r="CC267" s="320"/>
      <c r="CD267" s="320"/>
      <c r="CE267" s="13"/>
    </row>
    <row r="268" spans="1:83" ht="12.75" customHeight="1" x14ac:dyDescent="0.2">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320"/>
      <c r="CC268" s="320"/>
      <c r="CD268" s="320"/>
      <c r="CE268" s="13"/>
    </row>
    <row r="269" spans="1:83" ht="12.75" customHeight="1" x14ac:dyDescent="0.2">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320"/>
      <c r="CC269" s="320"/>
      <c r="CD269" s="320"/>
      <c r="CE269" s="13"/>
    </row>
    <row r="270" spans="1:83" ht="12.75" customHeight="1" x14ac:dyDescent="0.2">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320"/>
      <c r="CC270" s="320"/>
      <c r="CD270" s="320"/>
      <c r="CE270" s="13"/>
    </row>
    <row r="271" spans="1:83" ht="12.75" customHeight="1" x14ac:dyDescent="0.2">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320"/>
      <c r="CC271" s="320"/>
      <c r="CD271" s="320"/>
      <c r="CE271" s="13"/>
    </row>
    <row r="272" spans="1:83" ht="12.75" customHeight="1" x14ac:dyDescent="0.2">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320"/>
      <c r="CC272" s="320"/>
      <c r="CD272" s="320"/>
      <c r="CE272" s="13"/>
    </row>
    <row r="273" spans="1:83" ht="12.75" customHeight="1" x14ac:dyDescent="0.2">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320"/>
      <c r="CC273" s="320"/>
      <c r="CD273" s="320"/>
      <c r="CE273" s="13"/>
    </row>
    <row r="274" spans="1:83" ht="12.75" customHeight="1" x14ac:dyDescent="0.2">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320"/>
      <c r="CC274" s="320"/>
      <c r="CD274" s="320"/>
      <c r="CE274" s="13"/>
    </row>
    <row r="275" spans="1:83" ht="12.75" customHeight="1" x14ac:dyDescent="0.2">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320"/>
      <c r="CC275" s="320"/>
      <c r="CD275" s="320"/>
      <c r="CE275" s="13"/>
    </row>
    <row r="276" spans="1:83" ht="12.75" customHeight="1" x14ac:dyDescent="0.2">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320"/>
      <c r="CC276" s="320"/>
      <c r="CD276" s="320"/>
      <c r="CE276" s="13"/>
    </row>
    <row r="277" spans="1:83" ht="12.75" customHeight="1" x14ac:dyDescent="0.2">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320"/>
      <c r="CC277" s="320"/>
      <c r="CD277" s="320"/>
      <c r="CE277" s="13"/>
    </row>
    <row r="278" spans="1:83" ht="12.75" customHeight="1" x14ac:dyDescent="0.2">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320"/>
      <c r="CC278" s="320"/>
      <c r="CD278" s="320"/>
      <c r="CE278" s="13"/>
    </row>
    <row r="279" spans="1:83" ht="12.75" customHeight="1" x14ac:dyDescent="0.2">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320"/>
      <c r="CC279" s="320"/>
      <c r="CD279" s="320"/>
      <c r="CE279" s="13"/>
    </row>
    <row r="280" spans="1:83" ht="12.75" customHeight="1" x14ac:dyDescent="0.2">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320"/>
      <c r="CC280" s="320"/>
      <c r="CD280" s="320"/>
      <c r="CE280" s="13"/>
    </row>
    <row r="281" spans="1:83" ht="12.75" customHeight="1" x14ac:dyDescent="0.2">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320"/>
      <c r="CC281" s="320"/>
      <c r="CD281" s="320"/>
      <c r="CE281" s="13"/>
    </row>
    <row r="282" spans="1:83" ht="12.75" customHeight="1" x14ac:dyDescent="0.2">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320"/>
      <c r="CC282" s="320"/>
      <c r="CD282" s="320"/>
      <c r="CE282" s="13"/>
    </row>
    <row r="283" spans="1:83" ht="12.75" customHeight="1" x14ac:dyDescent="0.2">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320"/>
      <c r="CC283" s="320"/>
      <c r="CD283" s="320"/>
      <c r="CE283" s="13"/>
    </row>
    <row r="284" spans="1:83" ht="12.75" customHeight="1" x14ac:dyDescent="0.2">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320"/>
      <c r="CC284" s="320"/>
      <c r="CD284" s="320"/>
      <c r="CE284" s="13"/>
    </row>
    <row r="285" spans="1:83" ht="12.75" customHeight="1" x14ac:dyDescent="0.2">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320"/>
      <c r="CC285" s="320"/>
      <c r="CD285" s="320"/>
      <c r="CE285" s="13"/>
    </row>
    <row r="286" spans="1:83" ht="12.75" customHeight="1" x14ac:dyDescent="0.2">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320"/>
      <c r="CC286" s="320"/>
      <c r="CD286" s="320"/>
      <c r="CE286" s="13"/>
    </row>
    <row r="287" spans="1:83" ht="12.75" customHeight="1" x14ac:dyDescent="0.2">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320"/>
      <c r="CC287" s="320"/>
      <c r="CD287" s="320"/>
      <c r="CE287" s="13"/>
    </row>
    <row r="288" spans="1:83" ht="12.75" customHeight="1" x14ac:dyDescent="0.2">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320"/>
      <c r="CC288" s="320"/>
      <c r="CD288" s="320"/>
      <c r="CE288" s="13"/>
    </row>
    <row r="289" spans="1:83" ht="12.75" customHeight="1" x14ac:dyDescent="0.2">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320"/>
      <c r="CC289" s="320"/>
      <c r="CD289" s="320"/>
      <c r="CE289" s="13"/>
    </row>
    <row r="290" spans="1:83" ht="12.75" customHeight="1" x14ac:dyDescent="0.2">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320"/>
      <c r="CC290" s="320"/>
      <c r="CD290" s="320"/>
      <c r="CE290" s="13"/>
    </row>
    <row r="291" spans="1:83" ht="12.75" customHeight="1" x14ac:dyDescent="0.2">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320"/>
      <c r="CC291" s="320"/>
      <c r="CD291" s="320"/>
      <c r="CE291" s="13"/>
    </row>
    <row r="292" spans="1:83" ht="12.75" customHeight="1" x14ac:dyDescent="0.2">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320"/>
      <c r="CC292" s="320"/>
      <c r="CD292" s="320"/>
      <c r="CE292" s="13"/>
    </row>
    <row r="293" spans="1:83" ht="12.75" customHeight="1" x14ac:dyDescent="0.2">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320"/>
      <c r="CC293" s="320"/>
      <c r="CD293" s="320"/>
      <c r="CE293" s="13"/>
    </row>
    <row r="294" spans="1:83" ht="12.75" customHeight="1" x14ac:dyDescent="0.2">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320"/>
      <c r="CC294" s="320"/>
      <c r="CD294" s="320"/>
      <c r="CE294" s="13"/>
    </row>
    <row r="295" spans="1:83" ht="12.75" customHeight="1" x14ac:dyDescent="0.2">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320"/>
      <c r="CC295" s="320"/>
      <c r="CD295" s="320"/>
      <c r="CE295" s="13"/>
    </row>
    <row r="296" spans="1:83" ht="12.75" customHeight="1" x14ac:dyDescent="0.2">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320"/>
      <c r="CC296" s="320"/>
      <c r="CD296" s="320"/>
      <c r="CE296" s="13"/>
    </row>
    <row r="297" spans="1:83" ht="12.75" customHeight="1" x14ac:dyDescent="0.2">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320"/>
      <c r="CC297" s="320"/>
      <c r="CD297" s="320"/>
      <c r="CE297" s="13"/>
    </row>
    <row r="298" spans="1:83" ht="12.75" customHeight="1" x14ac:dyDescent="0.2">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320"/>
      <c r="CC298" s="320"/>
      <c r="CD298" s="320"/>
      <c r="CE298" s="13"/>
    </row>
    <row r="299" spans="1:83" ht="12.75" customHeight="1" x14ac:dyDescent="0.2">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320"/>
      <c r="CC299" s="320"/>
      <c r="CD299" s="320"/>
      <c r="CE299" s="13"/>
    </row>
    <row r="300" spans="1:83" ht="12.75" customHeight="1" x14ac:dyDescent="0.2">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320"/>
      <c r="CC300" s="320"/>
      <c r="CD300" s="320"/>
      <c r="CE300" s="13"/>
    </row>
    <row r="301" spans="1:83" ht="12.75" customHeight="1" x14ac:dyDescent="0.2">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320"/>
      <c r="CC301" s="320"/>
      <c r="CD301" s="320"/>
      <c r="CE301" s="13"/>
    </row>
    <row r="302" spans="1:83" ht="12.75" customHeight="1" x14ac:dyDescent="0.2">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320"/>
      <c r="CC302" s="320"/>
      <c r="CD302" s="320"/>
      <c r="CE302" s="13"/>
    </row>
    <row r="303" spans="1:83" ht="12.75" customHeight="1" x14ac:dyDescent="0.2">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320"/>
      <c r="CC303" s="320"/>
      <c r="CD303" s="320"/>
      <c r="CE303" s="13"/>
    </row>
    <row r="304" spans="1:83" ht="12.75" customHeight="1" x14ac:dyDescent="0.2">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320"/>
      <c r="CC304" s="320"/>
      <c r="CD304" s="320"/>
      <c r="CE304" s="13"/>
    </row>
    <row r="305" spans="1:83" ht="12.75" customHeight="1" x14ac:dyDescent="0.2">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320"/>
      <c r="CC305" s="320"/>
      <c r="CD305" s="320"/>
      <c r="CE305" s="13"/>
    </row>
    <row r="306" spans="1:83" ht="12.75" customHeight="1" x14ac:dyDescent="0.2">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320"/>
      <c r="CC306" s="320"/>
      <c r="CD306" s="320"/>
      <c r="CE306" s="13"/>
    </row>
    <row r="307" spans="1:83" ht="12.75" customHeight="1" x14ac:dyDescent="0.2">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320"/>
      <c r="CC307" s="320"/>
      <c r="CD307" s="320"/>
      <c r="CE307" s="13"/>
    </row>
    <row r="308" spans="1:83" ht="12.75" customHeight="1" x14ac:dyDescent="0.2">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320"/>
      <c r="CC308" s="320"/>
      <c r="CD308" s="320"/>
      <c r="CE308" s="13"/>
    </row>
    <row r="309" spans="1:83" ht="12.75" customHeight="1" x14ac:dyDescent="0.2">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320"/>
      <c r="CC309" s="320"/>
      <c r="CD309" s="320"/>
      <c r="CE309" s="13"/>
    </row>
    <row r="310" spans="1:83" ht="12.75" customHeight="1" x14ac:dyDescent="0.2">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320"/>
      <c r="CC310" s="320"/>
      <c r="CD310" s="320"/>
      <c r="CE310" s="13"/>
    </row>
    <row r="311" spans="1:83" ht="12.75" customHeight="1" x14ac:dyDescent="0.2">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320"/>
      <c r="CC311" s="320"/>
      <c r="CD311" s="320"/>
      <c r="CE311" s="13"/>
    </row>
    <row r="312" spans="1:83" ht="12.75" customHeight="1" x14ac:dyDescent="0.2">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320"/>
      <c r="CC312" s="320"/>
      <c r="CD312" s="320"/>
      <c r="CE312" s="13"/>
    </row>
    <row r="313" spans="1:83" ht="12.75" customHeight="1" x14ac:dyDescent="0.2">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320"/>
      <c r="CC313" s="320"/>
      <c r="CD313" s="320"/>
      <c r="CE313" s="13"/>
    </row>
    <row r="314" spans="1:83" ht="12.75" customHeight="1" x14ac:dyDescent="0.2">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320"/>
      <c r="CC314" s="320"/>
      <c r="CD314" s="320"/>
      <c r="CE314" s="13"/>
    </row>
    <row r="315" spans="1:83" ht="12.75" customHeight="1" x14ac:dyDescent="0.2">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320"/>
      <c r="CC315" s="320"/>
      <c r="CD315" s="320"/>
      <c r="CE315" s="13"/>
    </row>
    <row r="316" spans="1:83" ht="12.75" customHeight="1" x14ac:dyDescent="0.2">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320"/>
      <c r="CC316" s="320"/>
      <c r="CD316" s="320"/>
      <c r="CE316" s="13"/>
    </row>
    <row r="317" spans="1:83" ht="12.75" customHeight="1" x14ac:dyDescent="0.2">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320"/>
      <c r="CC317" s="320"/>
      <c r="CD317" s="320"/>
      <c r="CE317" s="13"/>
    </row>
    <row r="318" spans="1:83" ht="12.75" customHeight="1" x14ac:dyDescent="0.2">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320"/>
      <c r="CC318" s="320"/>
      <c r="CD318" s="320"/>
      <c r="CE318" s="13"/>
    </row>
    <row r="319" spans="1:83" ht="12.75" customHeight="1" x14ac:dyDescent="0.2">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320"/>
      <c r="CC319" s="320"/>
      <c r="CD319" s="320"/>
      <c r="CE319" s="13"/>
    </row>
    <row r="320" spans="1:83" ht="12.75" customHeight="1" x14ac:dyDescent="0.2">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320"/>
      <c r="CC320" s="320"/>
      <c r="CD320" s="320"/>
      <c r="CE320" s="13"/>
    </row>
    <row r="321" spans="1:83" ht="12.75" customHeight="1" x14ac:dyDescent="0.2">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320"/>
      <c r="CC321" s="320"/>
      <c r="CD321" s="320"/>
      <c r="CE321" s="13"/>
    </row>
    <row r="322" spans="1:83" ht="12.75" customHeight="1" x14ac:dyDescent="0.2">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320"/>
      <c r="CC322" s="320"/>
      <c r="CD322" s="320"/>
      <c r="CE322" s="13"/>
    </row>
    <row r="323" spans="1:83" ht="12.75" customHeight="1" x14ac:dyDescent="0.2">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320"/>
      <c r="CC323" s="320"/>
      <c r="CD323" s="320"/>
      <c r="CE323" s="13"/>
    </row>
    <row r="324" spans="1:83" ht="12.75" customHeight="1" x14ac:dyDescent="0.2">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320"/>
      <c r="CC324" s="320"/>
      <c r="CD324" s="320"/>
      <c r="CE324" s="13"/>
    </row>
    <row r="325" spans="1:83" ht="12.75" customHeight="1" x14ac:dyDescent="0.2">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320"/>
      <c r="CC325" s="320"/>
      <c r="CD325" s="320"/>
      <c r="CE325" s="13"/>
    </row>
    <row r="326" spans="1:83" ht="12.75" customHeight="1" x14ac:dyDescent="0.2">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320"/>
      <c r="CC326" s="320"/>
      <c r="CD326" s="320"/>
      <c r="CE326" s="13"/>
    </row>
    <row r="327" spans="1:83" ht="12.75" customHeight="1" x14ac:dyDescent="0.2">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320"/>
      <c r="CC327" s="320"/>
      <c r="CD327" s="320"/>
      <c r="CE327" s="13"/>
    </row>
    <row r="328" spans="1:83" ht="12.75" customHeight="1" x14ac:dyDescent="0.2">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320"/>
      <c r="CC328" s="320"/>
      <c r="CD328" s="320"/>
      <c r="CE328" s="13"/>
    </row>
    <row r="329" spans="1:83" ht="12.75" customHeight="1" x14ac:dyDescent="0.2">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320"/>
      <c r="CC329" s="320"/>
      <c r="CD329" s="320"/>
      <c r="CE329" s="13"/>
    </row>
    <row r="330" spans="1:83" ht="12.75" customHeight="1" x14ac:dyDescent="0.2">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320"/>
      <c r="CC330" s="320"/>
      <c r="CD330" s="320"/>
      <c r="CE330" s="13"/>
    </row>
    <row r="331" spans="1:83" ht="12.75" customHeight="1" x14ac:dyDescent="0.2">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320"/>
      <c r="CC331" s="320"/>
      <c r="CD331" s="320"/>
      <c r="CE331" s="13"/>
    </row>
    <row r="332" spans="1:83" ht="12.75" customHeight="1" x14ac:dyDescent="0.2">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320"/>
      <c r="CC332" s="320"/>
      <c r="CD332" s="320"/>
      <c r="CE332" s="13"/>
    </row>
    <row r="333" spans="1:83" ht="12.75" customHeight="1" x14ac:dyDescent="0.2">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320"/>
      <c r="CC333" s="320"/>
      <c r="CD333" s="320"/>
      <c r="CE333" s="13"/>
    </row>
    <row r="334" spans="1:83" ht="12.75" customHeight="1" x14ac:dyDescent="0.2">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320"/>
      <c r="CC334" s="320"/>
      <c r="CD334" s="320"/>
      <c r="CE334" s="13"/>
    </row>
    <row r="335" spans="1:83" ht="12.75" customHeight="1" x14ac:dyDescent="0.2">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320"/>
      <c r="CC335" s="320"/>
      <c r="CD335" s="320"/>
      <c r="CE335" s="13"/>
    </row>
    <row r="336" spans="1:83" ht="12.75" customHeight="1" x14ac:dyDescent="0.2">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320"/>
      <c r="CC336" s="320"/>
      <c r="CD336" s="320"/>
      <c r="CE336" s="13"/>
    </row>
    <row r="337" spans="1:83" ht="12.75" customHeight="1" x14ac:dyDescent="0.2">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320"/>
      <c r="CC337" s="320"/>
      <c r="CD337" s="320"/>
      <c r="CE337" s="13"/>
    </row>
    <row r="338" spans="1:83" ht="12.75" customHeight="1" x14ac:dyDescent="0.2">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320"/>
      <c r="CC338" s="320"/>
      <c r="CD338" s="320"/>
      <c r="CE338" s="13"/>
    </row>
    <row r="339" spans="1:83" ht="12.75" customHeight="1" x14ac:dyDescent="0.2">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320"/>
      <c r="CC339" s="320"/>
      <c r="CD339" s="320"/>
      <c r="CE339" s="13"/>
    </row>
    <row r="340" spans="1:83" ht="12.75" customHeight="1" x14ac:dyDescent="0.2">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320"/>
      <c r="CC340" s="320"/>
      <c r="CD340" s="320"/>
      <c r="CE340" s="13"/>
    </row>
    <row r="341" spans="1:83" ht="12.75" customHeight="1" x14ac:dyDescent="0.2">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320"/>
      <c r="CC341" s="320"/>
      <c r="CD341" s="320"/>
      <c r="CE341" s="13"/>
    </row>
    <row r="342" spans="1:83" ht="12.75" customHeight="1" x14ac:dyDescent="0.2">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320"/>
      <c r="CC342" s="320"/>
      <c r="CD342" s="320"/>
      <c r="CE342" s="13"/>
    </row>
    <row r="343" spans="1:83" ht="12.75" customHeight="1" x14ac:dyDescent="0.2">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320"/>
      <c r="CC343" s="320"/>
      <c r="CD343" s="320"/>
      <c r="CE343" s="13"/>
    </row>
    <row r="344" spans="1:83" ht="12.75" customHeight="1" x14ac:dyDescent="0.2">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320"/>
      <c r="CC344" s="320"/>
      <c r="CD344" s="320"/>
      <c r="CE344" s="13"/>
    </row>
    <row r="345" spans="1:83" ht="12.75" customHeight="1" x14ac:dyDescent="0.2">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320"/>
      <c r="CC345" s="320"/>
      <c r="CD345" s="320"/>
      <c r="CE345" s="13"/>
    </row>
    <row r="346" spans="1:83" ht="12.75" customHeight="1" x14ac:dyDescent="0.2">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320"/>
      <c r="CC346" s="320"/>
      <c r="CD346" s="320"/>
      <c r="CE346" s="13"/>
    </row>
    <row r="347" spans="1:83" ht="12.75" customHeight="1" x14ac:dyDescent="0.2">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320"/>
      <c r="CC347" s="320"/>
      <c r="CD347" s="320"/>
      <c r="CE347" s="13"/>
    </row>
    <row r="348" spans="1:83" ht="12.75" customHeight="1" x14ac:dyDescent="0.2">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320"/>
      <c r="CC348" s="320"/>
      <c r="CD348" s="320"/>
      <c r="CE348" s="13"/>
    </row>
    <row r="349" spans="1:83" ht="12.75" customHeight="1" x14ac:dyDescent="0.2">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320"/>
      <c r="CC349" s="320"/>
      <c r="CD349" s="320"/>
      <c r="CE349" s="13"/>
    </row>
    <row r="350" spans="1:83" ht="12.75" customHeight="1" x14ac:dyDescent="0.2">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320"/>
      <c r="CC350" s="320"/>
      <c r="CD350" s="320"/>
      <c r="CE350" s="13"/>
    </row>
    <row r="351" spans="1:83" ht="12.75" customHeight="1" x14ac:dyDescent="0.2">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320"/>
      <c r="CC351" s="320"/>
      <c r="CD351" s="320"/>
      <c r="CE351" s="13"/>
    </row>
    <row r="352" spans="1:83" ht="12.75" customHeight="1" x14ac:dyDescent="0.2">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320"/>
      <c r="CC352" s="320"/>
      <c r="CD352" s="320"/>
      <c r="CE352" s="13"/>
    </row>
    <row r="353" spans="1:83" ht="12.75" customHeight="1" x14ac:dyDescent="0.2">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320"/>
      <c r="CC353" s="320"/>
      <c r="CD353" s="320"/>
      <c r="CE353" s="13"/>
    </row>
    <row r="354" spans="1:83" ht="12.75" customHeight="1" x14ac:dyDescent="0.2">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320"/>
      <c r="CC354" s="320"/>
      <c r="CD354" s="320"/>
      <c r="CE354" s="13"/>
    </row>
    <row r="355" spans="1:83" ht="12.75" customHeight="1" x14ac:dyDescent="0.2">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320"/>
      <c r="CC355" s="320"/>
      <c r="CD355" s="320"/>
      <c r="CE355" s="13"/>
    </row>
    <row r="356" spans="1:83" ht="12.75" customHeight="1" x14ac:dyDescent="0.2">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320"/>
      <c r="CC356" s="320"/>
      <c r="CD356" s="320"/>
      <c r="CE356" s="13"/>
    </row>
    <row r="357" spans="1:83" ht="12.75" customHeight="1" x14ac:dyDescent="0.2">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320"/>
      <c r="CC357" s="320"/>
      <c r="CD357" s="320"/>
      <c r="CE357" s="13"/>
    </row>
    <row r="358" spans="1:83" ht="12.75" customHeight="1" x14ac:dyDescent="0.2">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320"/>
      <c r="CC358" s="320"/>
      <c r="CD358" s="320"/>
      <c r="CE358" s="13"/>
    </row>
    <row r="359" spans="1:83" ht="12.75" customHeight="1" x14ac:dyDescent="0.2">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320"/>
      <c r="CC359" s="320"/>
      <c r="CD359" s="320"/>
      <c r="CE359" s="13"/>
    </row>
    <row r="360" spans="1:83" ht="12.75" customHeight="1" x14ac:dyDescent="0.2">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320"/>
      <c r="CC360" s="320"/>
      <c r="CD360" s="320"/>
      <c r="CE360" s="13"/>
    </row>
    <row r="361" spans="1:83" ht="12.75" customHeight="1" x14ac:dyDescent="0.2">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320"/>
      <c r="CC361" s="320"/>
      <c r="CD361" s="320"/>
      <c r="CE361" s="13"/>
    </row>
    <row r="362" spans="1:83" ht="12.75" customHeight="1" x14ac:dyDescent="0.2">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320"/>
      <c r="CC362" s="320"/>
      <c r="CD362" s="320"/>
      <c r="CE362" s="13"/>
    </row>
    <row r="363" spans="1:83" ht="12.75" customHeight="1" x14ac:dyDescent="0.2">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320"/>
      <c r="CC363" s="320"/>
      <c r="CD363" s="320"/>
      <c r="CE363" s="13"/>
    </row>
    <row r="364" spans="1:83" ht="12.75" customHeight="1" x14ac:dyDescent="0.2">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320"/>
      <c r="CC364" s="320"/>
      <c r="CD364" s="320"/>
      <c r="CE364" s="13"/>
    </row>
    <row r="365" spans="1:83" ht="12.75" customHeight="1" x14ac:dyDescent="0.2">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320"/>
      <c r="CC365" s="320"/>
      <c r="CD365" s="320"/>
      <c r="CE365" s="13"/>
    </row>
    <row r="366" spans="1:83" ht="12.75" customHeight="1" x14ac:dyDescent="0.2">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320"/>
      <c r="CC366" s="320"/>
      <c r="CD366" s="320"/>
      <c r="CE366" s="13"/>
    </row>
    <row r="367" spans="1:83" ht="12.75" customHeight="1" x14ac:dyDescent="0.2">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320"/>
      <c r="CC367" s="320"/>
      <c r="CD367" s="320"/>
      <c r="CE367" s="13"/>
    </row>
    <row r="368" spans="1:83" ht="12.75" customHeight="1" x14ac:dyDescent="0.2">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320"/>
      <c r="CC368" s="320"/>
      <c r="CD368" s="320"/>
      <c r="CE368" s="13"/>
    </row>
    <row r="369" spans="1:83" ht="12.75" customHeight="1" x14ac:dyDescent="0.2">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320"/>
      <c r="CC369" s="320"/>
      <c r="CD369" s="320"/>
      <c r="CE369" s="13"/>
    </row>
    <row r="370" spans="1:83" ht="12.75" customHeight="1" x14ac:dyDescent="0.2">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320"/>
      <c r="CC370" s="320"/>
      <c r="CD370" s="320"/>
      <c r="CE370" s="13"/>
    </row>
  </sheetData>
  <mergeCells count="3005">
    <mergeCell ref="AL100:AL102"/>
    <mergeCell ref="AM100:AM102"/>
    <mergeCell ref="AN100:AN102"/>
    <mergeCell ref="AC75:AC76"/>
    <mergeCell ref="AD75:AD76"/>
    <mergeCell ref="AE75:AE76"/>
    <mergeCell ref="AT100:AT102"/>
    <mergeCell ref="AU100:AU102"/>
    <mergeCell ref="AV100:AV102"/>
    <mergeCell ref="Z103:Z104"/>
    <mergeCell ref="AA103:AA104"/>
    <mergeCell ref="C103:D104"/>
    <mergeCell ref="N100:N102"/>
    <mergeCell ref="O100:O102"/>
    <mergeCell ref="P100:P102"/>
    <mergeCell ref="Q100:Q102"/>
    <mergeCell ref="BB100:BB102"/>
    <mergeCell ref="G100:G102"/>
    <mergeCell ref="G103:G104"/>
    <mergeCell ref="G75:G76"/>
    <mergeCell ref="H75:H76"/>
    <mergeCell ref="I75:I76"/>
    <mergeCell ref="J75:J76"/>
    <mergeCell ref="K75:K76"/>
    <mergeCell ref="L75:L76"/>
    <mergeCell ref="M75:M76"/>
    <mergeCell ref="AS75:AS76"/>
    <mergeCell ref="AZ103:AZ104"/>
    <mergeCell ref="BA103:BA104"/>
    <mergeCell ref="BB103:BB104"/>
    <mergeCell ref="AI103:AI104"/>
    <mergeCell ref="AJ103:AJ104"/>
    <mergeCell ref="H103:H104"/>
    <mergeCell ref="I103:I104"/>
    <mergeCell ref="N103:N104"/>
    <mergeCell ref="O103:O104"/>
    <mergeCell ref="P103:P104"/>
    <mergeCell ref="Q103:Q104"/>
    <mergeCell ref="R103:R104"/>
    <mergeCell ref="AB100:AB102"/>
    <mergeCell ref="AC100:AC102"/>
    <mergeCell ref="AD100:AD102"/>
    <mergeCell ref="AE100:AE102"/>
    <mergeCell ref="AF100:AF102"/>
    <mergeCell ref="AG100:AG102"/>
    <mergeCell ref="AH100:AH102"/>
    <mergeCell ref="AI100:AI102"/>
    <mergeCell ref="AJ100:AJ102"/>
    <mergeCell ref="AK100:AK102"/>
    <mergeCell ref="J103:J104"/>
    <mergeCell ref="K103:K104"/>
    <mergeCell ref="L103:L104"/>
    <mergeCell ref="M103:M104"/>
    <mergeCell ref="H100:H102"/>
    <mergeCell ref="I100:I102"/>
    <mergeCell ref="J100:J102"/>
    <mergeCell ref="K100:K102"/>
    <mergeCell ref="L100:L102"/>
    <mergeCell ref="M100:M102"/>
    <mergeCell ref="AB103:AB104"/>
    <mergeCell ref="AC103:AC104"/>
    <mergeCell ref="AD103:AD104"/>
    <mergeCell ref="AE103:AE104"/>
    <mergeCell ref="AF103:AF104"/>
    <mergeCell ref="AO100:AO102"/>
    <mergeCell ref="AP100:AP102"/>
    <mergeCell ref="AQ100:AQ102"/>
    <mergeCell ref="AR100:AR102"/>
    <mergeCell ref="AS100:AS102"/>
    <mergeCell ref="AM75:AM76"/>
    <mergeCell ref="AN75:AN76"/>
    <mergeCell ref="AO75:AO76"/>
    <mergeCell ref="AP75:AP76"/>
    <mergeCell ref="AQ75:AQ76"/>
    <mergeCell ref="AT98:AT99"/>
    <mergeCell ref="BD98:BD99"/>
    <mergeCell ref="BE98:BE99"/>
    <mergeCell ref="BF98:BF99"/>
    <mergeCell ref="BG98:BG99"/>
    <mergeCell ref="BH98:BH99"/>
    <mergeCell ref="BI98:BI99"/>
    <mergeCell ref="BC100:BC102"/>
    <mergeCell ref="BD100:BD102"/>
    <mergeCell ref="BE100:BE102"/>
    <mergeCell ref="BF100:BF102"/>
    <mergeCell ref="AM98:AM99"/>
    <mergeCell ref="AN98:AN99"/>
    <mergeCell ref="AO98:AO99"/>
    <mergeCell ref="AP98:AP99"/>
    <mergeCell ref="AQ98:AQ99"/>
    <mergeCell ref="AR98:AR99"/>
    <mergeCell ref="AS98:AS99"/>
    <mergeCell ref="BF95:BF97"/>
    <mergeCell ref="BG95:BG97"/>
    <mergeCell ref="BH95:BH97"/>
    <mergeCell ref="BI95:BI97"/>
    <mergeCell ref="BV75:BV76"/>
    <mergeCell ref="BW75:BW76"/>
    <mergeCell ref="BX75:BX76"/>
    <mergeCell ref="BK75:BK76"/>
    <mergeCell ref="BL75:BL76"/>
    <mergeCell ref="BM75:BM76"/>
    <mergeCell ref="BN75:BN76"/>
    <mergeCell ref="BO75:BO76"/>
    <mergeCell ref="BP75:BP76"/>
    <mergeCell ref="BQ75:BQ76"/>
    <mergeCell ref="AT75:AT76"/>
    <mergeCell ref="AU75:AU76"/>
    <mergeCell ref="AV75:AV76"/>
    <mergeCell ref="AW75:AW76"/>
    <mergeCell ref="AX75:AX76"/>
    <mergeCell ref="AY75:AY76"/>
    <mergeCell ref="AZ75:AZ76"/>
    <mergeCell ref="BA75:BA76"/>
    <mergeCell ref="BB75:BB76"/>
    <mergeCell ref="BC75:BC76"/>
    <mergeCell ref="BF75:BF76"/>
    <mergeCell ref="BG75:BG76"/>
    <mergeCell ref="BH75:BH76"/>
    <mergeCell ref="BI75:BI76"/>
    <mergeCell ref="BJ75:BJ76"/>
    <mergeCell ref="BR75:BR76"/>
    <mergeCell ref="BS75:BS76"/>
    <mergeCell ref="BT75:BT76"/>
    <mergeCell ref="BU75:BU76"/>
    <mergeCell ref="G73:G74"/>
    <mergeCell ref="H73:H74"/>
    <mergeCell ref="I73:I74"/>
    <mergeCell ref="J73:J74"/>
    <mergeCell ref="K73:K74"/>
    <mergeCell ref="L73:L74"/>
    <mergeCell ref="M73:M74"/>
    <mergeCell ref="BD75:BD76"/>
    <mergeCell ref="BE75:BE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R75:AR76"/>
    <mergeCell ref="AF75:AF76"/>
    <mergeCell ref="AG75:AG76"/>
    <mergeCell ref="AH75:AH76"/>
    <mergeCell ref="AI75:AI76"/>
    <mergeCell ref="AJ75:AJ76"/>
    <mergeCell ref="AK75:AK76"/>
    <mergeCell ref="AL75:AL76"/>
    <mergeCell ref="AE73:AE74"/>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O30:AO31"/>
    <mergeCell ref="AP30:AP31"/>
    <mergeCell ref="AQ30:AQ31"/>
    <mergeCell ref="AR30:AR31"/>
    <mergeCell ref="AS30:AS31"/>
    <mergeCell ref="AU30:AU31"/>
    <mergeCell ref="AG33:AG35"/>
    <mergeCell ref="BR73:BR74"/>
    <mergeCell ref="BS73:BS74"/>
    <mergeCell ref="BT73:BT74"/>
    <mergeCell ref="BU73:BU74"/>
    <mergeCell ref="BV73:BV74"/>
    <mergeCell ref="BW73:BW74"/>
    <mergeCell ref="BX73:BX74"/>
    <mergeCell ref="BK73:BK74"/>
    <mergeCell ref="BL73:BL74"/>
    <mergeCell ref="BM73:BM74"/>
    <mergeCell ref="BN73:BN74"/>
    <mergeCell ref="BO73:BO74"/>
    <mergeCell ref="BP73:BP74"/>
    <mergeCell ref="BQ73:BQ74"/>
    <mergeCell ref="AV73:AV74"/>
    <mergeCell ref="AW73:AW74"/>
    <mergeCell ref="AX73:AX74"/>
    <mergeCell ref="AY73:AY74"/>
    <mergeCell ref="AZ73:AZ74"/>
    <mergeCell ref="BA73:BA74"/>
    <mergeCell ref="BB73:BB74"/>
    <mergeCell ref="BC73:BC74"/>
    <mergeCell ref="BD30:BD31"/>
    <mergeCell ref="BE30:BE31"/>
    <mergeCell ref="BF30:BF31"/>
    <mergeCell ref="X30:X31"/>
    <mergeCell ref="Y30:Y31"/>
    <mergeCell ref="Z30:Z31"/>
    <mergeCell ref="AA30:AA31"/>
    <mergeCell ref="AB30:AB31"/>
    <mergeCell ref="AV30:AV31"/>
    <mergeCell ref="AW30:AW31"/>
    <mergeCell ref="AX30:AX31"/>
    <mergeCell ref="AY30:AY31"/>
    <mergeCell ref="AZ30:AZ31"/>
    <mergeCell ref="BA30:BA31"/>
    <mergeCell ref="BB30:BB31"/>
    <mergeCell ref="BC30:BC31"/>
    <mergeCell ref="AB41:AB43"/>
    <mergeCell ref="AC41:AC43"/>
    <mergeCell ref="U41:U43"/>
    <mergeCell ref="V41:V43"/>
    <mergeCell ref="W41:W43"/>
    <mergeCell ref="X41:X43"/>
    <mergeCell ref="Y41:Y43"/>
    <mergeCell ref="Z41:Z43"/>
    <mergeCell ref="AA41:AA43"/>
    <mergeCell ref="AE30:AE31"/>
    <mergeCell ref="AF30:AF31"/>
    <mergeCell ref="AG30:AG31"/>
    <mergeCell ref="AH30:AH31"/>
    <mergeCell ref="AI30:AI31"/>
    <mergeCell ref="AJ30:AJ31"/>
    <mergeCell ref="AK30:AK31"/>
    <mergeCell ref="AL30:AL31"/>
    <mergeCell ref="AM30:AM31"/>
    <mergeCell ref="AN30:AN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BG30:BG31"/>
    <mergeCell ref="BH30:BH31"/>
    <mergeCell ref="BI30:BI31"/>
    <mergeCell ref="BJ30:BJ31"/>
    <mergeCell ref="BR30:BR31"/>
    <mergeCell ref="BS30:BS31"/>
    <mergeCell ref="BT30:BT31"/>
    <mergeCell ref="BU30:BU31"/>
    <mergeCell ref="BV30:BV31"/>
    <mergeCell ref="BW30:BW31"/>
    <mergeCell ref="BX30:BX31"/>
    <mergeCell ref="BT28:BT29"/>
    <mergeCell ref="BU28:BU29"/>
    <mergeCell ref="CB32:CC32"/>
    <mergeCell ref="BK30:BK31"/>
    <mergeCell ref="BL30:BL31"/>
    <mergeCell ref="BM30:BM31"/>
    <mergeCell ref="BN30:BN31"/>
    <mergeCell ref="BO30:BO31"/>
    <mergeCell ref="BP30:BP31"/>
    <mergeCell ref="BQ30:BQ31"/>
    <mergeCell ref="AZ26:AZ27"/>
    <mergeCell ref="BA26:BA27"/>
    <mergeCell ref="BB26:BB27"/>
    <mergeCell ref="BC26:BC27"/>
    <mergeCell ref="AP26:AP27"/>
    <mergeCell ref="AQ26:AQ27"/>
    <mergeCell ref="AR26:AR27"/>
    <mergeCell ref="AS26:AS27"/>
    <mergeCell ref="AT26:AT27"/>
    <mergeCell ref="AU26:AU27"/>
    <mergeCell ref="AV26:AV27"/>
    <mergeCell ref="AW28:AW29"/>
    <mergeCell ref="AX28:AX29"/>
    <mergeCell ref="AY28:AY29"/>
    <mergeCell ref="BV28:BV29"/>
    <mergeCell ref="BW28:BW29"/>
    <mergeCell ref="BX28:BX29"/>
    <mergeCell ref="BJ28:BJ29"/>
    <mergeCell ref="BK28:BK29"/>
    <mergeCell ref="BL28:BL29"/>
    <mergeCell ref="BM28:BM29"/>
    <mergeCell ref="BN28:BN29"/>
    <mergeCell ref="BO28:BO29"/>
    <mergeCell ref="BP28:BP29"/>
    <mergeCell ref="G17:G18"/>
    <mergeCell ref="G21:G22"/>
    <mergeCell ref="G24:G25"/>
    <mergeCell ref="H24:H25"/>
    <mergeCell ref="I24:I25"/>
    <mergeCell ref="H26:H27"/>
    <mergeCell ref="I26:I27"/>
    <mergeCell ref="BC28:BC29"/>
    <mergeCell ref="BD28:BD29"/>
    <mergeCell ref="BE28:BE29"/>
    <mergeCell ref="BF28:BF29"/>
    <mergeCell ref="BG28:BG29"/>
    <mergeCell ref="BH28:BH29"/>
    <mergeCell ref="BI28:BI29"/>
    <mergeCell ref="BQ28:BQ29"/>
    <mergeCell ref="BR28:BR29"/>
    <mergeCell ref="BS28:BS29"/>
    <mergeCell ref="AZ17:AZ18"/>
    <mergeCell ref="BA17:BA18"/>
    <mergeCell ref="BB17:BB18"/>
    <mergeCell ref="BC17:BC18"/>
    <mergeCell ref="BC21:BC22"/>
    <mergeCell ref="O21:O22"/>
    <mergeCell ref="P21:P22"/>
    <mergeCell ref="Q21:Q22"/>
    <mergeCell ref="R21:R22"/>
    <mergeCell ref="AI17:AI18"/>
    <mergeCell ref="AJ17:AJ18"/>
    <mergeCell ref="AK17:AK18"/>
    <mergeCell ref="AL17:AL18"/>
    <mergeCell ref="AM17:AM18"/>
    <mergeCell ref="AN17:AN18"/>
    <mergeCell ref="C21:D22"/>
    <mergeCell ref="AC24:AC25"/>
    <mergeCell ref="AD24:AD25"/>
    <mergeCell ref="AE24:AE25"/>
    <mergeCell ref="AF24:AF25"/>
    <mergeCell ref="AG24:AG25"/>
    <mergeCell ref="AH24:AH25"/>
    <mergeCell ref="AI24:AI25"/>
    <mergeCell ref="J21:J22"/>
    <mergeCell ref="K21:K22"/>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H21:H22"/>
    <mergeCell ref="I21:I22"/>
    <mergeCell ref="N21:N22"/>
    <mergeCell ref="AO17:AO18"/>
    <mergeCell ref="AP17:AP18"/>
    <mergeCell ref="AQ17:AQ18"/>
    <mergeCell ref="AR17:AR18"/>
    <mergeCell ref="AS17:AS18"/>
    <mergeCell ref="AT17:AT18"/>
    <mergeCell ref="AU17:AU18"/>
    <mergeCell ref="AV17:AV18"/>
    <mergeCell ref="H17:H18"/>
    <mergeCell ref="I17:I18"/>
    <mergeCell ref="J17:J18"/>
    <mergeCell ref="M17:M18"/>
    <mergeCell ref="AZ28:AZ29"/>
    <mergeCell ref="BA28:BA29"/>
    <mergeCell ref="BB28:BB29"/>
    <mergeCell ref="AC26:AC27"/>
    <mergeCell ref="AD26:AD27"/>
    <mergeCell ref="AE26:AE27"/>
    <mergeCell ref="AF26:AF27"/>
    <mergeCell ref="AG26:AG27"/>
    <mergeCell ref="AH26:AH27"/>
    <mergeCell ref="AI26:AI27"/>
    <mergeCell ref="AJ26:AJ27"/>
    <mergeCell ref="AK26:AK27"/>
    <mergeCell ref="K17:K18"/>
    <mergeCell ref="L17:L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L21:L22"/>
    <mergeCell ref="M21:M22"/>
    <mergeCell ref="AY17:AY18"/>
    <mergeCell ref="O33:O35"/>
    <mergeCell ref="P33:P35"/>
    <mergeCell ref="Q33:Q35"/>
    <mergeCell ref="R33:R35"/>
    <mergeCell ref="S33:S35"/>
    <mergeCell ref="T33:T35"/>
    <mergeCell ref="U33:U35"/>
    <mergeCell ref="V33:V35"/>
    <mergeCell ref="W33:W35"/>
    <mergeCell ref="X33:X35"/>
    <mergeCell ref="Y33:Y35"/>
    <mergeCell ref="Z33:Z35"/>
    <mergeCell ref="AA33:AA35"/>
    <mergeCell ref="AW17:AW18"/>
    <mergeCell ref="AX17:AX18"/>
    <mergeCell ref="AB33:AB35"/>
    <mergeCell ref="AC33:AC35"/>
    <mergeCell ref="AD33:AD35"/>
    <mergeCell ref="AE33:AE35"/>
    <mergeCell ref="AF33:AF35"/>
    <mergeCell ref="AH33:AH35"/>
    <mergeCell ref="AI33:AI35"/>
    <mergeCell ref="AJ33:AJ35"/>
    <mergeCell ref="AK33:AK35"/>
    <mergeCell ref="AL33:AL35"/>
    <mergeCell ref="AM33:AM35"/>
    <mergeCell ref="AN33:AN35"/>
    <mergeCell ref="AO33:AO35"/>
    <mergeCell ref="AC30:AC31"/>
    <mergeCell ref="AD30:AD31"/>
    <mergeCell ref="AT30:AT31"/>
    <mergeCell ref="G26:G27"/>
    <mergeCell ref="G28:G29"/>
    <mergeCell ref="H28:H29"/>
    <mergeCell ref="I28:I29"/>
    <mergeCell ref="J28:J29"/>
    <mergeCell ref="K28:K29"/>
    <mergeCell ref="L28:L29"/>
    <mergeCell ref="Z26:Z27"/>
    <mergeCell ref="AA26:AA27"/>
    <mergeCell ref="S26:S27"/>
    <mergeCell ref="T26:T27"/>
    <mergeCell ref="U26:U27"/>
    <mergeCell ref="V26:V27"/>
    <mergeCell ref="W26:W27"/>
    <mergeCell ref="X26:X27"/>
    <mergeCell ref="Y26:Y27"/>
    <mergeCell ref="AB26:AB27"/>
    <mergeCell ref="AL26:AL27"/>
    <mergeCell ref="AM26:AM27"/>
    <mergeCell ref="AN26:AN27"/>
    <mergeCell ref="AI28:AI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CB26:CC26"/>
    <mergeCell ref="CB27:CC27"/>
    <mergeCell ref="CB28:CD28"/>
    <mergeCell ref="BP26:BP27"/>
    <mergeCell ref="BQ26:BQ27"/>
    <mergeCell ref="BR26:BR27"/>
    <mergeCell ref="BS26:BS27"/>
    <mergeCell ref="BT26:BT27"/>
    <mergeCell ref="BU26:BU27"/>
    <mergeCell ref="BV26:BV27"/>
    <mergeCell ref="BM26:BM27"/>
    <mergeCell ref="BN26:BN27"/>
    <mergeCell ref="BO26:BO27"/>
    <mergeCell ref="BW26:BW27"/>
    <mergeCell ref="BX26:BX27"/>
    <mergeCell ref="AO26:AO27"/>
    <mergeCell ref="AW26:AW27"/>
    <mergeCell ref="AX26:AX27"/>
    <mergeCell ref="AY26:AY27"/>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CB24:CC24"/>
    <mergeCell ref="CB25:CC25"/>
    <mergeCell ref="BL24:BL25"/>
    <mergeCell ref="BM24:BM25"/>
    <mergeCell ref="BN24:BN25"/>
    <mergeCell ref="BO24:BO25"/>
    <mergeCell ref="BP24:BP25"/>
    <mergeCell ref="BQ24:BQ25"/>
    <mergeCell ref="BR24:BR25"/>
    <mergeCell ref="J26:J27"/>
    <mergeCell ref="K26:K27"/>
    <mergeCell ref="L26:L27"/>
    <mergeCell ref="M26:M27"/>
    <mergeCell ref="N26:N27"/>
    <mergeCell ref="O26:O27"/>
    <mergeCell ref="P26:P27"/>
    <mergeCell ref="Q26:Q27"/>
    <mergeCell ref="R26:R27"/>
    <mergeCell ref="BD26:BD27"/>
    <mergeCell ref="BE26:BE27"/>
    <mergeCell ref="BF26:BF27"/>
    <mergeCell ref="BG26:BG27"/>
    <mergeCell ref="BH26:BH27"/>
    <mergeCell ref="BI26:BI27"/>
    <mergeCell ref="BJ26:BJ27"/>
    <mergeCell ref="BK26:BK27"/>
    <mergeCell ref="BL26:BL27"/>
    <mergeCell ref="BA24:BA25"/>
    <mergeCell ref="BB24:BB25"/>
    <mergeCell ref="BC24:BC25"/>
    <mergeCell ref="BD24:BD25"/>
    <mergeCell ref="BE24:BE25"/>
    <mergeCell ref="BF24:BF25"/>
    <mergeCell ref="BG24:BG25"/>
    <mergeCell ref="BH24:BH25"/>
    <mergeCell ref="BI24:BI25"/>
    <mergeCell ref="BJ24:BJ25"/>
    <mergeCell ref="BK24:BK25"/>
    <mergeCell ref="BS24:BS25"/>
    <mergeCell ref="BT24:BT25"/>
    <mergeCell ref="BU24:BU25"/>
    <mergeCell ref="BV24:BV25"/>
    <mergeCell ref="BW24:BW25"/>
    <mergeCell ref="BX24:BX25"/>
    <mergeCell ref="AJ24:AJ25"/>
    <mergeCell ref="AK24:AK25"/>
    <mergeCell ref="AL24:AL25"/>
    <mergeCell ref="AM24:AM25"/>
    <mergeCell ref="AN24:AN25"/>
    <mergeCell ref="AO24:AO25"/>
    <mergeCell ref="AP24:AP25"/>
    <mergeCell ref="AQ24:AQ25"/>
    <mergeCell ref="AR24:AR25"/>
    <mergeCell ref="AS24:AS25"/>
    <mergeCell ref="AT24:AT25"/>
    <mergeCell ref="AU24:AU25"/>
    <mergeCell ref="AV24:AV25"/>
    <mergeCell ref="AW24:AW25"/>
    <mergeCell ref="AX24:AX25"/>
    <mergeCell ref="AY24:AY25"/>
    <mergeCell ref="AZ24:AZ25"/>
    <mergeCell ref="BH21:BH22"/>
    <mergeCell ref="BI21:BI22"/>
    <mergeCell ref="BJ21:BJ22"/>
    <mergeCell ref="BK21:BK22"/>
    <mergeCell ref="BL21:BL22"/>
    <mergeCell ref="BM21:BM22"/>
    <mergeCell ref="BN21:BN22"/>
    <mergeCell ref="BO21:BO22"/>
    <mergeCell ref="BW21:BW22"/>
    <mergeCell ref="BX21:BX22"/>
    <mergeCell ref="BP21:BP22"/>
    <mergeCell ref="BQ21:BQ22"/>
    <mergeCell ref="BR21:BR22"/>
    <mergeCell ref="BS21:BS22"/>
    <mergeCell ref="BT21:BT22"/>
    <mergeCell ref="BU21:BU22"/>
    <mergeCell ref="BV21:BV22"/>
    <mergeCell ref="AN21:AN22"/>
    <mergeCell ref="AO21:AO22"/>
    <mergeCell ref="AP21:AP22"/>
    <mergeCell ref="AQ21:AQ22"/>
    <mergeCell ref="AT21:AT22"/>
    <mergeCell ref="AU21:AU22"/>
    <mergeCell ref="AV21:AV22"/>
    <mergeCell ref="AW21:AW22"/>
    <mergeCell ref="AX21:AX22"/>
    <mergeCell ref="AY21:AY22"/>
    <mergeCell ref="AZ21:AZ22"/>
    <mergeCell ref="BA21:BA22"/>
    <mergeCell ref="BB21:BB22"/>
    <mergeCell ref="BD21:BD22"/>
    <mergeCell ref="BE21:BE22"/>
    <mergeCell ref="BF21:BF22"/>
    <mergeCell ref="BG21:BG22"/>
    <mergeCell ref="CB17:CC17"/>
    <mergeCell ref="CB18:CD18"/>
    <mergeCell ref="BR17:BR18"/>
    <mergeCell ref="BS17:BS18"/>
    <mergeCell ref="BT17:BT18"/>
    <mergeCell ref="BU17:BU18"/>
    <mergeCell ref="BV17:BV18"/>
    <mergeCell ref="BW17:BW18"/>
    <mergeCell ref="BX17:BX18"/>
    <mergeCell ref="Z21:Z22"/>
    <mergeCell ref="AA21:AA22"/>
    <mergeCell ref="S21:S22"/>
    <mergeCell ref="T21:T22"/>
    <mergeCell ref="U21:U22"/>
    <mergeCell ref="V21:V22"/>
    <mergeCell ref="W21:W22"/>
    <mergeCell ref="X21:X22"/>
    <mergeCell ref="Y21:Y22"/>
    <mergeCell ref="AI21:AI22"/>
    <mergeCell ref="AJ21:AJ22"/>
    <mergeCell ref="AB21:AB22"/>
    <mergeCell ref="AC21:AC22"/>
    <mergeCell ref="AD21:AD22"/>
    <mergeCell ref="AE21:AE22"/>
    <mergeCell ref="AF21:AF22"/>
    <mergeCell ref="AG21:AG22"/>
    <mergeCell ref="AH21:AH22"/>
    <mergeCell ref="AR21:AR22"/>
    <mergeCell ref="AS21:AS22"/>
    <mergeCell ref="AK21:AK22"/>
    <mergeCell ref="AL21:AL22"/>
    <mergeCell ref="AM21:AM22"/>
    <mergeCell ref="AM15:AM16"/>
    <mergeCell ref="AN15:AN16"/>
    <mergeCell ref="AO15:AO16"/>
    <mergeCell ref="BV15:BV16"/>
    <mergeCell ref="BW15:BW16"/>
    <mergeCell ref="G15:G16"/>
    <mergeCell ref="H15:H16"/>
    <mergeCell ref="I15:I16"/>
    <mergeCell ref="J15:J16"/>
    <mergeCell ref="K15:K16"/>
    <mergeCell ref="L15:L16"/>
    <mergeCell ref="M15:M16"/>
    <mergeCell ref="BD17:BD18"/>
    <mergeCell ref="BE17:BE18"/>
    <mergeCell ref="BF17:BF18"/>
    <mergeCell ref="BG17:BG18"/>
    <mergeCell ref="BH17:BH18"/>
    <mergeCell ref="BI17:BI18"/>
    <mergeCell ref="BJ17:BJ18"/>
    <mergeCell ref="BK17:BK18"/>
    <mergeCell ref="BL17:BL18"/>
    <mergeCell ref="BM17:BM18"/>
    <mergeCell ref="BN17:BN18"/>
    <mergeCell ref="BO17:BO18"/>
    <mergeCell ref="BP17:BP18"/>
    <mergeCell ref="BQ17:BQ18"/>
    <mergeCell ref="N17:N18"/>
    <mergeCell ref="O17:O18"/>
    <mergeCell ref="P17:P18"/>
    <mergeCell ref="Q17:Q18"/>
    <mergeCell ref="R17:R18"/>
    <mergeCell ref="S17:S18"/>
    <mergeCell ref="CB14:CC14"/>
    <mergeCell ref="CB15:CC15"/>
    <mergeCell ref="CB13:CC13"/>
    <mergeCell ref="BQ15:BQ16"/>
    <mergeCell ref="BR15:BR16"/>
    <mergeCell ref="BS15:BS16"/>
    <mergeCell ref="BT15:BT16"/>
    <mergeCell ref="BU15:BU16"/>
    <mergeCell ref="BX15:BX16"/>
    <mergeCell ref="CB16:CC16"/>
    <mergeCell ref="A8:B8"/>
    <mergeCell ref="C8:D8"/>
    <mergeCell ref="A12:B12"/>
    <mergeCell ref="C12:D12"/>
    <mergeCell ref="E12:E13"/>
    <mergeCell ref="F12:F13"/>
    <mergeCell ref="G12:BY12"/>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BF15:BF16"/>
    <mergeCell ref="BG15:BG16"/>
    <mergeCell ref="AY15:AY16"/>
    <mergeCell ref="AZ15:AZ16"/>
    <mergeCell ref="BA15:BA16"/>
    <mergeCell ref="BB15:BB16"/>
    <mergeCell ref="BC15:BC16"/>
    <mergeCell ref="BD15:BD16"/>
    <mergeCell ref="BE15:BE16"/>
    <mergeCell ref="BO15:BO16"/>
    <mergeCell ref="BP15:BP16"/>
    <mergeCell ref="BH15:BH16"/>
    <mergeCell ref="BI15:BI16"/>
    <mergeCell ref="BJ15:BJ16"/>
    <mergeCell ref="BK15:BK16"/>
    <mergeCell ref="BL15:BL16"/>
    <mergeCell ref="BM15:BM16"/>
    <mergeCell ref="BN15:BN16"/>
    <mergeCell ref="AW4:AW8"/>
    <mergeCell ref="AX4:AX8"/>
    <mergeCell ref="AY4:AY8"/>
    <mergeCell ref="AZ4:AZ8"/>
    <mergeCell ref="BA4:BA8"/>
    <mergeCell ref="BB4:BB8"/>
    <mergeCell ref="F4:F8"/>
    <mergeCell ref="G4:G8"/>
    <mergeCell ref="H4:H8"/>
    <mergeCell ref="I4:I8"/>
    <mergeCell ref="J4:J8"/>
    <mergeCell ref="K4:K8"/>
    <mergeCell ref="L4:L8"/>
    <mergeCell ref="AW15:AW16"/>
    <mergeCell ref="AX15:AX16"/>
    <mergeCell ref="AP15:AP16"/>
    <mergeCell ref="AQ15:AQ16"/>
    <mergeCell ref="AR15:AR16"/>
    <mergeCell ref="AS15:AS16"/>
    <mergeCell ref="AT15:AT16"/>
    <mergeCell ref="AU15:AU16"/>
    <mergeCell ref="AV15:AV16"/>
    <mergeCell ref="AC15:AC16"/>
    <mergeCell ref="AD15:AD16"/>
    <mergeCell ref="AE15:AE16"/>
    <mergeCell ref="AF15:AF16"/>
    <mergeCell ref="AG15:AG16"/>
    <mergeCell ref="AH15:AH16"/>
    <mergeCell ref="AI15:AI16"/>
    <mergeCell ref="AJ15:AJ16"/>
    <mergeCell ref="AK15:AK16"/>
    <mergeCell ref="AL15:AL16"/>
    <mergeCell ref="AF4:AF8"/>
    <mergeCell ref="AG4:AG8"/>
    <mergeCell ref="AH4:AH8"/>
    <mergeCell ref="AI4:AI8"/>
    <mergeCell ref="AJ4:AJ8"/>
    <mergeCell ref="AK4:AK8"/>
    <mergeCell ref="AL4:AL8"/>
    <mergeCell ref="AM4:AM8"/>
    <mergeCell ref="AN4:AN8"/>
    <mergeCell ref="AO4:AO8"/>
    <mergeCell ref="AP4:AP8"/>
    <mergeCell ref="AQ4:AQ8"/>
    <mergeCell ref="AR4:AR8"/>
    <mergeCell ref="AS4:AS8"/>
    <mergeCell ref="AT4:AT8"/>
    <mergeCell ref="AU4:AU8"/>
    <mergeCell ref="AV4:AV8"/>
    <mergeCell ref="BT4:BT8"/>
    <mergeCell ref="BU4:BU8"/>
    <mergeCell ref="BV4:BV8"/>
    <mergeCell ref="BW4:BW8"/>
    <mergeCell ref="CE6:CE8"/>
    <mergeCell ref="CF6:CF8"/>
    <mergeCell ref="BX4:BX8"/>
    <mergeCell ref="BY4:BY8"/>
    <mergeCell ref="CB4:CF5"/>
    <mergeCell ref="CA6:CA8"/>
    <mergeCell ref="CB6:CB8"/>
    <mergeCell ref="CC6:CC8"/>
    <mergeCell ref="CD6:CD8"/>
    <mergeCell ref="M4:M8"/>
    <mergeCell ref="N4:N8"/>
    <mergeCell ref="O4:O8"/>
    <mergeCell ref="P4:P8"/>
    <mergeCell ref="Q4:Q8"/>
    <mergeCell ref="R4:R8"/>
    <mergeCell ref="S4:S8"/>
    <mergeCell ref="T4:T8"/>
    <mergeCell ref="U4:U8"/>
    <mergeCell ref="V4:V8"/>
    <mergeCell ref="W4:W8"/>
    <mergeCell ref="X4:X8"/>
    <mergeCell ref="Y4:Y8"/>
    <mergeCell ref="Z4:Z8"/>
    <mergeCell ref="AA4:AA8"/>
    <mergeCell ref="AB4:AB8"/>
    <mergeCell ref="AC4:AC8"/>
    <mergeCell ref="AD4:AD8"/>
    <mergeCell ref="AE4:AE8"/>
    <mergeCell ref="BC4:BC8"/>
    <mergeCell ref="BD4:BD8"/>
    <mergeCell ref="BE4:BE8"/>
    <mergeCell ref="BF4:BF8"/>
    <mergeCell ref="BG4:BG8"/>
    <mergeCell ref="BH4:BH8"/>
    <mergeCell ref="BI4:BI8"/>
    <mergeCell ref="BJ4:BJ8"/>
    <mergeCell ref="BK4:BK8"/>
    <mergeCell ref="BL4:BL8"/>
    <mergeCell ref="BM4:BM8"/>
    <mergeCell ref="BN4:BN8"/>
    <mergeCell ref="BO4:BO8"/>
    <mergeCell ref="BP4:BP8"/>
    <mergeCell ref="BQ4:BQ8"/>
    <mergeCell ref="BR4:BR8"/>
    <mergeCell ref="BS4:BS8"/>
    <mergeCell ref="BE142:BE143"/>
    <mergeCell ref="BF142:BF143"/>
    <mergeCell ref="BG142:BG143"/>
    <mergeCell ref="BH142:BH143"/>
    <mergeCell ref="BI142:BI143"/>
    <mergeCell ref="BJ142:BJ143"/>
    <mergeCell ref="BK142:BK143"/>
    <mergeCell ref="BL142:BL143"/>
    <mergeCell ref="BM142:BM143"/>
    <mergeCell ref="BU142:BU143"/>
    <mergeCell ref="BV142:BV143"/>
    <mergeCell ref="BW142:BW143"/>
    <mergeCell ref="BX142:BX143"/>
    <mergeCell ref="BN142:BN143"/>
    <mergeCell ref="BO142:BO143"/>
    <mergeCell ref="BP142:BP143"/>
    <mergeCell ref="BQ142:BQ143"/>
    <mergeCell ref="BR142:BR143"/>
    <mergeCell ref="BS142:BS143"/>
    <mergeCell ref="BT142:BT143"/>
    <mergeCell ref="BN140:BN141"/>
    <mergeCell ref="BO140:BO141"/>
    <mergeCell ref="BW140:BW141"/>
    <mergeCell ref="BX140:BX141"/>
    <mergeCell ref="BP140:BP141"/>
    <mergeCell ref="BQ140:BQ141"/>
    <mergeCell ref="BR140:BR141"/>
    <mergeCell ref="BS140:BS141"/>
    <mergeCell ref="BT140:BT141"/>
    <mergeCell ref="BU140:BU141"/>
    <mergeCell ref="BV140:BV141"/>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BB142:BB143"/>
    <mergeCell ref="BC142:BC143"/>
    <mergeCell ref="BD142:BD143"/>
    <mergeCell ref="AM138:AM139"/>
    <mergeCell ref="AN138:AN139"/>
    <mergeCell ref="AO138:AO139"/>
    <mergeCell ref="AP138:AP139"/>
    <mergeCell ref="AQ138:AQ139"/>
    <mergeCell ref="BB140:BB141"/>
    <mergeCell ref="BC140:BC141"/>
    <mergeCell ref="BD140:BD141"/>
    <mergeCell ref="BE140:BE141"/>
    <mergeCell ref="BF140:BF141"/>
    <mergeCell ref="BG140:BG141"/>
    <mergeCell ref="BH140:BH141"/>
    <mergeCell ref="BI140:BI141"/>
    <mergeCell ref="BJ140:BJ141"/>
    <mergeCell ref="BK140:BK141"/>
    <mergeCell ref="BL140:BL141"/>
    <mergeCell ref="BM140:BM141"/>
    <mergeCell ref="AR138:AR139"/>
    <mergeCell ref="AS138:AS139"/>
    <mergeCell ref="BE138:BE139"/>
    <mergeCell ref="BF138:BF139"/>
    <mergeCell ref="BG138:BG139"/>
    <mergeCell ref="BH138:BH139"/>
    <mergeCell ref="BI138:BI139"/>
    <mergeCell ref="BJ138:BJ139"/>
    <mergeCell ref="G138:G139"/>
    <mergeCell ref="H138:H139"/>
    <mergeCell ref="I138:I139"/>
    <mergeCell ref="J138:J139"/>
    <mergeCell ref="K138:K139"/>
    <mergeCell ref="L138:L139"/>
    <mergeCell ref="M138:M139"/>
    <mergeCell ref="AC138:AC139"/>
    <mergeCell ref="AD138:AD139"/>
    <mergeCell ref="AE138:AE139"/>
    <mergeCell ref="AF138:AF139"/>
    <mergeCell ref="AG138:AG139"/>
    <mergeCell ref="AH138:AH139"/>
    <mergeCell ref="AI138:AI139"/>
    <mergeCell ref="AJ138:AJ139"/>
    <mergeCell ref="AK138:AK139"/>
    <mergeCell ref="AL138:AL139"/>
    <mergeCell ref="BR138:BR139"/>
    <mergeCell ref="BS138:BS139"/>
    <mergeCell ref="BT138:BT139"/>
    <mergeCell ref="BU138:BU139"/>
    <mergeCell ref="BV138:BV139"/>
    <mergeCell ref="BW138:BW139"/>
    <mergeCell ref="BX138:BX139"/>
    <mergeCell ref="BK138:BK139"/>
    <mergeCell ref="BL138:BL139"/>
    <mergeCell ref="BM138:BM139"/>
    <mergeCell ref="BN138:BN139"/>
    <mergeCell ref="BO138:BO139"/>
    <mergeCell ref="BP138:BP139"/>
    <mergeCell ref="BQ138:BQ139"/>
    <mergeCell ref="AT138:AT139"/>
    <mergeCell ref="AU138:AU139"/>
    <mergeCell ref="AV138:AV139"/>
    <mergeCell ref="AW138:AW139"/>
    <mergeCell ref="AX138:AX139"/>
    <mergeCell ref="AY138:AY139"/>
    <mergeCell ref="AZ138:AZ139"/>
    <mergeCell ref="BA138:BA139"/>
    <mergeCell ref="BB138:BB139"/>
    <mergeCell ref="BC138:BC139"/>
    <mergeCell ref="A144:B144"/>
    <mergeCell ref="A152:B152"/>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BD138:BD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AM144:AM147"/>
    <mergeCell ref="BE152:BE153"/>
    <mergeCell ref="BF152:BF153"/>
    <mergeCell ref="BG152:BG153"/>
    <mergeCell ref="BH152:BH153"/>
    <mergeCell ref="BI152:BI153"/>
    <mergeCell ref="BJ152:BJ153"/>
    <mergeCell ref="BK152:BK153"/>
    <mergeCell ref="BL152:BL153"/>
    <mergeCell ref="BM152:BM153"/>
    <mergeCell ref="BN152:BN153"/>
    <mergeCell ref="BV152:BV153"/>
    <mergeCell ref="BW152:BW153"/>
    <mergeCell ref="BX152:BX153"/>
    <mergeCell ref="BO152:BO153"/>
    <mergeCell ref="BP152:BP153"/>
    <mergeCell ref="BQ152:BQ153"/>
    <mergeCell ref="BR152:BR153"/>
    <mergeCell ref="BS152:BS153"/>
    <mergeCell ref="BT152:BT153"/>
    <mergeCell ref="BU152:BU153"/>
    <mergeCell ref="AN152:AN153"/>
    <mergeCell ref="AO152:AO153"/>
    <mergeCell ref="AP152:AP153"/>
    <mergeCell ref="AQ152:AQ153"/>
    <mergeCell ref="AR152:AR153"/>
    <mergeCell ref="AS152:AS153"/>
    <mergeCell ref="AT152:AT153"/>
    <mergeCell ref="AU152:AU153"/>
    <mergeCell ref="AV152:AV153"/>
    <mergeCell ref="AW152:AW153"/>
    <mergeCell ref="AX152:AX153"/>
    <mergeCell ref="AY152:AY153"/>
    <mergeCell ref="AZ152:AZ153"/>
    <mergeCell ref="BA152:BA153"/>
    <mergeCell ref="BB152:BB153"/>
    <mergeCell ref="BC152:BC153"/>
    <mergeCell ref="BD152:BD153"/>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AM152:AM153"/>
    <mergeCell ref="G144:G147"/>
    <mergeCell ref="H144:H147"/>
    <mergeCell ref="I144:I147"/>
    <mergeCell ref="J144:J147"/>
    <mergeCell ref="K144:K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L144:L147"/>
    <mergeCell ref="M144:M147"/>
    <mergeCell ref="N144:N147"/>
    <mergeCell ref="O144:O147"/>
    <mergeCell ref="P144:P147"/>
    <mergeCell ref="Q144:Q147"/>
    <mergeCell ref="R144:R147"/>
    <mergeCell ref="S144:S147"/>
    <mergeCell ref="T144:T147"/>
    <mergeCell ref="U144:U147"/>
    <mergeCell ref="V144:V147"/>
    <mergeCell ref="BE144:BE147"/>
    <mergeCell ref="BF144:BF147"/>
    <mergeCell ref="BG144:BG147"/>
    <mergeCell ref="BH144:BH147"/>
    <mergeCell ref="BI144:BI147"/>
    <mergeCell ref="BJ144:BJ147"/>
    <mergeCell ref="BK144:BK147"/>
    <mergeCell ref="BL144:BL147"/>
    <mergeCell ref="BM144:BM147"/>
    <mergeCell ref="BN144:BN147"/>
    <mergeCell ref="BO144:BO147"/>
    <mergeCell ref="BW144:BW147"/>
    <mergeCell ref="BX144:BX147"/>
    <mergeCell ref="BP144:BP147"/>
    <mergeCell ref="BQ144:BQ147"/>
    <mergeCell ref="BR144:BR147"/>
    <mergeCell ref="BS144:BS147"/>
    <mergeCell ref="BT144:BT147"/>
    <mergeCell ref="BU144:BU147"/>
    <mergeCell ref="BV144:BV147"/>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Z144:AZ147"/>
    <mergeCell ref="BA144:BA147"/>
    <mergeCell ref="BB144:BB147"/>
    <mergeCell ref="BC144:BC147"/>
    <mergeCell ref="BD144:BD147"/>
    <mergeCell ref="AJ140:AJ141"/>
    <mergeCell ref="AK140:AK141"/>
    <mergeCell ref="AL140:AL141"/>
    <mergeCell ref="AM140:AM141"/>
    <mergeCell ref="AV142:AV143"/>
    <mergeCell ref="AW142:AW143"/>
    <mergeCell ref="AX142:AX143"/>
    <mergeCell ref="AY142:AY143"/>
    <mergeCell ref="AZ142:AZ143"/>
    <mergeCell ref="BA142:BA143"/>
    <mergeCell ref="AU140:AU141"/>
    <mergeCell ref="AV140:AV141"/>
    <mergeCell ref="AW140:AW141"/>
    <mergeCell ref="AX140:AX141"/>
    <mergeCell ref="AY140:AY141"/>
    <mergeCell ref="AZ140:AZ141"/>
    <mergeCell ref="BA140:BA141"/>
    <mergeCell ref="AM142:AM143"/>
    <mergeCell ref="AN142:AN143"/>
    <mergeCell ref="AO142:AO143"/>
    <mergeCell ref="AP142:AP143"/>
    <mergeCell ref="AQ142:AQ143"/>
    <mergeCell ref="AR142:AR143"/>
    <mergeCell ref="AS142:AS143"/>
    <mergeCell ref="AT142:AT143"/>
    <mergeCell ref="AU142:AU143"/>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J142:J143"/>
    <mergeCell ref="K142:K143"/>
    <mergeCell ref="H142:H143"/>
    <mergeCell ref="I142:I143"/>
    <mergeCell ref="S142:S143"/>
    <mergeCell ref="T142:T143"/>
    <mergeCell ref="L142:L143"/>
    <mergeCell ref="M142:M143"/>
    <mergeCell ref="N142:N143"/>
    <mergeCell ref="O142:O143"/>
    <mergeCell ref="P142:P143"/>
    <mergeCell ref="Q142:Q143"/>
    <mergeCell ref="R142:R143"/>
    <mergeCell ref="AU134:AU136"/>
    <mergeCell ref="AV134:AV136"/>
    <mergeCell ref="AW134:AW136"/>
    <mergeCell ref="AX134:AX136"/>
    <mergeCell ref="AY134:AY136"/>
    <mergeCell ref="AZ134:AZ136"/>
    <mergeCell ref="BA134:BA136"/>
    <mergeCell ref="BB134:BB136"/>
    <mergeCell ref="BC134:BC136"/>
    <mergeCell ref="G134:G136"/>
    <mergeCell ref="H134:H136"/>
    <mergeCell ref="I134:I136"/>
    <mergeCell ref="J134:J136"/>
    <mergeCell ref="K134:K136"/>
    <mergeCell ref="L134:L136"/>
    <mergeCell ref="M134:M136"/>
    <mergeCell ref="AN140:AN141"/>
    <mergeCell ref="AO140:AO141"/>
    <mergeCell ref="AP140:AP141"/>
    <mergeCell ref="AQ140:AQ141"/>
    <mergeCell ref="AR140:AR141"/>
    <mergeCell ref="AS140:AS141"/>
    <mergeCell ref="AT140:AT141"/>
    <mergeCell ref="G140:G141"/>
    <mergeCell ref="AB140:AB141"/>
    <mergeCell ref="AC140:AC141"/>
    <mergeCell ref="AD140:AD141"/>
    <mergeCell ref="AE140:AE141"/>
    <mergeCell ref="AF140:AF141"/>
    <mergeCell ref="AG140:AG141"/>
    <mergeCell ref="AH140:AH141"/>
    <mergeCell ref="AI140:AI141"/>
    <mergeCell ref="BR134:BR136"/>
    <mergeCell ref="BS134:BS136"/>
    <mergeCell ref="BT134:BT136"/>
    <mergeCell ref="BU134:BU136"/>
    <mergeCell ref="BV134:BV136"/>
    <mergeCell ref="BW134:BW136"/>
    <mergeCell ref="BX134:BX136"/>
    <mergeCell ref="BK134:BK136"/>
    <mergeCell ref="BL134:BL136"/>
    <mergeCell ref="BM134:BM136"/>
    <mergeCell ref="BN134:BN136"/>
    <mergeCell ref="BO134:BO136"/>
    <mergeCell ref="BP134:BP136"/>
    <mergeCell ref="BQ134:BQ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AI132:AI133"/>
    <mergeCell ref="AJ132:AJ133"/>
    <mergeCell ref="AK132:AK133"/>
    <mergeCell ref="H129:H131"/>
    <mergeCell ref="I129:I131"/>
    <mergeCell ref="G132:G133"/>
    <mergeCell ref="H132:H133"/>
    <mergeCell ref="I132:I133"/>
    <mergeCell ref="A134:B134"/>
    <mergeCell ref="C134:D134"/>
    <mergeCell ref="BD134:BD136"/>
    <mergeCell ref="BE134:BE136"/>
    <mergeCell ref="BF134:BF136"/>
    <mergeCell ref="BG134:BG136"/>
    <mergeCell ref="BH134:BH136"/>
    <mergeCell ref="BI134:BI136"/>
    <mergeCell ref="BJ134:BJ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G129:G131"/>
    <mergeCell ref="N126:N128"/>
    <mergeCell ref="O126:O128"/>
    <mergeCell ref="P126:P128"/>
    <mergeCell ref="Q126:Q128"/>
    <mergeCell ref="BC132:BC133"/>
    <mergeCell ref="BD132:BD133"/>
    <mergeCell ref="BE132:BE133"/>
    <mergeCell ref="BF132:BF133"/>
    <mergeCell ref="BG132:BG133"/>
    <mergeCell ref="BH132:BH133"/>
    <mergeCell ref="BI132:BI133"/>
    <mergeCell ref="BJ132:BJ133"/>
    <mergeCell ref="BK132:BK133"/>
    <mergeCell ref="BL132:BL133"/>
    <mergeCell ref="BM132:BM133"/>
    <mergeCell ref="BU132:BU133"/>
    <mergeCell ref="BV132:BV133"/>
    <mergeCell ref="BW132:BW133"/>
    <mergeCell ref="BX132:BX133"/>
    <mergeCell ref="BN132:BN133"/>
    <mergeCell ref="BO132:BO133"/>
    <mergeCell ref="BP132:BP133"/>
    <mergeCell ref="BQ132:BQ133"/>
    <mergeCell ref="BR132:BR133"/>
    <mergeCell ref="BS132:BS133"/>
    <mergeCell ref="BT132:BT133"/>
    <mergeCell ref="AL132:AL133"/>
    <mergeCell ref="AM132:AM133"/>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AK126:AK128"/>
    <mergeCell ref="AL126:AL128"/>
    <mergeCell ref="AM126:AM128"/>
    <mergeCell ref="AN126:AN128"/>
    <mergeCell ref="AO126:AO128"/>
    <mergeCell ref="AX129:AX131"/>
    <mergeCell ref="AY129:AY131"/>
    <mergeCell ref="AZ129:AZ131"/>
    <mergeCell ref="BA129:BA131"/>
    <mergeCell ref="BB129:BB131"/>
    <mergeCell ref="BC129:BC131"/>
    <mergeCell ref="AW126:AW128"/>
    <mergeCell ref="AX126:AX128"/>
    <mergeCell ref="AY126:AY128"/>
    <mergeCell ref="AZ126:AZ128"/>
    <mergeCell ref="BA126:BA128"/>
    <mergeCell ref="BB126:BB128"/>
    <mergeCell ref="BC126:BC128"/>
    <mergeCell ref="AV129:AV131"/>
    <mergeCell ref="AW129:AW131"/>
    <mergeCell ref="AO129:AO131"/>
    <mergeCell ref="AP129:AP131"/>
    <mergeCell ref="AQ129:AQ131"/>
    <mergeCell ref="AR129:AR131"/>
    <mergeCell ref="AS129:AS131"/>
    <mergeCell ref="AT129:AT131"/>
    <mergeCell ref="AU129:AU131"/>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J129:J131"/>
    <mergeCell ref="K129:K131"/>
    <mergeCell ref="AM129:AM131"/>
    <mergeCell ref="AN129:AN131"/>
    <mergeCell ref="AF129:AF131"/>
    <mergeCell ref="AG129:AG131"/>
    <mergeCell ref="AH129:AH131"/>
    <mergeCell ref="AI129:AI131"/>
    <mergeCell ref="AJ129:AJ131"/>
    <mergeCell ref="AK129:AK131"/>
    <mergeCell ref="AL129:AL131"/>
    <mergeCell ref="U129:U131"/>
    <mergeCell ref="V129:V131"/>
    <mergeCell ref="N129:N131"/>
    <mergeCell ref="O129:O131"/>
    <mergeCell ref="P129:P131"/>
    <mergeCell ref="Q129:Q131"/>
    <mergeCell ref="R129:R131"/>
    <mergeCell ref="S129:S131"/>
    <mergeCell ref="T129:T131"/>
    <mergeCell ref="AD129:AD131"/>
    <mergeCell ref="AE129:AE131"/>
    <mergeCell ref="W129:W131"/>
    <mergeCell ref="X129:X131"/>
    <mergeCell ref="Y129:Y131"/>
    <mergeCell ref="Z129:Z131"/>
    <mergeCell ref="AA129:AA131"/>
    <mergeCell ref="AB129:AB131"/>
    <mergeCell ref="AC129:AC131"/>
    <mergeCell ref="BD129:BD131"/>
    <mergeCell ref="BE129:BE131"/>
    <mergeCell ref="BF129:BF131"/>
    <mergeCell ref="BG129:BG131"/>
    <mergeCell ref="BH129:BH131"/>
    <mergeCell ref="BI129:BI131"/>
    <mergeCell ref="BJ129:BJ131"/>
    <mergeCell ref="BR129:BR131"/>
    <mergeCell ref="BS129:BS131"/>
    <mergeCell ref="BT129:BT131"/>
    <mergeCell ref="BU129:BU131"/>
    <mergeCell ref="BV129:BV131"/>
    <mergeCell ref="BW129:BW131"/>
    <mergeCell ref="BX129:BX131"/>
    <mergeCell ref="BK129:BK131"/>
    <mergeCell ref="BL129:BL131"/>
    <mergeCell ref="BM129:BM131"/>
    <mergeCell ref="BN129:BN131"/>
    <mergeCell ref="BO129:BO131"/>
    <mergeCell ref="BP129:BP131"/>
    <mergeCell ref="BQ129:BQ131"/>
    <mergeCell ref="BV126:BV128"/>
    <mergeCell ref="BW126:BW128"/>
    <mergeCell ref="BX126:BX128"/>
    <mergeCell ref="BK126:BK128"/>
    <mergeCell ref="BL126:BL128"/>
    <mergeCell ref="BM126:BM128"/>
    <mergeCell ref="BN126:BN128"/>
    <mergeCell ref="BO126:BO128"/>
    <mergeCell ref="BP126:BP128"/>
    <mergeCell ref="BQ126:BQ128"/>
    <mergeCell ref="BR126:BR128"/>
    <mergeCell ref="BS126:BS128"/>
    <mergeCell ref="BT126:BT128"/>
    <mergeCell ref="BU126:BU128"/>
    <mergeCell ref="BD126:BD128"/>
    <mergeCell ref="BE126:BE128"/>
    <mergeCell ref="BF126:BF128"/>
    <mergeCell ref="BG126:BG128"/>
    <mergeCell ref="BH126:BH128"/>
    <mergeCell ref="BI126:BI128"/>
    <mergeCell ref="BJ126:BJ128"/>
    <mergeCell ref="AX123:AX125"/>
    <mergeCell ref="AY123:AY125"/>
    <mergeCell ref="AZ123:AZ125"/>
    <mergeCell ref="BA123:BA125"/>
    <mergeCell ref="BB123:BB125"/>
    <mergeCell ref="BC123:BC125"/>
    <mergeCell ref="G123:G125"/>
    <mergeCell ref="H123:H125"/>
    <mergeCell ref="I123:I125"/>
    <mergeCell ref="J123:J125"/>
    <mergeCell ref="K123:K125"/>
    <mergeCell ref="L123:L125"/>
    <mergeCell ref="M123:M125"/>
    <mergeCell ref="AP126:AP128"/>
    <mergeCell ref="AQ126:AQ128"/>
    <mergeCell ref="AR126:AR128"/>
    <mergeCell ref="AS126:AS128"/>
    <mergeCell ref="AT126:AT128"/>
    <mergeCell ref="AU126:AU128"/>
    <mergeCell ref="AV126:AV128"/>
    <mergeCell ref="G126:G128"/>
    <mergeCell ref="AD126:AD128"/>
    <mergeCell ref="AE126:AE128"/>
    <mergeCell ref="AF126:AF128"/>
    <mergeCell ref="AG126:AG128"/>
    <mergeCell ref="AH126:AH128"/>
    <mergeCell ref="AI126:AI128"/>
    <mergeCell ref="AJ126:AJ128"/>
    <mergeCell ref="BU123:BU125"/>
    <mergeCell ref="BV123:BV125"/>
    <mergeCell ref="BW123:BW125"/>
    <mergeCell ref="BX123:BX125"/>
    <mergeCell ref="BK123:BK125"/>
    <mergeCell ref="BL123:BL125"/>
    <mergeCell ref="BM123:BM125"/>
    <mergeCell ref="BN123:BN125"/>
    <mergeCell ref="BO123:BO125"/>
    <mergeCell ref="BP123:BP125"/>
    <mergeCell ref="BQ123:BQ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G120:G122"/>
    <mergeCell ref="H120:H122"/>
    <mergeCell ref="I120:I122"/>
    <mergeCell ref="J120:J122"/>
    <mergeCell ref="K120:K122"/>
    <mergeCell ref="L120:L122"/>
    <mergeCell ref="M120:M122"/>
    <mergeCell ref="BD123:BD125"/>
    <mergeCell ref="BE123:BE125"/>
    <mergeCell ref="BF123:BF125"/>
    <mergeCell ref="BG123:BG125"/>
    <mergeCell ref="BH123:BH125"/>
    <mergeCell ref="BI123:BI125"/>
    <mergeCell ref="BJ123:BJ125"/>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AM120:AM122"/>
    <mergeCell ref="BR123:BR125"/>
    <mergeCell ref="BS123:BS125"/>
    <mergeCell ref="BT123:BT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N120:AN122"/>
    <mergeCell ref="AO120:AO122"/>
    <mergeCell ref="U117:U119"/>
    <mergeCell ref="V117:V119"/>
    <mergeCell ref="W117:W119"/>
    <mergeCell ref="X117:X119"/>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V120:V122"/>
    <mergeCell ref="W120:W122"/>
    <mergeCell ref="X120:X122"/>
    <mergeCell ref="T117:T119"/>
    <mergeCell ref="BG120:BG122"/>
    <mergeCell ref="BH120:BH122"/>
    <mergeCell ref="BI120:BI122"/>
    <mergeCell ref="BJ120:BJ122"/>
    <mergeCell ref="BR120:BR122"/>
    <mergeCell ref="BS120:BS122"/>
    <mergeCell ref="BT120:BT122"/>
    <mergeCell ref="BU120:BU122"/>
    <mergeCell ref="BV120:BV122"/>
    <mergeCell ref="BW120:BW122"/>
    <mergeCell ref="BX120:BX122"/>
    <mergeCell ref="BK120:BK122"/>
    <mergeCell ref="BL120:BL122"/>
    <mergeCell ref="BM120:BM122"/>
    <mergeCell ref="BN120:BN122"/>
    <mergeCell ref="BO120:BO122"/>
    <mergeCell ref="BP120:BP122"/>
    <mergeCell ref="BQ120:BQ122"/>
    <mergeCell ref="AP120:AP122"/>
    <mergeCell ref="AQ120:AQ122"/>
    <mergeCell ref="AR120:AR122"/>
    <mergeCell ref="AS120:AS122"/>
    <mergeCell ref="AT120:AT122"/>
    <mergeCell ref="AU120:AU122"/>
    <mergeCell ref="AV120:AV122"/>
    <mergeCell ref="AW120:AW122"/>
    <mergeCell ref="AX120:AX122"/>
    <mergeCell ref="AY120:AY122"/>
    <mergeCell ref="AZ120:AZ122"/>
    <mergeCell ref="BA120:BA122"/>
    <mergeCell ref="BB120:BB122"/>
    <mergeCell ref="BC120:BC122"/>
    <mergeCell ref="BD120:BD122"/>
    <mergeCell ref="BE120:BE122"/>
    <mergeCell ref="BF120:BF122"/>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G106:G109"/>
    <mergeCell ref="G111:G113"/>
    <mergeCell ref="G114:G116"/>
    <mergeCell ref="H114:H116"/>
    <mergeCell ref="I114:I116"/>
    <mergeCell ref="O114:O116"/>
    <mergeCell ref="P114:P116"/>
    <mergeCell ref="Q114:Q116"/>
    <mergeCell ref="R114:R116"/>
    <mergeCell ref="S114:S116"/>
    <mergeCell ref="T114:T116"/>
    <mergeCell ref="U114:U116"/>
    <mergeCell ref="V114:V116"/>
    <mergeCell ref="W114:W116"/>
    <mergeCell ref="X114:X116"/>
    <mergeCell ref="W111:W113"/>
    <mergeCell ref="BI117:BI119"/>
    <mergeCell ref="BQ117:BQ119"/>
    <mergeCell ref="BR117:BR119"/>
    <mergeCell ref="BS117:BS119"/>
    <mergeCell ref="BT117:BT119"/>
    <mergeCell ref="BU117:BU119"/>
    <mergeCell ref="BV117:BV119"/>
    <mergeCell ref="BW117:BW119"/>
    <mergeCell ref="BX117:BX119"/>
    <mergeCell ref="BJ117:BJ119"/>
    <mergeCell ref="BK117:BK119"/>
    <mergeCell ref="BL117:BL119"/>
    <mergeCell ref="BM117:BM119"/>
    <mergeCell ref="BN117:BN119"/>
    <mergeCell ref="BO117:BO119"/>
    <mergeCell ref="BP117:BP119"/>
    <mergeCell ref="C111:D113"/>
    <mergeCell ref="C114:D116"/>
    <mergeCell ref="AF114:AF116"/>
    <mergeCell ref="AG114:AG116"/>
    <mergeCell ref="AH114:AH116"/>
    <mergeCell ref="AI114:AI116"/>
    <mergeCell ref="G117:G119"/>
    <mergeCell ref="H117:H119"/>
    <mergeCell ref="Y114:Y116"/>
    <mergeCell ref="Z114:Z116"/>
    <mergeCell ref="AA114:AA116"/>
    <mergeCell ref="AB114:AB116"/>
    <mergeCell ref="Y117:Y119"/>
    <mergeCell ref="Z117:Z119"/>
    <mergeCell ref="R117:R119"/>
    <mergeCell ref="S117:S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BE117:BE119"/>
    <mergeCell ref="BF117:BF119"/>
    <mergeCell ref="BG117:BG119"/>
    <mergeCell ref="BH117:BH119"/>
    <mergeCell ref="BJ114:BJ116"/>
    <mergeCell ref="BK114:BK116"/>
    <mergeCell ref="BS114:BS116"/>
    <mergeCell ref="BT114:BT116"/>
    <mergeCell ref="BU114:BU116"/>
    <mergeCell ref="BV114:BV116"/>
    <mergeCell ref="BW114:BW116"/>
    <mergeCell ref="BX114:BX116"/>
    <mergeCell ref="BL114:BL116"/>
    <mergeCell ref="BM114:BM116"/>
    <mergeCell ref="BN114:BN116"/>
    <mergeCell ref="BO114:BO116"/>
    <mergeCell ref="BP114:BP116"/>
    <mergeCell ref="BQ114:BQ116"/>
    <mergeCell ref="BR114:BR116"/>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T114:AT116"/>
    <mergeCell ref="AU114:AU116"/>
    <mergeCell ref="AV114:AV116"/>
    <mergeCell ref="AW114:AW116"/>
    <mergeCell ref="AX114:AX116"/>
    <mergeCell ref="AY114:AY116"/>
    <mergeCell ref="AZ114:AZ116"/>
    <mergeCell ref="BA114:BA116"/>
    <mergeCell ref="BB114:BB116"/>
    <mergeCell ref="BC114:BC116"/>
    <mergeCell ref="BD114:BD116"/>
    <mergeCell ref="BE114:BE116"/>
    <mergeCell ref="BF114:BF116"/>
    <mergeCell ref="BG114:BG116"/>
    <mergeCell ref="BH114:BH116"/>
    <mergeCell ref="BI114:BI116"/>
    <mergeCell ref="AE114:AE116"/>
    <mergeCell ref="AB111:AB113"/>
    <mergeCell ref="AC111:AC113"/>
    <mergeCell ref="AD111:AD113"/>
    <mergeCell ref="AE111:AE113"/>
    <mergeCell ref="AJ114:AJ116"/>
    <mergeCell ref="AK114:AK116"/>
    <mergeCell ref="AL114:AL116"/>
    <mergeCell ref="AM114:AM116"/>
    <mergeCell ref="AN114:AN116"/>
    <mergeCell ref="AO114:AO116"/>
    <mergeCell ref="AP114:AP116"/>
    <mergeCell ref="AQ114:AQ116"/>
    <mergeCell ref="AR114:AR116"/>
    <mergeCell ref="AS114:AS116"/>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M106:AM109"/>
    <mergeCell ref="AN106:AN109"/>
    <mergeCell ref="H111:H113"/>
    <mergeCell ref="I111:I113"/>
    <mergeCell ref="M111:M113"/>
    <mergeCell ref="N111:N113"/>
    <mergeCell ref="O111:O113"/>
    <mergeCell ref="P111:P113"/>
    <mergeCell ref="Q111:Q113"/>
    <mergeCell ref="S103:S104"/>
    <mergeCell ref="T103:T104"/>
    <mergeCell ref="U103:U104"/>
    <mergeCell ref="V103:V104"/>
    <mergeCell ref="W103:W104"/>
    <mergeCell ref="X103:X104"/>
    <mergeCell ref="Y103:Y104"/>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R111:R113"/>
    <mergeCell ref="S111:S113"/>
    <mergeCell ref="T111:T113"/>
    <mergeCell ref="U111:U113"/>
    <mergeCell ref="V111:V113"/>
    <mergeCell ref="X111:X113"/>
    <mergeCell ref="AF111:AF113"/>
    <mergeCell ref="AG111:AG113"/>
    <mergeCell ref="AH111:AH113"/>
    <mergeCell ref="AI111:AI113"/>
    <mergeCell ref="AJ111:AJ113"/>
    <mergeCell ref="AK111:AK113"/>
    <mergeCell ref="AL111:AL113"/>
    <mergeCell ref="AM111:AM113"/>
    <mergeCell ref="AN111:AN113"/>
    <mergeCell ref="AO111:AO113"/>
    <mergeCell ref="BI106:BI109"/>
    <mergeCell ref="BQ106:BQ109"/>
    <mergeCell ref="BR106:BR109"/>
    <mergeCell ref="BS106:BS109"/>
    <mergeCell ref="BT106:BT109"/>
    <mergeCell ref="BD111:BD113"/>
    <mergeCell ref="BE111:BE113"/>
    <mergeCell ref="BF111:BF113"/>
    <mergeCell ref="BG111:BG113"/>
    <mergeCell ref="BH111:BH113"/>
    <mergeCell ref="BI111:BI113"/>
    <mergeCell ref="BJ111:BJ113"/>
    <mergeCell ref="BK111:BK113"/>
    <mergeCell ref="BL111:BL113"/>
    <mergeCell ref="BM111:BM113"/>
    <mergeCell ref="BN111:BN113"/>
    <mergeCell ref="BO111:BO113"/>
    <mergeCell ref="BP111:BP113"/>
    <mergeCell ref="BQ111:BQ113"/>
    <mergeCell ref="BR111:BR113"/>
    <mergeCell ref="AA111:AA113"/>
    <mergeCell ref="BV106:BV109"/>
    <mergeCell ref="BW106:BW109"/>
    <mergeCell ref="BX106:BX109"/>
    <mergeCell ref="BJ106:BJ109"/>
    <mergeCell ref="BK106:BK109"/>
    <mergeCell ref="BL106:BL109"/>
    <mergeCell ref="BM106:BM109"/>
    <mergeCell ref="BN106:BN109"/>
    <mergeCell ref="BO106:BO109"/>
    <mergeCell ref="BP106:BP109"/>
    <mergeCell ref="Y111:Y113"/>
    <mergeCell ref="Z111:Z113"/>
    <mergeCell ref="AP111:AP113"/>
    <mergeCell ref="AQ111:AQ113"/>
    <mergeCell ref="AR111:AR113"/>
    <mergeCell ref="AS111:AS113"/>
    <mergeCell ref="AT111:AT113"/>
    <mergeCell ref="AU111:AU113"/>
    <mergeCell ref="AV111:AV113"/>
    <mergeCell ref="AW111:AW113"/>
    <mergeCell ref="AX111:AX113"/>
    <mergeCell ref="AY111:AY113"/>
    <mergeCell ref="AZ111:AZ113"/>
    <mergeCell ref="BA111:BA113"/>
    <mergeCell ref="BB111:BB113"/>
    <mergeCell ref="BC111:BC113"/>
    <mergeCell ref="BV111:BV113"/>
    <mergeCell ref="BW111:BW113"/>
    <mergeCell ref="BX111:BX113"/>
    <mergeCell ref="BS111:BS113"/>
    <mergeCell ref="BT111:BT113"/>
    <mergeCell ref="BU111:BU113"/>
    <mergeCell ref="BS103:BS104"/>
    <mergeCell ref="BT103:BT104"/>
    <mergeCell ref="BU103:BU104"/>
    <mergeCell ref="AO106:AO109"/>
    <mergeCell ref="AP106:AP109"/>
    <mergeCell ref="AQ106:AQ109"/>
    <mergeCell ref="AR106:AR109"/>
    <mergeCell ref="AS106:AS109"/>
    <mergeCell ref="AT106:AT109"/>
    <mergeCell ref="AU106:AU109"/>
    <mergeCell ref="AV106:AV109"/>
    <mergeCell ref="AW106:AW109"/>
    <mergeCell ref="AX106:AX109"/>
    <mergeCell ref="AY106:AY109"/>
    <mergeCell ref="AZ106:AZ109"/>
    <mergeCell ref="BA106:BA109"/>
    <mergeCell ref="BB106:BB109"/>
    <mergeCell ref="BC106:BC109"/>
    <mergeCell ref="BD106:BD109"/>
    <mergeCell ref="BE106:BE109"/>
    <mergeCell ref="BF106:BF109"/>
    <mergeCell ref="BG106:BG109"/>
    <mergeCell ref="BH106:BH109"/>
    <mergeCell ref="BU106:BU109"/>
    <mergeCell ref="AV103:AV104"/>
    <mergeCell ref="AW103:AW104"/>
    <mergeCell ref="AX103:AX104"/>
    <mergeCell ref="AY103:AY104"/>
    <mergeCell ref="BC103:BC104"/>
    <mergeCell ref="BD103:BD104"/>
    <mergeCell ref="BE103:BE104"/>
    <mergeCell ref="BF103:BF104"/>
    <mergeCell ref="BG103:BG104"/>
    <mergeCell ref="BH103:BH104"/>
    <mergeCell ref="BI103:BI104"/>
    <mergeCell ref="BJ103:BJ104"/>
    <mergeCell ref="BK103:BK104"/>
    <mergeCell ref="BL103:BL104"/>
    <mergeCell ref="BT100:BT102"/>
    <mergeCell ref="BU100:BU102"/>
    <mergeCell ref="BV100:BV102"/>
    <mergeCell ref="BW100:BW102"/>
    <mergeCell ref="BX100:BX102"/>
    <mergeCell ref="BK100:BK102"/>
    <mergeCell ref="BL100:BL102"/>
    <mergeCell ref="BM100:BM102"/>
    <mergeCell ref="BN100:BN102"/>
    <mergeCell ref="BO100:BO102"/>
    <mergeCell ref="BP100:BP102"/>
    <mergeCell ref="BQ100:BQ102"/>
    <mergeCell ref="BS100:BS102"/>
    <mergeCell ref="BM103:BM104"/>
    <mergeCell ref="BN103:BN104"/>
    <mergeCell ref="BV103:BV104"/>
    <mergeCell ref="BW103:BW104"/>
    <mergeCell ref="BX103:BX104"/>
    <mergeCell ref="BO103:BO104"/>
    <mergeCell ref="BP103:BP104"/>
    <mergeCell ref="BQ103:BQ104"/>
    <mergeCell ref="BR103:BR104"/>
    <mergeCell ref="BG100:BG102"/>
    <mergeCell ref="BH100:BH102"/>
    <mergeCell ref="BI100:BI102"/>
    <mergeCell ref="BJ100:BJ102"/>
    <mergeCell ref="AG103:AG104"/>
    <mergeCell ref="AH103:AH104"/>
    <mergeCell ref="AR103:AR104"/>
    <mergeCell ref="AS103:AS104"/>
    <mergeCell ref="AK103:AK104"/>
    <mergeCell ref="AL103:AL104"/>
    <mergeCell ref="AM103:AM104"/>
    <mergeCell ref="AN103:AN104"/>
    <mergeCell ref="AO103:AO104"/>
    <mergeCell ref="AP103:AP104"/>
    <mergeCell ref="AQ103:AQ104"/>
    <mergeCell ref="AT103:AT104"/>
    <mergeCell ref="AU103:AU104"/>
    <mergeCell ref="AV95:AV97"/>
    <mergeCell ref="M98:M99"/>
    <mergeCell ref="N98:N99"/>
    <mergeCell ref="O98:O99"/>
    <mergeCell ref="P98:P99"/>
    <mergeCell ref="Q98:Q99"/>
    <mergeCell ref="R98:R99"/>
    <mergeCell ref="S98:S99"/>
    <mergeCell ref="AU95:AU97"/>
    <mergeCell ref="AJ98:AJ99"/>
    <mergeCell ref="AK98:AK99"/>
    <mergeCell ref="AC98:AC99"/>
    <mergeCell ref="AD98:AD99"/>
    <mergeCell ref="AE98:AE99"/>
    <mergeCell ref="AF98:AF99"/>
    <mergeCell ref="AG98:AG99"/>
    <mergeCell ref="AH98:AH99"/>
    <mergeCell ref="AI98:AI99"/>
    <mergeCell ref="AL98:AL99"/>
    <mergeCell ref="BR100:BR102"/>
    <mergeCell ref="R100:R102"/>
    <mergeCell ref="S100:S102"/>
    <mergeCell ref="T100:T102"/>
    <mergeCell ref="U100:U102"/>
    <mergeCell ref="V100:V102"/>
    <mergeCell ref="W100:W102"/>
    <mergeCell ref="X100:X102"/>
    <mergeCell ref="Y100:Y102"/>
    <mergeCell ref="Z100:Z102"/>
    <mergeCell ref="AA100:AA102"/>
    <mergeCell ref="AW100:AW102"/>
    <mergeCell ref="AX100:AX102"/>
    <mergeCell ref="AY100:AY102"/>
    <mergeCell ref="AZ100:AZ102"/>
    <mergeCell ref="BA100:BA102"/>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BW98:BW99"/>
    <mergeCell ref="BX98:BX99"/>
    <mergeCell ref="BP98:BP99"/>
    <mergeCell ref="BQ98:BQ99"/>
    <mergeCell ref="BR98:BR99"/>
    <mergeCell ref="BS98:BS99"/>
    <mergeCell ref="BT98:BT99"/>
    <mergeCell ref="BU98:BU99"/>
    <mergeCell ref="BV98:BV99"/>
    <mergeCell ref="BB98:BB99"/>
    <mergeCell ref="BC98:BC99"/>
    <mergeCell ref="AU98:AU99"/>
    <mergeCell ref="AV98:AV99"/>
    <mergeCell ref="AW98:AW99"/>
    <mergeCell ref="AX98:AX99"/>
    <mergeCell ref="AY98:AY99"/>
    <mergeCell ref="AZ98:AZ99"/>
    <mergeCell ref="BA98:BA99"/>
    <mergeCell ref="BJ98:BJ99"/>
    <mergeCell ref="BK98:BK99"/>
    <mergeCell ref="BL98:BL99"/>
    <mergeCell ref="BM98:BM99"/>
    <mergeCell ref="BN98:BN99"/>
    <mergeCell ref="BO98:BO99"/>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BJ95:BJ97"/>
    <mergeCell ref="BR95:BR97"/>
    <mergeCell ref="BS95:BS97"/>
    <mergeCell ref="BT95:BT97"/>
    <mergeCell ref="BU95:BU97"/>
    <mergeCell ref="BV95:BV97"/>
    <mergeCell ref="BW95:BW97"/>
    <mergeCell ref="BX95:BX97"/>
    <mergeCell ref="BK95:BK97"/>
    <mergeCell ref="BL95:BL97"/>
    <mergeCell ref="BM95:BM97"/>
    <mergeCell ref="BN95:BN97"/>
    <mergeCell ref="BO95:BO97"/>
    <mergeCell ref="BP95:BP97"/>
    <mergeCell ref="BQ95:BQ97"/>
    <mergeCell ref="AV93:AV94"/>
    <mergeCell ref="AW93:AW94"/>
    <mergeCell ref="AX93:AX94"/>
    <mergeCell ref="AY93:AY94"/>
    <mergeCell ref="AZ93:AZ94"/>
    <mergeCell ref="BA93:BA94"/>
    <mergeCell ref="BB93:BB94"/>
    <mergeCell ref="BC93:BC94"/>
    <mergeCell ref="BD93:BD94"/>
    <mergeCell ref="BE93:BE94"/>
    <mergeCell ref="BF93:BF94"/>
    <mergeCell ref="BG93:BG94"/>
    <mergeCell ref="BH93:BH94"/>
    <mergeCell ref="BI93:BI94"/>
    <mergeCell ref="BJ93:BJ94"/>
    <mergeCell ref="BR93:BR94"/>
    <mergeCell ref="BS93:BS94"/>
    <mergeCell ref="G93:G94"/>
    <mergeCell ref="H93:H94"/>
    <mergeCell ref="I93:I94"/>
    <mergeCell ref="J93:J94"/>
    <mergeCell ref="K93:K94"/>
    <mergeCell ref="L93:L94"/>
    <mergeCell ref="M93:M94"/>
    <mergeCell ref="BD95:BD97"/>
    <mergeCell ref="BE95:BE97"/>
    <mergeCell ref="H95:H97"/>
    <mergeCell ref="I95:I97"/>
    <mergeCell ref="J95:J97"/>
    <mergeCell ref="K95:K97"/>
    <mergeCell ref="L95:L97"/>
    <mergeCell ref="M95:M97"/>
    <mergeCell ref="AW95:AW97"/>
    <mergeCell ref="AX95:AX97"/>
    <mergeCell ref="AY95:AY97"/>
    <mergeCell ref="AZ95:AZ97"/>
    <mergeCell ref="BA95:BA97"/>
    <mergeCell ref="BB95:BB97"/>
    <mergeCell ref="BC95:BC97"/>
    <mergeCell ref="AC95:AC97"/>
    <mergeCell ref="AD95:AD97"/>
    <mergeCell ref="AE93:AE94"/>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BT93:BT94"/>
    <mergeCell ref="BU93:BU94"/>
    <mergeCell ref="BV93:BV94"/>
    <mergeCell ref="BW93:BW94"/>
    <mergeCell ref="BX93:BX94"/>
    <mergeCell ref="BK93:BK94"/>
    <mergeCell ref="BL93:BL94"/>
    <mergeCell ref="BM93:BM94"/>
    <mergeCell ref="BN93:BN94"/>
    <mergeCell ref="BO93:BO94"/>
    <mergeCell ref="BP93:BP94"/>
    <mergeCell ref="BQ93:BQ94"/>
    <mergeCell ref="AE91:AE92"/>
    <mergeCell ref="AF91:AF92"/>
    <mergeCell ref="AG91:AG92"/>
    <mergeCell ref="AH91:AH92"/>
    <mergeCell ref="AI91:AI92"/>
    <mergeCell ref="AJ91:AJ92"/>
    <mergeCell ref="AK91:AK92"/>
    <mergeCell ref="AL91:AL92"/>
    <mergeCell ref="AM91:AM92"/>
    <mergeCell ref="AN91:AN92"/>
    <mergeCell ref="AO91:AO92"/>
    <mergeCell ref="BX91:BX92"/>
    <mergeCell ref="AX91:AX92"/>
    <mergeCell ref="AY91:AY92"/>
    <mergeCell ref="AZ91:AZ92"/>
    <mergeCell ref="BA91:BA92"/>
    <mergeCell ref="BB91:BB92"/>
    <mergeCell ref="BC91:BC92"/>
    <mergeCell ref="BD91:BD92"/>
    <mergeCell ref="BE91:BE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BG91:BG92"/>
    <mergeCell ref="BH91:BH92"/>
    <mergeCell ref="BI91:BI92"/>
    <mergeCell ref="BJ91:BJ92"/>
    <mergeCell ref="BR91:BR92"/>
    <mergeCell ref="BS91:BS92"/>
    <mergeCell ref="BT91:BT92"/>
    <mergeCell ref="BU91:BU92"/>
    <mergeCell ref="BV91:BV92"/>
    <mergeCell ref="BW91:BW92"/>
    <mergeCell ref="BK91:BK92"/>
    <mergeCell ref="BL91:BL92"/>
    <mergeCell ref="BM91:BM92"/>
    <mergeCell ref="BN91:BN92"/>
    <mergeCell ref="BO91:BO92"/>
    <mergeCell ref="BP91:BP92"/>
    <mergeCell ref="BQ91:BQ92"/>
    <mergeCell ref="AP91:AP92"/>
    <mergeCell ref="AQ91:AQ92"/>
    <mergeCell ref="AR91:AR92"/>
    <mergeCell ref="AS91:AS92"/>
    <mergeCell ref="AT91:AT92"/>
    <mergeCell ref="AU91:AU92"/>
    <mergeCell ref="AV91:AV92"/>
    <mergeCell ref="AW91:AW92"/>
    <mergeCell ref="BF91:BF92"/>
    <mergeCell ref="X84:X85"/>
    <mergeCell ref="Y84:Y85"/>
    <mergeCell ref="Z84:Z85"/>
    <mergeCell ref="AA84:AA85"/>
    <mergeCell ref="AB84:AB85"/>
    <mergeCell ref="AC84:AC85"/>
    <mergeCell ref="AD84:AD85"/>
    <mergeCell ref="AH89:AH90"/>
    <mergeCell ref="AI89:AI90"/>
    <mergeCell ref="AJ89:AJ90"/>
    <mergeCell ref="AK89:AK90"/>
    <mergeCell ref="AE84:AE85"/>
    <mergeCell ref="AF84:AF85"/>
    <mergeCell ref="AG84:AG85"/>
    <mergeCell ref="AH84:AH85"/>
    <mergeCell ref="AI84:AI85"/>
    <mergeCell ref="AJ84:AJ85"/>
    <mergeCell ref="AK84:AK85"/>
    <mergeCell ref="AZ89:AZ90"/>
    <mergeCell ref="BA89:BA90"/>
    <mergeCell ref="AM87:AM88"/>
    <mergeCell ref="AN87:AN88"/>
    <mergeCell ref="AO87:AO88"/>
    <mergeCell ref="AP87:AP88"/>
    <mergeCell ref="AX87:AX88"/>
    <mergeCell ref="AY87:AY88"/>
    <mergeCell ref="AF89:AF90"/>
    <mergeCell ref="AB87:AB88"/>
    <mergeCell ref="BD87:BD88"/>
    <mergeCell ref="BE87:BE88"/>
    <mergeCell ref="BF87:BF88"/>
    <mergeCell ref="G78:G81"/>
    <mergeCell ref="G82:G83"/>
    <mergeCell ref="G84:G85"/>
    <mergeCell ref="H84:H85"/>
    <mergeCell ref="G87:G88"/>
    <mergeCell ref="H87:H88"/>
    <mergeCell ref="C89:D90"/>
    <mergeCell ref="L82:L83"/>
    <mergeCell ref="M82:M83"/>
    <mergeCell ref="L84:L85"/>
    <mergeCell ref="M84:M85"/>
    <mergeCell ref="N84:N85"/>
    <mergeCell ref="O84:O85"/>
    <mergeCell ref="P84:P85"/>
    <mergeCell ref="N89:N90"/>
    <mergeCell ref="O89:O90"/>
    <mergeCell ref="G89:G90"/>
    <mergeCell ref="H89:H90"/>
    <mergeCell ref="I89:I90"/>
    <mergeCell ref="J89:J90"/>
    <mergeCell ref="K89:K90"/>
    <mergeCell ref="L89:L90"/>
    <mergeCell ref="M89:M90"/>
    <mergeCell ref="H78:H81"/>
    <mergeCell ref="I78:I81"/>
    <mergeCell ref="J78:J81"/>
    <mergeCell ref="K78:K81"/>
    <mergeCell ref="L78:L81"/>
    <mergeCell ref="C82:D83"/>
    <mergeCell ref="J82:J83"/>
    <mergeCell ref="K82:K83"/>
    <mergeCell ref="I84:I85"/>
    <mergeCell ref="J84:J85"/>
    <mergeCell ref="K84:K85"/>
    <mergeCell ref="I87:I88"/>
    <mergeCell ref="J87:J88"/>
    <mergeCell ref="Q84:Q85"/>
    <mergeCell ref="R84:R85"/>
    <mergeCell ref="S84:S85"/>
    <mergeCell ref="BB89:BB90"/>
    <mergeCell ref="BC89:BC90"/>
    <mergeCell ref="BD89:BD90"/>
    <mergeCell ref="BE89:BE90"/>
    <mergeCell ref="BF89:BF90"/>
    <mergeCell ref="AG89:AG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T84:T85"/>
    <mergeCell ref="BC84:BC85"/>
    <mergeCell ref="BD84:BD85"/>
    <mergeCell ref="BE84:BE85"/>
    <mergeCell ref="BF84:BF85"/>
    <mergeCell ref="BG89:BG90"/>
    <mergeCell ref="BH89:BH90"/>
    <mergeCell ref="BI89:BI90"/>
    <mergeCell ref="BJ89:BJ90"/>
    <mergeCell ref="BK89:BK90"/>
    <mergeCell ref="BS89:BS90"/>
    <mergeCell ref="BT89:BT90"/>
    <mergeCell ref="BU89:BU90"/>
    <mergeCell ref="BV89:BV90"/>
    <mergeCell ref="BW89:BW90"/>
    <mergeCell ref="BX89:BX90"/>
    <mergeCell ref="BL89:BL90"/>
    <mergeCell ref="BM89:BM90"/>
    <mergeCell ref="BN89:BN90"/>
    <mergeCell ref="BO89:BO90"/>
    <mergeCell ref="BP89:BP90"/>
    <mergeCell ref="BQ89:BQ90"/>
    <mergeCell ref="BR89:BR90"/>
    <mergeCell ref="AB78:AB81"/>
    <mergeCell ref="AC78:AC81"/>
    <mergeCell ref="AD78:AD81"/>
    <mergeCell ref="AE78:AE81"/>
    <mergeCell ref="AF78:AF81"/>
    <mergeCell ref="AG78:AG81"/>
    <mergeCell ref="AH78:AH81"/>
    <mergeCell ref="AI78:AI81"/>
    <mergeCell ref="AJ78:AJ81"/>
    <mergeCell ref="W89:W90"/>
    <mergeCell ref="X89:X90"/>
    <mergeCell ref="P89:P90"/>
    <mergeCell ref="Q89:Q90"/>
    <mergeCell ref="R89:R90"/>
    <mergeCell ref="S89:S90"/>
    <mergeCell ref="T89:T90"/>
    <mergeCell ref="U89:U90"/>
    <mergeCell ref="V89:V90"/>
    <mergeCell ref="Y89:Y90"/>
    <mergeCell ref="Z89:Z90"/>
    <mergeCell ref="AA89:AA90"/>
    <mergeCell ref="AB89:AB90"/>
    <mergeCell ref="AC89:AC90"/>
    <mergeCell ref="AD89:AD90"/>
    <mergeCell ref="AE89:AE90"/>
    <mergeCell ref="U84:U85"/>
    <mergeCell ref="V84:V85"/>
    <mergeCell ref="W84:W85"/>
    <mergeCell ref="AC87:AC88"/>
    <mergeCell ref="AD87:AD88"/>
    <mergeCell ref="AE87:AE88"/>
    <mergeCell ref="AF87:AF88"/>
    <mergeCell ref="N78:N81"/>
    <mergeCell ref="O78:O81"/>
    <mergeCell ref="P78:P81"/>
    <mergeCell ref="Q78:Q81"/>
    <mergeCell ref="R78:R81"/>
    <mergeCell ref="S78:S81"/>
    <mergeCell ref="T78:T81"/>
    <mergeCell ref="U78:U81"/>
    <mergeCell ref="V78:V81"/>
    <mergeCell ref="W78:W81"/>
    <mergeCell ref="X78:X81"/>
    <mergeCell ref="Y78:Y81"/>
    <mergeCell ref="Z78:Z81"/>
    <mergeCell ref="AA78:AA81"/>
    <mergeCell ref="H82:H83"/>
    <mergeCell ref="I82:I83"/>
    <mergeCell ref="N82:N83"/>
    <mergeCell ref="O82:O83"/>
    <mergeCell ref="P82:P83"/>
    <mergeCell ref="Q82:Q83"/>
    <mergeCell ref="R82:R83"/>
    <mergeCell ref="M78:M81"/>
    <mergeCell ref="BL84:BL85"/>
    <mergeCell ref="BM84:BM85"/>
    <mergeCell ref="AK78:AK81"/>
    <mergeCell ref="AL78:AL81"/>
    <mergeCell ref="AM78:AM81"/>
    <mergeCell ref="AN78:AN81"/>
    <mergeCell ref="AO78:AO81"/>
    <mergeCell ref="AP78:AP81"/>
    <mergeCell ref="AQ78:AQ81"/>
    <mergeCell ref="AR78:AR81"/>
    <mergeCell ref="AS78:AS81"/>
    <mergeCell ref="AT78:AT81"/>
    <mergeCell ref="AU78:AU81"/>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L82:BL83"/>
    <mergeCell ref="BM82:BM83"/>
    <mergeCell ref="AZ87:AZ88"/>
    <mergeCell ref="BA87:BA88"/>
    <mergeCell ref="BB87:BB88"/>
    <mergeCell ref="BC87:BC88"/>
    <mergeCell ref="AQ87:AQ88"/>
    <mergeCell ref="AR87:AR88"/>
    <mergeCell ref="AS87:AS88"/>
    <mergeCell ref="AT87:AT88"/>
    <mergeCell ref="BW87:BW88"/>
    <mergeCell ref="BX87:BX88"/>
    <mergeCell ref="BP87:BP88"/>
    <mergeCell ref="BQ87:BQ88"/>
    <mergeCell ref="BR87:BR88"/>
    <mergeCell ref="BS87:BS88"/>
    <mergeCell ref="BT87:BT88"/>
    <mergeCell ref="BU87:BU88"/>
    <mergeCell ref="BV87:BV88"/>
    <mergeCell ref="BG87:BG88"/>
    <mergeCell ref="BH87:BH88"/>
    <mergeCell ref="BI87:BI88"/>
    <mergeCell ref="BJ87:BJ88"/>
    <mergeCell ref="BK87:BK88"/>
    <mergeCell ref="BL87:BL88"/>
    <mergeCell ref="BM87:BM88"/>
    <mergeCell ref="BN87:BN88"/>
    <mergeCell ref="BO87:BO88"/>
    <mergeCell ref="AG87:AG88"/>
    <mergeCell ref="AH87:AH88"/>
    <mergeCell ref="AI87:AI88"/>
    <mergeCell ref="AJ87:AJ88"/>
    <mergeCell ref="AK87:AK88"/>
    <mergeCell ref="AL87:AL88"/>
    <mergeCell ref="AU87:AU88"/>
    <mergeCell ref="AV87:AV88"/>
    <mergeCell ref="AW87:AW88"/>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BN82:BN83"/>
    <mergeCell ref="BO82:BO83"/>
    <mergeCell ref="BW82:BW83"/>
    <mergeCell ref="BX82:BX83"/>
    <mergeCell ref="BP82:BP83"/>
    <mergeCell ref="BQ82:BQ83"/>
    <mergeCell ref="BR82:BR83"/>
    <mergeCell ref="BS82:BS83"/>
    <mergeCell ref="BT82:BT83"/>
    <mergeCell ref="BU82:BU83"/>
    <mergeCell ref="BV82:BV83"/>
    <mergeCell ref="BU84:BU85"/>
    <mergeCell ref="BV84:BV85"/>
    <mergeCell ref="BW84:BW85"/>
    <mergeCell ref="BX84:BX85"/>
    <mergeCell ref="BN84:BN85"/>
    <mergeCell ref="BO84:BO85"/>
    <mergeCell ref="BP84:BP85"/>
    <mergeCell ref="BQ84:BQ85"/>
    <mergeCell ref="BR84:BR85"/>
    <mergeCell ref="BS84:BS85"/>
    <mergeCell ref="BT84:BT85"/>
    <mergeCell ref="BG84:BG85"/>
    <mergeCell ref="BH84:BH85"/>
    <mergeCell ref="BI84:BI85"/>
    <mergeCell ref="BJ84:BJ85"/>
    <mergeCell ref="BK84:BK85"/>
    <mergeCell ref="AN82:AN83"/>
    <mergeCell ref="AO82:AO83"/>
    <mergeCell ref="AP82:AP83"/>
    <mergeCell ref="AQ82:AQ83"/>
    <mergeCell ref="AT82:AT83"/>
    <mergeCell ref="AU82:AU83"/>
    <mergeCell ref="AV82:AV83"/>
    <mergeCell ref="AW82:AW83"/>
    <mergeCell ref="AX82:AX83"/>
    <mergeCell ref="AY82:AY83"/>
    <mergeCell ref="AZ82:AZ83"/>
    <mergeCell ref="BA82:BA83"/>
    <mergeCell ref="BG82:BG83"/>
    <mergeCell ref="BH82:BH83"/>
    <mergeCell ref="BI82:BI83"/>
    <mergeCell ref="BJ82:BJ83"/>
    <mergeCell ref="BK82:BK83"/>
    <mergeCell ref="BB82:BB83"/>
    <mergeCell ref="BD82:BD83"/>
    <mergeCell ref="BE82:BE83"/>
    <mergeCell ref="BF82:BF83"/>
    <mergeCell ref="BC82:BC83"/>
    <mergeCell ref="BW78:BW81"/>
    <mergeCell ref="BX78:BX81"/>
    <mergeCell ref="BK78:BK81"/>
    <mergeCell ref="BL78:BL81"/>
    <mergeCell ref="BM78:BM81"/>
    <mergeCell ref="BN78:BN81"/>
    <mergeCell ref="BO78:BO81"/>
    <mergeCell ref="BP78:BP81"/>
    <mergeCell ref="BQ78:BQ81"/>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H82:AH83"/>
    <mergeCell ref="AR82:AR83"/>
    <mergeCell ref="AS82:AS83"/>
    <mergeCell ref="AK82:AK83"/>
    <mergeCell ref="AL82:AL83"/>
    <mergeCell ref="AM82:AM83"/>
    <mergeCell ref="AM68:AM70"/>
    <mergeCell ref="AN68:AN70"/>
    <mergeCell ref="AO68:AO70"/>
    <mergeCell ref="AP68:AP70"/>
    <mergeCell ref="AQ68:AQ70"/>
    <mergeCell ref="BD78:BD81"/>
    <mergeCell ref="BE78:BE81"/>
    <mergeCell ref="BF78:BF81"/>
    <mergeCell ref="BG78:BG81"/>
    <mergeCell ref="BH78:BH81"/>
    <mergeCell ref="BI78:BI81"/>
    <mergeCell ref="BJ78:BJ81"/>
    <mergeCell ref="BR78:BR81"/>
    <mergeCell ref="BS78:BS81"/>
    <mergeCell ref="BT78:BT81"/>
    <mergeCell ref="BU78:BU81"/>
    <mergeCell ref="BV78:BV81"/>
    <mergeCell ref="AW78:AW81"/>
    <mergeCell ref="AX78:AX81"/>
    <mergeCell ref="AY78:AY81"/>
    <mergeCell ref="AV78:AV81"/>
    <mergeCell ref="AZ78:AZ81"/>
    <mergeCell ref="BA78:BA81"/>
    <mergeCell ref="BB78:BB81"/>
    <mergeCell ref="BC78:BC81"/>
    <mergeCell ref="BD73:BD74"/>
    <mergeCell ref="BE73:BE74"/>
    <mergeCell ref="BF73:BF74"/>
    <mergeCell ref="BG73:BG74"/>
    <mergeCell ref="BH73:BH74"/>
    <mergeCell ref="BI73:BI74"/>
    <mergeCell ref="BJ73:BJ74"/>
    <mergeCell ref="G68:G70"/>
    <mergeCell ref="H68:H70"/>
    <mergeCell ref="I68:I70"/>
    <mergeCell ref="J68:J70"/>
    <mergeCell ref="K68:K70"/>
    <mergeCell ref="L68:L70"/>
    <mergeCell ref="M68:M70"/>
    <mergeCell ref="AC68:AC70"/>
    <mergeCell ref="AD68:AD70"/>
    <mergeCell ref="AE68:AE70"/>
    <mergeCell ref="AF68:AF70"/>
    <mergeCell ref="AG68:AG70"/>
    <mergeCell ref="AH68:AH70"/>
    <mergeCell ref="AI68:AI70"/>
    <mergeCell ref="AJ68:AJ70"/>
    <mergeCell ref="AK68:AK70"/>
    <mergeCell ref="AL68:AL70"/>
    <mergeCell ref="AR68:AR70"/>
    <mergeCell ref="AS68:AS70"/>
    <mergeCell ref="BF68:BF70"/>
    <mergeCell ref="BG68:BG70"/>
    <mergeCell ref="BH68:BH70"/>
    <mergeCell ref="BI68:BI70"/>
    <mergeCell ref="BJ68:BJ70"/>
    <mergeCell ref="BR68:BR70"/>
    <mergeCell ref="BS68:BS70"/>
    <mergeCell ref="BT68:BT70"/>
    <mergeCell ref="BU68:BU70"/>
    <mergeCell ref="BV68:BV70"/>
    <mergeCell ref="BW68:BW70"/>
    <mergeCell ref="BX68:BX70"/>
    <mergeCell ref="BK68:BK70"/>
    <mergeCell ref="BL68:BL70"/>
    <mergeCell ref="BM68:BM70"/>
    <mergeCell ref="BN68:BN70"/>
    <mergeCell ref="BO68:BO70"/>
    <mergeCell ref="BP68:BP70"/>
    <mergeCell ref="BQ68:BQ70"/>
    <mergeCell ref="AT68:AT70"/>
    <mergeCell ref="AU68:AU70"/>
    <mergeCell ref="AV68:AV70"/>
    <mergeCell ref="AW68:AW70"/>
    <mergeCell ref="AX68:AX70"/>
    <mergeCell ref="AY68:AY70"/>
    <mergeCell ref="AZ68:AZ70"/>
    <mergeCell ref="BA68:BA70"/>
    <mergeCell ref="BB68:BB70"/>
    <mergeCell ref="BC68:BC70"/>
    <mergeCell ref="AV59:AV62"/>
    <mergeCell ref="AW59:AW62"/>
    <mergeCell ref="AX59:AX62"/>
    <mergeCell ref="AY59:AY62"/>
    <mergeCell ref="AZ59:AZ62"/>
    <mergeCell ref="BA59:BA62"/>
    <mergeCell ref="BB59:BB62"/>
    <mergeCell ref="BC59:BC62"/>
    <mergeCell ref="G59:G62"/>
    <mergeCell ref="H59:H62"/>
    <mergeCell ref="I59:I62"/>
    <mergeCell ref="J59:J62"/>
    <mergeCell ref="K59:K62"/>
    <mergeCell ref="L59:L62"/>
    <mergeCell ref="M59:M62"/>
    <mergeCell ref="BD68:BD70"/>
    <mergeCell ref="BE68:BE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U59:AU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AC59:AC62"/>
    <mergeCell ref="AD59:AD62"/>
    <mergeCell ref="BD59:BD62"/>
    <mergeCell ref="BE59:BE62"/>
    <mergeCell ref="BF59:BF62"/>
    <mergeCell ref="BG59:BG62"/>
    <mergeCell ref="BH59:BH62"/>
    <mergeCell ref="BI59:BI62"/>
    <mergeCell ref="BJ59:BJ62"/>
    <mergeCell ref="BR59:BR62"/>
    <mergeCell ref="BS59:BS62"/>
    <mergeCell ref="BT59:BT62"/>
    <mergeCell ref="BU59:BU62"/>
    <mergeCell ref="BV59:BV62"/>
    <mergeCell ref="BW59:BW62"/>
    <mergeCell ref="BX59:BX62"/>
    <mergeCell ref="BK59:BK62"/>
    <mergeCell ref="BL59:BL62"/>
    <mergeCell ref="BM59:BM62"/>
    <mergeCell ref="BN59:BN62"/>
    <mergeCell ref="BO59:BO62"/>
    <mergeCell ref="BP59:BP62"/>
    <mergeCell ref="BQ59:BQ62"/>
    <mergeCell ref="AN46:AN48"/>
    <mergeCell ref="AO46:AO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AH46:AH48"/>
    <mergeCell ref="AI46:AI48"/>
    <mergeCell ref="AJ46:AJ48"/>
    <mergeCell ref="AO51:AO54"/>
    <mergeCell ref="AP51:AP54"/>
    <mergeCell ref="AQ51:AQ54"/>
    <mergeCell ref="AR51:AR54"/>
    <mergeCell ref="AS51:AS54"/>
    <mergeCell ref="AT51:AT54"/>
    <mergeCell ref="AU51:AU54"/>
    <mergeCell ref="AV51:AV54"/>
    <mergeCell ref="AW51:AW54"/>
    <mergeCell ref="AX51:AX54"/>
    <mergeCell ref="AY51:AY54"/>
    <mergeCell ref="AZ51:AZ54"/>
    <mergeCell ref="BA51:BA54"/>
    <mergeCell ref="BB51:BB54"/>
    <mergeCell ref="AW46:AW48"/>
    <mergeCell ref="AX46:AX48"/>
    <mergeCell ref="AY46:AY48"/>
    <mergeCell ref="AZ46:AZ48"/>
    <mergeCell ref="BA46:BA48"/>
    <mergeCell ref="BB46:BB48"/>
    <mergeCell ref="AT46:AT48"/>
    <mergeCell ref="AU46:AU48"/>
    <mergeCell ref="AV46:AV48"/>
    <mergeCell ref="AK46:AK48"/>
    <mergeCell ref="AL46:AL48"/>
    <mergeCell ref="AM46:AM48"/>
    <mergeCell ref="BC51:BC54"/>
    <mergeCell ref="AT41:AT43"/>
    <mergeCell ref="AU41:AU43"/>
    <mergeCell ref="AO41:AO43"/>
    <mergeCell ref="AP41:AP43"/>
    <mergeCell ref="AQ41:AQ43"/>
    <mergeCell ref="AR41:AR43"/>
    <mergeCell ref="AS41:AS43"/>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P46:AP48"/>
    <mergeCell ref="AQ46:AQ48"/>
    <mergeCell ref="AR46:AR48"/>
    <mergeCell ref="AS46:AS48"/>
    <mergeCell ref="G51:G54"/>
    <mergeCell ref="H51:H54"/>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BD51:BD54"/>
    <mergeCell ref="BE51:BE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CB51:CC51"/>
    <mergeCell ref="CB52:CD52"/>
    <mergeCell ref="BR51:BR54"/>
    <mergeCell ref="BS51:BS54"/>
    <mergeCell ref="BT51:BT54"/>
    <mergeCell ref="BU51:BU54"/>
    <mergeCell ref="BV51:BV54"/>
    <mergeCell ref="BW51:BW54"/>
    <mergeCell ref="BX51:BX54"/>
    <mergeCell ref="BJ46:BJ48"/>
    <mergeCell ref="BK46:BK48"/>
    <mergeCell ref="BL46:BL48"/>
    <mergeCell ref="BM46:BM48"/>
    <mergeCell ref="BN46:BN48"/>
    <mergeCell ref="BO46:BO48"/>
    <mergeCell ref="BP46:BP48"/>
    <mergeCell ref="BQ46:BQ48"/>
    <mergeCell ref="CB48:CC48"/>
    <mergeCell ref="CB49:CC49"/>
    <mergeCell ref="CB50:CC50"/>
    <mergeCell ref="BR46:BR48"/>
    <mergeCell ref="BS46:BS48"/>
    <mergeCell ref="BT46:BT48"/>
    <mergeCell ref="BU46:BU48"/>
    <mergeCell ref="BV46:BV48"/>
    <mergeCell ref="BW46:BW48"/>
    <mergeCell ref="BX46:BX48"/>
    <mergeCell ref="BC46:BC48"/>
    <mergeCell ref="BD46:BD48"/>
    <mergeCell ref="BE46:BE48"/>
    <mergeCell ref="BF46:BF48"/>
    <mergeCell ref="AS33:AS35"/>
    <mergeCell ref="AT33:AT35"/>
    <mergeCell ref="AU33:AU35"/>
    <mergeCell ref="AV33:AV35"/>
    <mergeCell ref="AW33:AW35"/>
    <mergeCell ref="AX33:AX35"/>
    <mergeCell ref="BC33:BC35"/>
    <mergeCell ref="BD33:BD35"/>
    <mergeCell ref="BE33:BE35"/>
    <mergeCell ref="BF33:BF35"/>
    <mergeCell ref="BG33:BG35"/>
    <mergeCell ref="BH33:BH35"/>
    <mergeCell ref="BI33:BI35"/>
    <mergeCell ref="BI41:BI43"/>
    <mergeCell ref="BG46:BG48"/>
    <mergeCell ref="BH46:BH48"/>
    <mergeCell ref="BI46:BI48"/>
    <mergeCell ref="AY33:AY35"/>
    <mergeCell ref="AZ33:AZ35"/>
    <mergeCell ref="BA33:BA35"/>
    <mergeCell ref="BB33:BB35"/>
    <mergeCell ref="G41:G43"/>
    <mergeCell ref="H41:H43"/>
    <mergeCell ref="I41:I43"/>
    <mergeCell ref="J41:J43"/>
    <mergeCell ref="K41:K43"/>
    <mergeCell ref="L41:L43"/>
    <mergeCell ref="M41:M43"/>
    <mergeCell ref="N41:N43"/>
    <mergeCell ref="O41:O43"/>
    <mergeCell ref="P41:P43"/>
    <mergeCell ref="Q41:Q43"/>
    <mergeCell ref="R41:R43"/>
    <mergeCell ref="S41:S43"/>
    <mergeCell ref="T41:T43"/>
    <mergeCell ref="AP33:AP35"/>
    <mergeCell ref="AQ33:AQ35"/>
    <mergeCell ref="AR33:AR35"/>
    <mergeCell ref="AM41:AM43"/>
    <mergeCell ref="AN41:AN43"/>
    <mergeCell ref="AK41:AK43"/>
    <mergeCell ref="AL41:AL43"/>
    <mergeCell ref="AD41:AD43"/>
    <mergeCell ref="AE41:AE43"/>
    <mergeCell ref="AF41:AF43"/>
    <mergeCell ref="AG41:AG43"/>
    <mergeCell ref="AH41:AH43"/>
    <mergeCell ref="AI41:AI43"/>
    <mergeCell ref="AJ41:AJ43"/>
    <mergeCell ref="K33:K35"/>
    <mergeCell ref="L33:L35"/>
    <mergeCell ref="M33:M35"/>
    <mergeCell ref="N33:N35"/>
    <mergeCell ref="G33:G35"/>
    <mergeCell ref="H33:H35"/>
    <mergeCell ref="I33:I35"/>
    <mergeCell ref="J33:J35"/>
    <mergeCell ref="BU41:BU43"/>
    <mergeCell ref="BV41:BV43"/>
    <mergeCell ref="BN41:BN43"/>
    <mergeCell ref="BO41:BO43"/>
    <mergeCell ref="BP41:BP43"/>
    <mergeCell ref="BQ41:BQ43"/>
    <mergeCell ref="BR41:BR43"/>
    <mergeCell ref="BS41:BS43"/>
    <mergeCell ref="BT41:BT43"/>
    <mergeCell ref="BW33:BW35"/>
    <mergeCell ref="BW41:BW43"/>
    <mergeCell ref="BX41:BX43"/>
    <mergeCell ref="CB43:CC43"/>
    <mergeCell ref="BC41:BC43"/>
    <mergeCell ref="BD41:BD43"/>
    <mergeCell ref="AV41:AV43"/>
    <mergeCell ref="AW41:AW43"/>
    <mergeCell ref="AX41:AX43"/>
    <mergeCell ref="AY41:AY43"/>
    <mergeCell ref="AZ41:AZ43"/>
    <mergeCell ref="BA41:BA43"/>
    <mergeCell ref="BB41:BB43"/>
    <mergeCell ref="BL41:BL43"/>
    <mergeCell ref="BM41:BM43"/>
    <mergeCell ref="BE41:BE43"/>
    <mergeCell ref="BF41:BF43"/>
    <mergeCell ref="BG41:BG43"/>
    <mergeCell ref="BH41:BH43"/>
    <mergeCell ref="BJ41:BJ43"/>
    <mergeCell ref="BK41:BK43"/>
    <mergeCell ref="CB44:CD44"/>
    <mergeCell ref="BV33:BV35"/>
    <mergeCell ref="BX33:BX35"/>
    <mergeCell ref="CB33:CC33"/>
    <mergeCell ref="CB34:CC34"/>
    <mergeCell ref="CB35:CC35"/>
    <mergeCell ref="CB36:CD36"/>
    <mergeCell ref="CB40:CC40"/>
    <mergeCell ref="BO33:BO35"/>
    <mergeCell ref="BP33:BP35"/>
    <mergeCell ref="BQ33:BQ35"/>
    <mergeCell ref="BR33:BR35"/>
    <mergeCell ref="BS33:BS35"/>
    <mergeCell ref="BT33:BT35"/>
    <mergeCell ref="BU33:BU35"/>
    <mergeCell ref="BN33:BN35"/>
    <mergeCell ref="CB41:CC41"/>
    <mergeCell ref="CB42:CC42"/>
    <mergeCell ref="BJ33:BJ35"/>
    <mergeCell ref="BK33:BK35"/>
    <mergeCell ref="BL33:BL35"/>
    <mergeCell ref="BM33:BM35"/>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1000"/>
  <sheetViews>
    <sheetView topLeftCell="A97" workbookViewId="0">
      <selection activeCell="L96" sqref="L96:L106"/>
    </sheetView>
  </sheetViews>
  <sheetFormatPr defaultColWidth="12.7109375" defaultRowHeight="15" customHeight="1" x14ac:dyDescent="0.2"/>
  <cols>
    <col min="1" max="1" width="4.28515625" customWidth="1"/>
    <col min="2" max="2" width="3.7109375" customWidth="1"/>
    <col min="3" max="3" width="80.7109375" customWidth="1"/>
    <col min="4" max="28" width="10.28515625" customWidth="1"/>
  </cols>
  <sheetData>
    <row r="1" spans="1:28" ht="18" customHeight="1" x14ac:dyDescent="0.2">
      <c r="A1" s="995"/>
      <c r="B1" s="996"/>
      <c r="C1" s="13"/>
      <c r="D1" s="13"/>
      <c r="E1" s="13"/>
      <c r="F1" s="999" t="s">
        <v>1218</v>
      </c>
      <c r="G1" s="1000"/>
      <c r="H1" s="1001"/>
      <c r="I1" s="200"/>
      <c r="J1" s="200"/>
      <c r="K1" s="200"/>
      <c r="L1" s="200"/>
      <c r="M1" s="200"/>
      <c r="N1" s="200"/>
      <c r="O1" s="200"/>
      <c r="P1" s="200"/>
      <c r="Q1" s="200"/>
      <c r="R1" s="200"/>
      <c r="S1" s="200"/>
      <c r="T1" s="200"/>
      <c r="U1" s="200"/>
      <c r="V1" s="200"/>
      <c r="W1" s="200"/>
      <c r="X1" s="200"/>
      <c r="Y1" s="200"/>
      <c r="Z1" s="200"/>
      <c r="AA1" s="200"/>
      <c r="AB1" s="200"/>
    </row>
    <row r="2" spans="1:28" ht="15" customHeight="1" x14ac:dyDescent="0.2">
      <c r="A2" s="997"/>
      <c r="B2" s="998"/>
      <c r="C2" s="13"/>
      <c r="D2" s="13"/>
      <c r="E2" s="13"/>
      <c r="F2" s="13"/>
      <c r="G2" s="13"/>
      <c r="H2" s="13"/>
      <c r="I2" s="200"/>
      <c r="J2" s="200"/>
      <c r="K2" s="200"/>
      <c r="L2" s="200"/>
      <c r="M2" s="200"/>
      <c r="N2" s="200"/>
      <c r="O2" s="200"/>
      <c r="P2" s="200"/>
      <c r="Q2" s="200"/>
      <c r="R2" s="200"/>
      <c r="S2" s="200"/>
      <c r="T2" s="200"/>
      <c r="U2" s="200"/>
      <c r="V2" s="200"/>
      <c r="W2" s="200"/>
      <c r="X2" s="200"/>
      <c r="Y2" s="200"/>
      <c r="Z2" s="200"/>
      <c r="AA2" s="200"/>
      <c r="AB2" s="200"/>
    </row>
    <row r="3" spans="1:28" ht="15" customHeight="1" x14ac:dyDescent="0.2">
      <c r="A3" s="1002" t="s">
        <v>1219</v>
      </c>
      <c r="B3" s="836"/>
      <c r="C3" s="836"/>
      <c r="D3" s="836"/>
      <c r="E3" s="836"/>
      <c r="F3" s="836"/>
      <c r="G3" s="836"/>
      <c r="H3" s="836"/>
      <c r="I3" s="272"/>
      <c r="J3" s="272"/>
      <c r="K3" s="272"/>
      <c r="L3" s="272"/>
      <c r="M3" s="272" t="s">
        <v>125</v>
      </c>
      <c r="N3" s="272"/>
      <c r="O3" s="272"/>
      <c r="P3" s="272"/>
      <c r="Q3" s="272"/>
      <c r="R3" s="272"/>
      <c r="S3" s="272"/>
      <c r="T3" s="272"/>
      <c r="U3" s="272"/>
      <c r="V3" s="272"/>
      <c r="W3" s="272"/>
      <c r="X3" s="272"/>
      <c r="Y3" s="272"/>
      <c r="Z3" s="272"/>
      <c r="AA3" s="272"/>
      <c r="AB3" s="272"/>
    </row>
    <row r="4" spans="1:28" ht="15" customHeight="1" x14ac:dyDescent="0.2">
      <c r="A4" s="1002" t="s">
        <v>1220</v>
      </c>
      <c r="B4" s="836"/>
      <c r="C4" s="836"/>
      <c r="D4" s="836"/>
      <c r="E4" s="836"/>
      <c r="F4" s="836"/>
      <c r="G4" s="836"/>
      <c r="H4" s="836"/>
      <c r="I4" s="272"/>
      <c r="J4" s="272"/>
      <c r="K4" s="272"/>
      <c r="L4" s="272"/>
      <c r="M4" s="272"/>
      <c r="N4" s="272"/>
      <c r="O4" s="272"/>
      <c r="P4" s="272"/>
      <c r="Q4" s="272"/>
      <c r="R4" s="272"/>
      <c r="S4" s="272"/>
      <c r="T4" s="272"/>
      <c r="U4" s="272"/>
      <c r="V4" s="272"/>
      <c r="W4" s="272"/>
      <c r="X4" s="272"/>
      <c r="Y4" s="272"/>
      <c r="Z4" s="272"/>
      <c r="AA4" s="272"/>
      <c r="AB4" s="272"/>
    </row>
    <row r="5" spans="1:28" ht="15" customHeight="1" x14ac:dyDescent="0.2">
      <c r="A5" s="1002" t="s">
        <v>1221</v>
      </c>
      <c r="B5" s="836"/>
      <c r="C5" s="836"/>
      <c r="D5" s="836"/>
      <c r="E5" s="836"/>
      <c r="F5" s="836"/>
      <c r="G5" s="836"/>
      <c r="H5" s="836"/>
      <c r="I5" s="272"/>
      <c r="J5" s="272"/>
      <c r="K5" s="272"/>
      <c r="L5" s="272"/>
      <c r="M5" s="272"/>
      <c r="N5" s="272"/>
      <c r="O5" s="272"/>
      <c r="P5" s="272"/>
      <c r="Q5" s="272"/>
      <c r="R5" s="272"/>
      <c r="S5" s="272"/>
      <c r="T5" s="272"/>
      <c r="U5" s="272"/>
      <c r="V5" s="272"/>
      <c r="W5" s="272"/>
      <c r="X5" s="272"/>
      <c r="Y5" s="272"/>
      <c r="Z5" s="272"/>
      <c r="AA5" s="272"/>
      <c r="AB5" s="272"/>
    </row>
    <row r="6" spans="1:28" ht="15" customHeight="1" x14ac:dyDescent="0.25">
      <c r="A6" s="321"/>
      <c r="B6" s="321"/>
      <c r="C6" s="322"/>
      <c r="D6" s="322"/>
      <c r="E6" s="322"/>
      <c r="F6" s="322"/>
      <c r="G6" s="322"/>
      <c r="H6" s="322"/>
      <c r="I6" s="272"/>
      <c r="J6" s="272"/>
      <c r="K6" s="272"/>
      <c r="L6" s="272"/>
      <c r="M6" s="272"/>
      <c r="N6" s="272"/>
      <c r="O6" s="272"/>
      <c r="P6" s="272"/>
      <c r="Q6" s="272"/>
      <c r="R6" s="272"/>
      <c r="S6" s="272"/>
      <c r="T6" s="272"/>
      <c r="U6" s="272"/>
      <c r="V6" s="272"/>
      <c r="W6" s="272"/>
      <c r="X6" s="272"/>
      <c r="Y6" s="272"/>
      <c r="Z6" s="272"/>
      <c r="AA6" s="272"/>
      <c r="AB6" s="272"/>
    </row>
    <row r="7" spans="1:28" ht="15" customHeight="1" x14ac:dyDescent="0.25">
      <c r="A7" s="321" t="s">
        <v>1222</v>
      </c>
      <c r="B7" s="321"/>
      <c r="C7" s="322"/>
      <c r="D7" s="322"/>
      <c r="E7" s="322"/>
      <c r="F7" s="322"/>
      <c r="G7" s="322"/>
      <c r="H7" s="322"/>
      <c r="I7" s="272"/>
      <c r="J7" s="272"/>
      <c r="K7" s="272"/>
      <c r="L7" s="272"/>
      <c r="M7" s="272"/>
      <c r="N7" s="272"/>
      <c r="O7" s="272"/>
      <c r="P7" s="272"/>
      <c r="Q7" s="272"/>
      <c r="R7" s="272"/>
      <c r="S7" s="272"/>
      <c r="T7" s="272"/>
      <c r="U7" s="272"/>
      <c r="V7" s="272"/>
      <c r="W7" s="272"/>
      <c r="X7" s="272"/>
      <c r="Y7" s="272"/>
      <c r="Z7" s="272"/>
      <c r="AA7" s="272"/>
      <c r="AB7" s="272"/>
    </row>
    <row r="8" spans="1:28" ht="15" customHeight="1" x14ac:dyDescent="0.25">
      <c r="A8" s="321" t="s">
        <v>1223</v>
      </c>
      <c r="B8" s="321"/>
      <c r="C8" s="322"/>
      <c r="D8" s="322"/>
      <c r="E8" s="322"/>
      <c r="F8" s="322"/>
      <c r="G8" s="322"/>
      <c r="H8" s="322"/>
      <c r="I8" s="272"/>
      <c r="J8" s="272"/>
      <c r="K8" s="272"/>
      <c r="L8" s="272"/>
      <c r="M8" s="272"/>
      <c r="N8" s="272"/>
      <c r="O8" s="272"/>
      <c r="P8" s="272"/>
      <c r="Q8" s="272"/>
      <c r="R8" s="272"/>
      <c r="S8" s="272"/>
      <c r="T8" s="272"/>
      <c r="U8" s="272"/>
      <c r="V8" s="272"/>
      <c r="W8" s="272"/>
      <c r="X8" s="272"/>
      <c r="Y8" s="272"/>
      <c r="Z8" s="272"/>
      <c r="AA8" s="272"/>
      <c r="AB8" s="272"/>
    </row>
    <row r="9" spans="1:28" ht="15" customHeight="1" x14ac:dyDescent="0.25">
      <c r="A9" s="321"/>
      <c r="B9" s="321"/>
      <c r="C9" s="322"/>
      <c r="D9" s="322"/>
      <c r="E9" s="322"/>
      <c r="F9" s="322"/>
      <c r="G9" s="322"/>
      <c r="H9" s="322"/>
      <c r="I9" s="272"/>
      <c r="J9" s="272"/>
      <c r="K9" s="272"/>
      <c r="L9" s="272"/>
      <c r="M9" s="272"/>
      <c r="N9" s="272"/>
      <c r="O9" s="272"/>
      <c r="P9" s="272"/>
      <c r="Q9" s="272"/>
      <c r="R9" s="272"/>
      <c r="S9" s="272"/>
      <c r="T9" s="272"/>
      <c r="U9" s="272"/>
      <c r="V9" s="272"/>
      <c r="W9" s="272"/>
      <c r="X9" s="272"/>
      <c r="Y9" s="272"/>
      <c r="Z9" s="272"/>
      <c r="AA9" s="272"/>
      <c r="AB9" s="272"/>
    </row>
    <row r="10" spans="1:28" ht="15" customHeight="1" x14ac:dyDescent="0.2">
      <c r="A10" s="1003" t="s">
        <v>1</v>
      </c>
      <c r="B10" s="1006" t="s">
        <v>1224</v>
      </c>
      <c r="C10" s="1007"/>
      <c r="D10" s="1010" t="str">
        <f>SASARAN!C8</f>
        <v>PURWODADI</v>
      </c>
      <c r="E10" s="980"/>
      <c r="F10" s="980"/>
      <c r="G10" s="980"/>
      <c r="H10" s="981"/>
      <c r="I10" s="1011" t="str">
        <f>SASARAN!C9</f>
        <v>POLOWIJEN</v>
      </c>
      <c r="J10" s="980"/>
      <c r="K10" s="980"/>
      <c r="L10" s="980"/>
      <c r="M10" s="981"/>
      <c r="N10" s="979" t="str">
        <f>SASARAN!C10</f>
        <v>BALEARJOSARI</v>
      </c>
      <c r="O10" s="980"/>
      <c r="P10" s="980"/>
      <c r="Q10" s="980"/>
      <c r="R10" s="981"/>
      <c r="S10" s="982">
        <f>SASARAN!C11</f>
        <v>0</v>
      </c>
      <c r="T10" s="980"/>
      <c r="U10" s="980"/>
      <c r="V10" s="980"/>
      <c r="W10" s="981"/>
      <c r="X10" s="983">
        <f>SASARAN!I11</f>
        <v>0</v>
      </c>
      <c r="Y10" s="980"/>
      <c r="Z10" s="980"/>
      <c r="AA10" s="980"/>
      <c r="AB10" s="981"/>
    </row>
    <row r="11" spans="1:28" ht="19.5" customHeight="1" x14ac:dyDescent="0.2">
      <c r="A11" s="1004"/>
      <c r="B11" s="870"/>
      <c r="C11" s="935"/>
      <c r="D11" s="988" t="s">
        <v>1225</v>
      </c>
      <c r="E11" s="989" t="s">
        <v>1226</v>
      </c>
      <c r="F11" s="834"/>
      <c r="G11" s="834"/>
      <c r="H11" s="985"/>
      <c r="I11" s="990" t="s">
        <v>1225</v>
      </c>
      <c r="J11" s="991" t="s">
        <v>1226</v>
      </c>
      <c r="K11" s="834"/>
      <c r="L11" s="834"/>
      <c r="M11" s="985"/>
      <c r="N11" s="992" t="s">
        <v>1225</v>
      </c>
      <c r="O11" s="993" t="s">
        <v>1226</v>
      </c>
      <c r="P11" s="834"/>
      <c r="Q11" s="834"/>
      <c r="R11" s="985"/>
      <c r="S11" s="994" t="s">
        <v>1225</v>
      </c>
      <c r="T11" s="984" t="s">
        <v>1226</v>
      </c>
      <c r="U11" s="834"/>
      <c r="V11" s="834"/>
      <c r="W11" s="985"/>
      <c r="X11" s="986" t="s">
        <v>1225</v>
      </c>
      <c r="Y11" s="987" t="s">
        <v>1226</v>
      </c>
      <c r="Z11" s="834"/>
      <c r="AA11" s="834"/>
      <c r="AB11" s="985"/>
    </row>
    <row r="12" spans="1:28" ht="18" customHeight="1" x14ac:dyDescent="0.2">
      <c r="A12" s="1004"/>
      <c r="B12" s="870"/>
      <c r="C12" s="935"/>
      <c r="D12" s="838"/>
      <c r="E12" s="323" t="s">
        <v>1227</v>
      </c>
      <c r="F12" s="323" t="s">
        <v>930</v>
      </c>
      <c r="G12" s="323" t="s">
        <v>1228</v>
      </c>
      <c r="H12" s="324" t="s">
        <v>1229</v>
      </c>
      <c r="I12" s="838"/>
      <c r="J12" s="325" t="s">
        <v>1227</v>
      </c>
      <c r="K12" s="325" t="s">
        <v>930</v>
      </c>
      <c r="L12" s="325" t="s">
        <v>1228</v>
      </c>
      <c r="M12" s="326" t="s">
        <v>1229</v>
      </c>
      <c r="N12" s="838"/>
      <c r="O12" s="327" t="s">
        <v>1227</v>
      </c>
      <c r="P12" s="327" t="s">
        <v>930</v>
      </c>
      <c r="Q12" s="327" t="s">
        <v>1228</v>
      </c>
      <c r="R12" s="328" t="s">
        <v>1229</v>
      </c>
      <c r="S12" s="838"/>
      <c r="T12" s="329" t="s">
        <v>1227</v>
      </c>
      <c r="U12" s="329" t="s">
        <v>930</v>
      </c>
      <c r="V12" s="329" t="s">
        <v>1228</v>
      </c>
      <c r="W12" s="330" t="s">
        <v>1229</v>
      </c>
      <c r="X12" s="838"/>
      <c r="Y12" s="331" t="s">
        <v>1227</v>
      </c>
      <c r="Z12" s="331" t="s">
        <v>930</v>
      </c>
      <c r="AA12" s="331" t="s">
        <v>1228</v>
      </c>
      <c r="AB12" s="332" t="s">
        <v>1229</v>
      </c>
    </row>
    <row r="13" spans="1:28" ht="48.75" customHeight="1" x14ac:dyDescent="0.2">
      <c r="A13" s="1005"/>
      <c r="B13" s="850"/>
      <c r="C13" s="852"/>
      <c r="D13" s="839"/>
      <c r="E13" s="323" t="s">
        <v>1033</v>
      </c>
      <c r="F13" s="323" t="s">
        <v>98</v>
      </c>
      <c r="G13" s="323" t="s">
        <v>1036</v>
      </c>
      <c r="H13" s="324" t="s">
        <v>459</v>
      </c>
      <c r="I13" s="839"/>
      <c r="J13" s="325" t="s">
        <v>1033</v>
      </c>
      <c r="K13" s="325" t="s">
        <v>98</v>
      </c>
      <c r="L13" s="325" t="s">
        <v>1036</v>
      </c>
      <c r="M13" s="326" t="s">
        <v>459</v>
      </c>
      <c r="N13" s="839"/>
      <c r="O13" s="327" t="s">
        <v>1033</v>
      </c>
      <c r="P13" s="327" t="s">
        <v>98</v>
      </c>
      <c r="Q13" s="327" t="s">
        <v>1036</v>
      </c>
      <c r="R13" s="328" t="s">
        <v>459</v>
      </c>
      <c r="S13" s="839"/>
      <c r="T13" s="329" t="s">
        <v>1033</v>
      </c>
      <c r="U13" s="329" t="s">
        <v>98</v>
      </c>
      <c r="V13" s="329" t="s">
        <v>1036</v>
      </c>
      <c r="W13" s="330" t="s">
        <v>459</v>
      </c>
      <c r="X13" s="839"/>
      <c r="Y13" s="331" t="s">
        <v>1033</v>
      </c>
      <c r="Z13" s="331" t="s">
        <v>98</v>
      </c>
      <c r="AA13" s="331" t="s">
        <v>1036</v>
      </c>
      <c r="AB13" s="332" t="s">
        <v>459</v>
      </c>
    </row>
    <row r="14" spans="1:28" ht="15" customHeight="1" x14ac:dyDescent="0.2">
      <c r="A14" s="333" t="s">
        <v>1230</v>
      </c>
      <c r="B14" s="1012" t="s">
        <v>1231</v>
      </c>
      <c r="C14" s="1013"/>
      <c r="D14" s="334" t="s">
        <v>1232</v>
      </c>
      <c r="E14" s="335" t="s">
        <v>1233</v>
      </c>
      <c r="F14" s="335" t="s">
        <v>1234</v>
      </c>
      <c r="G14" s="335" t="s">
        <v>1235</v>
      </c>
      <c r="H14" s="336" t="s">
        <v>1236</v>
      </c>
      <c r="I14" s="337" t="s">
        <v>1232</v>
      </c>
      <c r="J14" s="338" t="s">
        <v>1233</v>
      </c>
      <c r="K14" s="338" t="s">
        <v>1234</v>
      </c>
      <c r="L14" s="338" t="s">
        <v>1235</v>
      </c>
      <c r="M14" s="339" t="s">
        <v>1236</v>
      </c>
      <c r="N14" s="340" t="s">
        <v>1232</v>
      </c>
      <c r="O14" s="341" t="s">
        <v>1233</v>
      </c>
      <c r="P14" s="341" t="s">
        <v>1234</v>
      </c>
      <c r="Q14" s="341" t="s">
        <v>1235</v>
      </c>
      <c r="R14" s="342" t="s">
        <v>1236</v>
      </c>
      <c r="S14" s="343" t="s">
        <v>1232</v>
      </c>
      <c r="T14" s="344" t="s">
        <v>1233</v>
      </c>
      <c r="U14" s="344" t="s">
        <v>1234</v>
      </c>
      <c r="V14" s="344" t="s">
        <v>1235</v>
      </c>
      <c r="W14" s="345" t="s">
        <v>1236</v>
      </c>
      <c r="X14" s="346" t="s">
        <v>1232</v>
      </c>
      <c r="Y14" s="347" t="s">
        <v>1233</v>
      </c>
      <c r="Z14" s="347" t="s">
        <v>1234</v>
      </c>
      <c r="AA14" s="347" t="s">
        <v>1235</v>
      </c>
      <c r="AB14" s="348" t="s">
        <v>1236</v>
      </c>
    </row>
    <row r="15" spans="1:28" ht="30.75" customHeight="1" x14ac:dyDescent="0.2">
      <c r="A15" s="1030" t="s">
        <v>1237</v>
      </c>
      <c r="B15" s="1031"/>
      <c r="C15" s="1031"/>
      <c r="D15" s="1031"/>
      <c r="E15" s="1031"/>
      <c r="F15" s="1031"/>
      <c r="G15" s="1031"/>
      <c r="H15" s="1031"/>
      <c r="I15" s="1031"/>
      <c r="J15" s="1031"/>
      <c r="K15" s="1031"/>
      <c r="L15" s="1031"/>
      <c r="M15" s="1031"/>
      <c r="N15" s="1031"/>
      <c r="O15" s="1031"/>
      <c r="P15" s="1031"/>
      <c r="Q15" s="1031"/>
      <c r="R15" s="1031"/>
      <c r="S15" s="1031"/>
      <c r="T15" s="1031"/>
      <c r="U15" s="1031"/>
      <c r="V15" s="1031"/>
      <c r="W15" s="1031"/>
      <c r="X15" s="1031"/>
      <c r="Y15" s="1031"/>
      <c r="Z15" s="1031"/>
      <c r="AA15" s="1031"/>
      <c r="AB15" s="1032"/>
    </row>
    <row r="16" spans="1:28" ht="15" customHeight="1" x14ac:dyDescent="0.25">
      <c r="A16" s="349">
        <v>1</v>
      </c>
      <c r="B16" s="1014" t="s">
        <v>1238</v>
      </c>
      <c r="C16" s="1015"/>
      <c r="D16" s="350"/>
      <c r="E16" s="351"/>
      <c r="F16" s="351"/>
      <c r="G16" s="352"/>
      <c r="H16" s="353"/>
      <c r="I16" s="354"/>
      <c r="J16" s="355"/>
      <c r="K16" s="355"/>
      <c r="L16" s="356"/>
      <c r="M16" s="357"/>
      <c r="N16" s="358"/>
      <c r="O16" s="359"/>
      <c r="P16" s="359"/>
      <c r="Q16" s="360"/>
      <c r="R16" s="361"/>
      <c r="S16" s="362"/>
      <c r="T16" s="363"/>
      <c r="U16" s="363"/>
      <c r="V16" s="364"/>
      <c r="W16" s="365"/>
      <c r="X16" s="366"/>
      <c r="Y16" s="367"/>
      <c r="Z16" s="367"/>
      <c r="AA16" s="368"/>
      <c r="AB16" s="369"/>
    </row>
    <row r="17" spans="1:28" ht="75.75" customHeight="1" x14ac:dyDescent="0.2">
      <c r="A17" s="370"/>
      <c r="B17" s="1016" t="s">
        <v>1239</v>
      </c>
      <c r="C17" s="834"/>
      <c r="D17" s="1017"/>
      <c r="E17" s="1018"/>
      <c r="F17" s="1019" t="s">
        <v>1240</v>
      </c>
      <c r="G17" s="1008"/>
      <c r="H17" s="1008"/>
      <c r="I17" s="1009"/>
      <c r="J17" s="1028"/>
      <c r="K17" s="1033" t="s">
        <v>1240</v>
      </c>
      <c r="L17" s="1034"/>
      <c r="M17" s="1034"/>
      <c r="N17" s="1035"/>
      <c r="O17" s="1023"/>
      <c r="P17" s="1027" t="s">
        <v>1240</v>
      </c>
      <c r="Q17" s="1024"/>
      <c r="R17" s="1024"/>
      <c r="S17" s="1026"/>
      <c r="T17" s="1020"/>
      <c r="U17" s="1020"/>
      <c r="V17" s="1021"/>
      <c r="W17" s="1021"/>
      <c r="X17" s="1022"/>
      <c r="Y17" s="1036"/>
      <c r="Z17" s="1036"/>
      <c r="AA17" s="1037"/>
      <c r="AB17" s="1037"/>
    </row>
    <row r="18" spans="1:28" ht="15" customHeight="1" x14ac:dyDescent="0.2">
      <c r="A18" s="371"/>
      <c r="B18" s="372">
        <v>0</v>
      </c>
      <c r="C18" s="373" t="s">
        <v>1241</v>
      </c>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row>
    <row r="19" spans="1:28" ht="15" customHeight="1" x14ac:dyDescent="0.2">
      <c r="A19" s="371"/>
      <c r="B19" s="374" t="s">
        <v>1242</v>
      </c>
      <c r="C19" s="375" t="s">
        <v>1243</v>
      </c>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row>
    <row r="20" spans="1:28" ht="15" customHeight="1" x14ac:dyDescent="0.2">
      <c r="A20" s="376"/>
      <c r="B20" s="377"/>
      <c r="C20" s="378" t="s">
        <v>1244</v>
      </c>
      <c r="D20" s="838"/>
      <c r="E20" s="838"/>
      <c r="F20" s="838"/>
      <c r="G20" s="838"/>
      <c r="H20" s="838"/>
      <c r="I20" s="838"/>
      <c r="J20" s="838"/>
      <c r="K20" s="838"/>
      <c r="L20" s="838"/>
      <c r="M20" s="838"/>
      <c r="N20" s="838"/>
      <c r="O20" s="838"/>
      <c r="P20" s="838"/>
      <c r="Q20" s="838"/>
      <c r="R20" s="838"/>
      <c r="S20" s="838"/>
      <c r="T20" s="838"/>
      <c r="U20" s="838"/>
      <c r="V20" s="838"/>
      <c r="W20" s="838"/>
      <c r="X20" s="838"/>
      <c r="Y20" s="838"/>
      <c r="Z20" s="838"/>
      <c r="AA20" s="838"/>
      <c r="AB20" s="838"/>
    </row>
    <row r="21" spans="1:28" ht="15" customHeight="1" x14ac:dyDescent="0.2">
      <c r="A21" s="371"/>
      <c r="B21" s="374" t="s">
        <v>1245</v>
      </c>
      <c r="C21" s="375" t="s">
        <v>1246</v>
      </c>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row>
    <row r="22" spans="1:28" ht="15" customHeight="1" x14ac:dyDescent="0.2">
      <c r="A22" s="376"/>
      <c r="B22" s="377"/>
      <c r="C22" s="378" t="s">
        <v>1247</v>
      </c>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row>
    <row r="23" spans="1:28" ht="15" customHeight="1" x14ac:dyDescent="0.2">
      <c r="A23" s="376"/>
      <c r="B23" s="377"/>
      <c r="C23" s="378" t="s">
        <v>1248</v>
      </c>
      <c r="D23" s="838"/>
      <c r="E23" s="838"/>
      <c r="F23" s="838"/>
      <c r="G23" s="838"/>
      <c r="H23" s="838"/>
      <c r="I23" s="838"/>
      <c r="J23" s="838"/>
      <c r="K23" s="838"/>
      <c r="L23" s="838"/>
      <c r="M23" s="838"/>
      <c r="N23" s="838"/>
      <c r="O23" s="838"/>
      <c r="P23" s="838"/>
      <c r="Q23" s="838"/>
      <c r="R23" s="838"/>
      <c r="S23" s="838"/>
      <c r="T23" s="838"/>
      <c r="U23" s="838"/>
      <c r="V23" s="838"/>
      <c r="W23" s="838"/>
      <c r="X23" s="838"/>
      <c r="Y23" s="838"/>
      <c r="Z23" s="838"/>
      <c r="AA23" s="838"/>
      <c r="AB23" s="838"/>
    </row>
    <row r="24" spans="1:28" ht="33" customHeight="1" x14ac:dyDescent="0.2">
      <c r="A24" s="376"/>
      <c r="B24" s="377"/>
      <c r="C24" s="378" t="s">
        <v>1249</v>
      </c>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row>
    <row r="25" spans="1:28" ht="15" customHeight="1" x14ac:dyDescent="0.2">
      <c r="A25" s="371"/>
      <c r="B25" s="374" t="s">
        <v>1250</v>
      </c>
      <c r="C25" s="375" t="s">
        <v>1251</v>
      </c>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row>
    <row r="26" spans="1:28" ht="15" customHeight="1" x14ac:dyDescent="0.2">
      <c r="A26" s="376"/>
      <c r="B26" s="377"/>
      <c r="C26" s="378" t="s">
        <v>1247</v>
      </c>
      <c r="D26" s="838"/>
      <c r="E26" s="838"/>
      <c r="F26" s="838"/>
      <c r="G26" s="838"/>
      <c r="H26" s="838"/>
      <c r="I26" s="838"/>
      <c r="J26" s="838"/>
      <c r="K26" s="838"/>
      <c r="L26" s="838"/>
      <c r="M26" s="838"/>
      <c r="N26" s="838"/>
      <c r="O26" s="838"/>
      <c r="P26" s="838"/>
      <c r="Q26" s="838"/>
      <c r="R26" s="838"/>
      <c r="S26" s="838"/>
      <c r="T26" s="838"/>
      <c r="U26" s="838"/>
      <c r="V26" s="838"/>
      <c r="W26" s="838"/>
      <c r="X26" s="838"/>
      <c r="Y26" s="838"/>
      <c r="Z26" s="838"/>
      <c r="AA26" s="838"/>
      <c r="AB26" s="838"/>
    </row>
    <row r="27" spans="1:28" ht="15" customHeight="1" x14ac:dyDescent="0.2">
      <c r="A27" s="376"/>
      <c r="B27" s="377"/>
      <c r="C27" s="378" t="s">
        <v>1248</v>
      </c>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row>
    <row r="28" spans="1:28" ht="33" customHeight="1" x14ac:dyDescent="0.2">
      <c r="A28" s="376"/>
      <c r="B28" s="377"/>
      <c r="C28" s="378" t="s">
        <v>1252</v>
      </c>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row>
    <row r="29" spans="1:28" ht="15" customHeight="1" x14ac:dyDescent="0.2">
      <c r="A29" s="371"/>
      <c r="B29" s="374" t="s">
        <v>1253</v>
      </c>
      <c r="C29" s="375" t="s">
        <v>1254</v>
      </c>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row>
    <row r="30" spans="1:28" ht="15" customHeight="1" x14ac:dyDescent="0.2">
      <c r="A30" s="376"/>
      <c r="B30" s="377"/>
      <c r="C30" s="378" t="s">
        <v>1247</v>
      </c>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row>
    <row r="31" spans="1:28" ht="15" customHeight="1" x14ac:dyDescent="0.2">
      <c r="A31" s="376"/>
      <c r="B31" s="377"/>
      <c r="C31" s="378" t="s">
        <v>1248</v>
      </c>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row>
    <row r="32" spans="1:28" ht="30" customHeight="1" x14ac:dyDescent="0.2">
      <c r="A32" s="376"/>
      <c r="B32" s="377"/>
      <c r="C32" s="378" t="s">
        <v>1255</v>
      </c>
      <c r="D32" s="839"/>
      <c r="E32" s="839"/>
      <c r="F32" s="839"/>
      <c r="G32" s="839"/>
      <c r="H32" s="839"/>
      <c r="I32" s="839"/>
      <c r="J32" s="839"/>
      <c r="K32" s="839"/>
      <c r="L32" s="839"/>
      <c r="M32" s="839"/>
      <c r="N32" s="839"/>
      <c r="O32" s="839"/>
      <c r="P32" s="839"/>
      <c r="Q32" s="839"/>
      <c r="R32" s="839"/>
      <c r="S32" s="839"/>
      <c r="T32" s="839"/>
      <c r="U32" s="839"/>
      <c r="V32" s="839"/>
      <c r="W32" s="839"/>
      <c r="X32" s="839"/>
      <c r="Y32" s="839"/>
      <c r="Z32" s="839"/>
      <c r="AA32" s="839"/>
      <c r="AB32" s="839"/>
    </row>
    <row r="33" spans="1:28" ht="15" customHeight="1" x14ac:dyDescent="0.25">
      <c r="A33" s="379">
        <v>2</v>
      </c>
      <c r="B33" s="1029" t="s">
        <v>1256</v>
      </c>
      <c r="C33" s="832"/>
      <c r="D33" s="380"/>
      <c r="E33" s="381"/>
      <c r="F33" s="381"/>
      <c r="G33" s="382"/>
      <c r="H33" s="383"/>
      <c r="I33" s="384"/>
      <c r="J33" s="385"/>
      <c r="K33" s="385"/>
      <c r="L33" s="386"/>
      <c r="M33" s="387"/>
      <c r="N33" s="388"/>
      <c r="O33" s="389"/>
      <c r="P33" s="389"/>
      <c r="Q33" s="390"/>
      <c r="R33" s="391"/>
      <c r="S33" s="392"/>
      <c r="T33" s="393"/>
      <c r="U33" s="393"/>
      <c r="V33" s="394"/>
      <c r="W33" s="395"/>
      <c r="X33" s="396"/>
      <c r="Y33" s="397"/>
      <c r="Z33" s="397"/>
      <c r="AA33" s="398"/>
      <c r="AB33" s="399"/>
    </row>
    <row r="34" spans="1:28" ht="63" customHeight="1" x14ac:dyDescent="0.2">
      <c r="A34" s="376"/>
      <c r="B34" s="1016" t="s">
        <v>1257</v>
      </c>
      <c r="C34" s="834"/>
      <c r="D34" s="1017"/>
      <c r="E34" s="1018"/>
      <c r="F34" s="1018"/>
      <c r="G34" s="1008"/>
      <c r="H34" s="1038" t="s">
        <v>1240</v>
      </c>
      <c r="I34" s="1009"/>
      <c r="J34" s="1028"/>
      <c r="K34" s="1028"/>
      <c r="L34" s="1034"/>
      <c r="M34" s="1039" t="s">
        <v>1240</v>
      </c>
      <c r="N34" s="1035"/>
      <c r="O34" s="1023"/>
      <c r="P34" s="1023"/>
      <c r="Q34" s="1024"/>
      <c r="R34" s="1025" t="s">
        <v>1240</v>
      </c>
      <c r="S34" s="1026"/>
      <c r="T34" s="1020"/>
      <c r="U34" s="1020"/>
      <c r="V34" s="1021"/>
      <c r="W34" s="1021"/>
      <c r="X34" s="1022"/>
      <c r="Y34" s="1036"/>
      <c r="Z34" s="1036"/>
      <c r="AA34" s="1037"/>
      <c r="AB34" s="1037"/>
    </row>
    <row r="35" spans="1:28" ht="21.75" customHeight="1" x14ac:dyDescent="0.2">
      <c r="A35" s="400"/>
      <c r="B35" s="401" t="s">
        <v>1258</v>
      </c>
      <c r="C35" s="402" t="s">
        <v>1241</v>
      </c>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row>
    <row r="36" spans="1:28" ht="21.75" customHeight="1" x14ac:dyDescent="0.2">
      <c r="A36" s="400"/>
      <c r="B36" s="403" t="s">
        <v>1242</v>
      </c>
      <c r="C36" s="404" t="s">
        <v>1259</v>
      </c>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row>
    <row r="37" spans="1:28" ht="21.75" customHeight="1" x14ac:dyDescent="0.2">
      <c r="A37" s="400"/>
      <c r="B37" s="403" t="s">
        <v>1245</v>
      </c>
      <c r="C37" s="404" t="s">
        <v>1260</v>
      </c>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row>
    <row r="38" spans="1:28" ht="21.75" customHeight="1" x14ac:dyDescent="0.2">
      <c r="A38" s="400"/>
      <c r="B38" s="403" t="s">
        <v>1250</v>
      </c>
      <c r="C38" s="404" t="s">
        <v>1261</v>
      </c>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row>
    <row r="39" spans="1:28" ht="21.75" customHeight="1" x14ac:dyDescent="0.2">
      <c r="A39" s="400"/>
      <c r="B39" s="403" t="s">
        <v>1253</v>
      </c>
      <c r="C39" s="404" t="s">
        <v>1262</v>
      </c>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row>
    <row r="40" spans="1:28" ht="15" customHeight="1" x14ac:dyDescent="0.2">
      <c r="A40" s="376"/>
      <c r="B40" s="377"/>
      <c r="C40" s="378"/>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row>
    <row r="41" spans="1:28" ht="15" customHeight="1" x14ac:dyDescent="0.2">
      <c r="A41" s="405">
        <v>3</v>
      </c>
      <c r="B41" s="1040" t="s">
        <v>1263</v>
      </c>
      <c r="C41" s="897"/>
      <c r="D41" s="406"/>
      <c r="E41" s="407"/>
      <c r="F41" s="407"/>
      <c r="G41" s="408"/>
      <c r="H41" s="408"/>
      <c r="I41" s="409"/>
      <c r="J41" s="410"/>
      <c r="K41" s="410"/>
      <c r="L41" s="411"/>
      <c r="M41" s="411"/>
      <c r="N41" s="412"/>
      <c r="O41" s="413"/>
      <c r="P41" s="413"/>
      <c r="Q41" s="414"/>
      <c r="R41" s="414"/>
      <c r="S41" s="415"/>
      <c r="T41" s="416"/>
      <c r="U41" s="416"/>
      <c r="V41" s="417"/>
      <c r="W41" s="417"/>
      <c r="X41" s="418"/>
      <c r="Y41" s="419"/>
      <c r="Z41" s="419"/>
      <c r="AA41" s="420"/>
      <c r="AB41" s="420"/>
    </row>
    <row r="42" spans="1:28" ht="72" customHeight="1" x14ac:dyDescent="0.2">
      <c r="A42" s="376"/>
      <c r="B42" s="1016" t="s">
        <v>1264</v>
      </c>
      <c r="C42" s="834"/>
      <c r="D42" s="1017"/>
      <c r="E42" s="1018"/>
      <c r="F42" s="1018"/>
      <c r="G42" s="1008"/>
      <c r="H42" s="1038" t="s">
        <v>1240</v>
      </c>
      <c r="I42" s="1009"/>
      <c r="J42" s="1028"/>
      <c r="K42" s="1028"/>
      <c r="L42" s="1034"/>
      <c r="M42" s="1039" t="s">
        <v>1240</v>
      </c>
      <c r="N42" s="1035"/>
      <c r="O42" s="1023"/>
      <c r="P42" s="1023"/>
      <c r="Q42" s="1024"/>
      <c r="R42" s="1025" t="s">
        <v>1240</v>
      </c>
      <c r="S42" s="1026"/>
      <c r="T42" s="1020"/>
      <c r="U42" s="1020"/>
      <c r="V42" s="1021"/>
      <c r="W42" s="1021"/>
      <c r="X42" s="1022"/>
      <c r="Y42" s="1036"/>
      <c r="Z42" s="1036"/>
      <c r="AA42" s="1037"/>
      <c r="AB42" s="1037"/>
    </row>
    <row r="43" spans="1:28" ht="17.25" customHeight="1" x14ac:dyDescent="0.2">
      <c r="A43" s="376"/>
      <c r="B43" s="421">
        <v>0</v>
      </c>
      <c r="C43" s="378" t="s">
        <v>1265</v>
      </c>
      <c r="D43" s="838"/>
      <c r="E43" s="838"/>
      <c r="F43" s="838"/>
      <c r="G43" s="838"/>
      <c r="H43" s="838"/>
      <c r="I43" s="838"/>
      <c r="J43" s="838"/>
      <c r="K43" s="838"/>
      <c r="L43" s="838"/>
      <c r="M43" s="838"/>
      <c r="N43" s="838"/>
      <c r="O43" s="838"/>
      <c r="P43" s="838"/>
      <c r="Q43" s="838"/>
      <c r="R43" s="838"/>
      <c r="S43" s="838"/>
      <c r="T43" s="838"/>
      <c r="U43" s="838"/>
      <c r="V43" s="838"/>
      <c r="W43" s="838"/>
      <c r="X43" s="838"/>
      <c r="Y43" s="838"/>
      <c r="Z43" s="838"/>
      <c r="AA43" s="838"/>
      <c r="AB43" s="838"/>
    </row>
    <row r="44" spans="1:28" ht="15" customHeight="1" x14ac:dyDescent="0.2">
      <c r="A44" s="376"/>
      <c r="B44" s="377" t="s">
        <v>1242</v>
      </c>
      <c r="C44" s="378" t="s">
        <v>1266</v>
      </c>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row>
    <row r="45" spans="1:28" ht="15" customHeight="1" x14ac:dyDescent="0.2">
      <c r="A45" s="376"/>
      <c r="B45" s="377"/>
      <c r="C45" s="378" t="s">
        <v>1267</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row>
    <row r="46" spans="1:28" ht="15" customHeight="1" x14ac:dyDescent="0.2">
      <c r="A46" s="376"/>
      <c r="B46" s="377" t="s">
        <v>1245</v>
      </c>
      <c r="C46" s="378" t="s">
        <v>1266</v>
      </c>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row>
    <row r="47" spans="1:28" ht="15" customHeight="1" x14ac:dyDescent="0.2">
      <c r="A47" s="376"/>
      <c r="B47" s="377"/>
      <c r="C47" s="378" t="s">
        <v>1268</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row>
    <row r="48" spans="1:28" ht="15" customHeight="1" x14ac:dyDescent="0.2">
      <c r="A48" s="376"/>
      <c r="B48" s="377" t="s">
        <v>1250</v>
      </c>
      <c r="C48" s="378" t="s">
        <v>1266</v>
      </c>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row>
    <row r="49" spans="1:28" ht="18.75" customHeight="1" x14ac:dyDescent="0.2">
      <c r="A49" s="376"/>
      <c r="B49" s="377"/>
      <c r="C49" s="378" t="s">
        <v>1269</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row>
    <row r="50" spans="1:28" ht="15" customHeight="1" x14ac:dyDescent="0.2">
      <c r="A50" s="376"/>
      <c r="B50" s="377" t="s">
        <v>1253</v>
      </c>
      <c r="C50" s="378" t="s">
        <v>1266</v>
      </c>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row>
    <row r="51" spans="1:28" ht="17.25" customHeight="1" x14ac:dyDescent="0.2">
      <c r="A51" s="376"/>
      <c r="B51" s="377"/>
      <c r="C51" s="378" t="s">
        <v>1270</v>
      </c>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row>
    <row r="52" spans="1:28" ht="15" customHeight="1" x14ac:dyDescent="0.2">
      <c r="A52" s="405">
        <v>4</v>
      </c>
      <c r="B52" s="1040" t="s">
        <v>1271</v>
      </c>
      <c r="C52" s="832"/>
      <c r="D52" s="422"/>
      <c r="E52" s="423"/>
      <c r="F52" s="423"/>
      <c r="G52" s="424"/>
      <c r="H52" s="425"/>
      <c r="I52" s="426"/>
      <c r="J52" s="427"/>
      <c r="K52" s="427"/>
      <c r="L52" s="428"/>
      <c r="M52" s="429"/>
      <c r="N52" s="430"/>
      <c r="O52" s="431"/>
      <c r="P52" s="431"/>
      <c r="Q52" s="432"/>
      <c r="R52" s="433"/>
      <c r="S52" s="434"/>
      <c r="T52" s="435"/>
      <c r="U52" s="435"/>
      <c r="V52" s="436"/>
      <c r="W52" s="437"/>
      <c r="X52" s="438"/>
      <c r="Y52" s="439"/>
      <c r="Z52" s="439"/>
      <c r="AA52" s="440"/>
      <c r="AB52" s="441"/>
    </row>
    <row r="53" spans="1:28" ht="159" customHeight="1" x14ac:dyDescent="0.2">
      <c r="A53" s="376"/>
      <c r="B53" s="1041" t="s">
        <v>1272</v>
      </c>
      <c r="C53" s="834"/>
      <c r="D53" s="1017"/>
      <c r="E53" s="1018"/>
      <c r="F53" s="1018"/>
      <c r="G53" s="1038" t="s">
        <v>1240</v>
      </c>
      <c r="H53" s="1008"/>
      <c r="I53" s="1009"/>
      <c r="J53" s="1028"/>
      <c r="K53" s="1028"/>
      <c r="L53" s="1039" t="s">
        <v>1240</v>
      </c>
      <c r="M53" s="1034"/>
      <c r="N53" s="1035"/>
      <c r="O53" s="1023"/>
      <c r="P53" s="1023"/>
      <c r="Q53" s="1025" t="s">
        <v>1240</v>
      </c>
      <c r="R53" s="1024"/>
      <c r="S53" s="1026"/>
      <c r="T53" s="1020"/>
      <c r="U53" s="1020"/>
      <c r="V53" s="1021"/>
      <c r="W53" s="1021"/>
      <c r="X53" s="1022"/>
      <c r="Y53" s="1036"/>
      <c r="Z53" s="1036"/>
      <c r="AA53" s="1037"/>
      <c r="AB53" s="1037"/>
    </row>
    <row r="54" spans="1:28" ht="15" customHeight="1" x14ac:dyDescent="0.2">
      <c r="A54" s="376"/>
      <c r="B54" s="377" t="s">
        <v>1273</v>
      </c>
      <c r="C54" s="442"/>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row>
    <row r="55" spans="1:28" ht="15" customHeight="1" x14ac:dyDescent="0.2">
      <c r="A55" s="376"/>
      <c r="B55" s="377" t="s">
        <v>1242</v>
      </c>
      <c r="C55" s="378" t="s">
        <v>1274</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row>
    <row r="56" spans="1:28" ht="29.25" customHeight="1" x14ac:dyDescent="0.2">
      <c r="A56" s="376"/>
      <c r="B56" s="377"/>
      <c r="C56" s="378" t="s">
        <v>1275</v>
      </c>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8"/>
      <c r="AB56" s="838"/>
    </row>
    <row r="57" spans="1:28" ht="31.5" customHeight="1" x14ac:dyDescent="0.2">
      <c r="A57" s="376"/>
      <c r="B57" s="377"/>
      <c r="C57" s="378" t="s">
        <v>1276</v>
      </c>
      <c r="D57" s="838"/>
      <c r="E57" s="838"/>
      <c r="F57" s="838"/>
      <c r="G57" s="838"/>
      <c r="H57" s="838"/>
      <c r="I57" s="838"/>
      <c r="J57" s="838"/>
      <c r="K57" s="838"/>
      <c r="L57" s="838"/>
      <c r="M57" s="838"/>
      <c r="N57" s="838"/>
      <c r="O57" s="838"/>
      <c r="P57" s="838"/>
      <c r="Q57" s="838"/>
      <c r="R57" s="838"/>
      <c r="S57" s="838"/>
      <c r="T57" s="838"/>
      <c r="U57" s="838"/>
      <c r="V57" s="838"/>
      <c r="W57" s="838"/>
      <c r="X57" s="838"/>
      <c r="Y57" s="838"/>
      <c r="Z57" s="838"/>
      <c r="AA57" s="838"/>
      <c r="AB57" s="838"/>
    </row>
    <row r="58" spans="1:28" ht="15" customHeight="1" x14ac:dyDescent="0.2">
      <c r="A58" s="376"/>
      <c r="B58" s="377" t="s">
        <v>1245</v>
      </c>
      <c r="C58" s="378" t="s">
        <v>1277</v>
      </c>
      <c r="D58" s="838"/>
      <c r="E58" s="838"/>
      <c r="F58" s="838"/>
      <c r="G58" s="838"/>
      <c r="H58" s="838"/>
      <c r="I58" s="838"/>
      <c r="J58" s="838"/>
      <c r="K58" s="838"/>
      <c r="L58" s="838"/>
      <c r="M58" s="838"/>
      <c r="N58" s="838"/>
      <c r="O58" s="838"/>
      <c r="P58" s="838"/>
      <c r="Q58" s="838"/>
      <c r="R58" s="838"/>
      <c r="S58" s="838"/>
      <c r="T58" s="838"/>
      <c r="U58" s="838"/>
      <c r="V58" s="838"/>
      <c r="W58" s="838"/>
      <c r="X58" s="838"/>
      <c r="Y58" s="838"/>
      <c r="Z58" s="838"/>
      <c r="AA58" s="838"/>
      <c r="AB58" s="838"/>
    </row>
    <row r="59" spans="1:28" ht="15" customHeight="1" x14ac:dyDescent="0.2">
      <c r="A59" s="376"/>
      <c r="B59" s="377"/>
      <c r="C59" s="378" t="s">
        <v>1278</v>
      </c>
      <c r="D59" s="838"/>
      <c r="E59" s="838"/>
      <c r="F59" s="838"/>
      <c r="G59" s="838"/>
      <c r="H59" s="838"/>
      <c r="I59" s="838"/>
      <c r="J59" s="838"/>
      <c r="K59" s="838"/>
      <c r="L59" s="838"/>
      <c r="M59" s="838"/>
      <c r="N59" s="838"/>
      <c r="O59" s="838"/>
      <c r="P59" s="838"/>
      <c r="Q59" s="838"/>
      <c r="R59" s="838"/>
      <c r="S59" s="838"/>
      <c r="T59" s="838"/>
      <c r="U59" s="838"/>
      <c r="V59" s="838"/>
      <c r="W59" s="838"/>
      <c r="X59" s="838"/>
      <c r="Y59" s="838"/>
      <c r="Z59" s="838"/>
      <c r="AA59" s="838"/>
      <c r="AB59" s="838"/>
    </row>
    <row r="60" spans="1:28" ht="15" customHeight="1" x14ac:dyDescent="0.2">
      <c r="A60" s="376"/>
      <c r="B60" s="377"/>
      <c r="C60" s="378" t="s">
        <v>1279</v>
      </c>
      <c r="D60" s="838"/>
      <c r="E60" s="838"/>
      <c r="F60" s="838"/>
      <c r="G60" s="838"/>
      <c r="H60" s="838"/>
      <c r="I60" s="838"/>
      <c r="J60" s="838"/>
      <c r="K60" s="838"/>
      <c r="L60" s="838"/>
      <c r="M60" s="838"/>
      <c r="N60" s="838"/>
      <c r="O60" s="838"/>
      <c r="P60" s="838"/>
      <c r="Q60" s="838"/>
      <c r="R60" s="838"/>
      <c r="S60" s="838"/>
      <c r="T60" s="838"/>
      <c r="U60" s="838"/>
      <c r="V60" s="838"/>
      <c r="W60" s="838"/>
      <c r="X60" s="838"/>
      <c r="Y60" s="838"/>
      <c r="Z60" s="838"/>
      <c r="AA60" s="838"/>
      <c r="AB60" s="838"/>
    </row>
    <row r="61" spans="1:28" ht="15" customHeight="1" x14ac:dyDescent="0.2">
      <c r="A61" s="376"/>
      <c r="B61" s="377"/>
      <c r="C61" s="378" t="s">
        <v>1280</v>
      </c>
      <c r="D61" s="838"/>
      <c r="E61" s="838"/>
      <c r="F61" s="838"/>
      <c r="G61" s="838"/>
      <c r="H61" s="838"/>
      <c r="I61" s="838"/>
      <c r="J61" s="838"/>
      <c r="K61" s="838"/>
      <c r="L61" s="838"/>
      <c r="M61" s="838"/>
      <c r="N61" s="838"/>
      <c r="O61" s="838"/>
      <c r="P61" s="838"/>
      <c r="Q61" s="838"/>
      <c r="R61" s="838"/>
      <c r="S61" s="838"/>
      <c r="T61" s="838"/>
      <c r="U61" s="838"/>
      <c r="V61" s="838"/>
      <c r="W61" s="838"/>
      <c r="X61" s="838"/>
      <c r="Y61" s="838"/>
      <c r="Z61" s="838"/>
      <c r="AA61" s="838"/>
      <c r="AB61" s="838"/>
    </row>
    <row r="62" spans="1:28" ht="15" customHeight="1" x14ac:dyDescent="0.2">
      <c r="A62" s="376"/>
      <c r="B62" s="377" t="s">
        <v>1250</v>
      </c>
      <c r="C62" s="378" t="s">
        <v>1281</v>
      </c>
      <c r="D62" s="838"/>
      <c r="E62" s="838"/>
      <c r="F62" s="838"/>
      <c r="G62" s="838"/>
      <c r="H62" s="838"/>
      <c r="I62" s="838"/>
      <c r="J62" s="838"/>
      <c r="K62" s="838"/>
      <c r="L62" s="838"/>
      <c r="M62" s="838"/>
      <c r="N62" s="838"/>
      <c r="O62" s="838"/>
      <c r="P62" s="838"/>
      <c r="Q62" s="838"/>
      <c r="R62" s="838"/>
      <c r="S62" s="838"/>
      <c r="T62" s="838"/>
      <c r="U62" s="838"/>
      <c r="V62" s="838"/>
      <c r="W62" s="838"/>
      <c r="X62" s="838"/>
      <c r="Y62" s="838"/>
      <c r="Z62" s="838"/>
      <c r="AA62" s="838"/>
      <c r="AB62" s="838"/>
    </row>
    <row r="63" spans="1:28" ht="15" customHeight="1" x14ac:dyDescent="0.2">
      <c r="A63" s="376"/>
      <c r="B63" s="377"/>
      <c r="C63" s="378" t="s">
        <v>1282</v>
      </c>
      <c r="D63" s="838"/>
      <c r="E63" s="838"/>
      <c r="F63" s="838"/>
      <c r="G63" s="838"/>
      <c r="H63" s="838"/>
      <c r="I63" s="838"/>
      <c r="J63" s="838"/>
      <c r="K63" s="838"/>
      <c r="L63" s="838"/>
      <c r="M63" s="838"/>
      <c r="N63" s="838"/>
      <c r="O63" s="838"/>
      <c r="P63" s="838"/>
      <c r="Q63" s="838"/>
      <c r="R63" s="838"/>
      <c r="S63" s="838"/>
      <c r="T63" s="838"/>
      <c r="U63" s="838"/>
      <c r="V63" s="838"/>
      <c r="W63" s="838"/>
      <c r="X63" s="838"/>
      <c r="Y63" s="838"/>
      <c r="Z63" s="838"/>
      <c r="AA63" s="838"/>
      <c r="AB63" s="838"/>
    </row>
    <row r="64" spans="1:28" ht="15" customHeight="1" x14ac:dyDescent="0.2">
      <c r="A64" s="376"/>
      <c r="B64" s="377"/>
      <c r="C64" s="378" t="s">
        <v>1283</v>
      </c>
      <c r="D64" s="838"/>
      <c r="E64" s="838"/>
      <c r="F64" s="838"/>
      <c r="G64" s="838"/>
      <c r="H64" s="838"/>
      <c r="I64" s="838"/>
      <c r="J64" s="838"/>
      <c r="K64" s="838"/>
      <c r="L64" s="838"/>
      <c r="M64" s="838"/>
      <c r="N64" s="838"/>
      <c r="O64" s="838"/>
      <c r="P64" s="838"/>
      <c r="Q64" s="838"/>
      <c r="R64" s="838"/>
      <c r="S64" s="838"/>
      <c r="T64" s="838"/>
      <c r="U64" s="838"/>
      <c r="V64" s="838"/>
      <c r="W64" s="838"/>
      <c r="X64" s="838"/>
      <c r="Y64" s="838"/>
      <c r="Z64" s="838"/>
      <c r="AA64" s="838"/>
      <c r="AB64" s="838"/>
    </row>
    <row r="65" spans="1:28" ht="15" customHeight="1" x14ac:dyDescent="0.2">
      <c r="A65" s="376"/>
      <c r="B65" s="377"/>
      <c r="C65" s="378" t="s">
        <v>1284</v>
      </c>
      <c r="D65" s="838"/>
      <c r="E65" s="838"/>
      <c r="F65" s="838"/>
      <c r="G65" s="838"/>
      <c r="H65" s="838"/>
      <c r="I65" s="838"/>
      <c r="J65" s="838"/>
      <c r="K65" s="838"/>
      <c r="L65" s="838"/>
      <c r="M65" s="838"/>
      <c r="N65" s="838"/>
      <c r="O65" s="838"/>
      <c r="P65" s="838"/>
      <c r="Q65" s="838"/>
      <c r="R65" s="838"/>
      <c r="S65" s="838"/>
      <c r="T65" s="838"/>
      <c r="U65" s="838"/>
      <c r="V65" s="838"/>
      <c r="W65" s="838"/>
      <c r="X65" s="838"/>
      <c r="Y65" s="838"/>
      <c r="Z65" s="838"/>
      <c r="AA65" s="838"/>
      <c r="AB65" s="838"/>
    </row>
    <row r="66" spans="1:28" ht="15" customHeight="1" x14ac:dyDescent="0.2">
      <c r="A66" s="376"/>
      <c r="B66" s="377" t="s">
        <v>1253</v>
      </c>
      <c r="C66" s="378" t="s">
        <v>1285</v>
      </c>
      <c r="D66" s="838"/>
      <c r="E66" s="838"/>
      <c r="F66" s="838"/>
      <c r="G66" s="838"/>
      <c r="H66" s="838"/>
      <c r="I66" s="838"/>
      <c r="J66" s="838"/>
      <c r="K66" s="838"/>
      <c r="L66" s="838"/>
      <c r="M66" s="838"/>
      <c r="N66" s="838"/>
      <c r="O66" s="838"/>
      <c r="P66" s="838"/>
      <c r="Q66" s="838"/>
      <c r="R66" s="838"/>
      <c r="S66" s="838"/>
      <c r="T66" s="838"/>
      <c r="U66" s="838"/>
      <c r="V66" s="838"/>
      <c r="W66" s="838"/>
      <c r="X66" s="838"/>
      <c r="Y66" s="838"/>
      <c r="Z66" s="838"/>
      <c r="AA66" s="838"/>
      <c r="AB66" s="838"/>
    </row>
    <row r="67" spans="1:28" ht="15" customHeight="1" x14ac:dyDescent="0.2">
      <c r="A67" s="376"/>
      <c r="B67" s="377"/>
      <c r="C67" s="378" t="s">
        <v>1286</v>
      </c>
      <c r="D67" s="838"/>
      <c r="E67" s="838"/>
      <c r="F67" s="838"/>
      <c r="G67" s="838"/>
      <c r="H67" s="838"/>
      <c r="I67" s="838"/>
      <c r="J67" s="838"/>
      <c r="K67" s="838"/>
      <c r="L67" s="838"/>
      <c r="M67" s="838"/>
      <c r="N67" s="838"/>
      <c r="O67" s="838"/>
      <c r="P67" s="838"/>
      <c r="Q67" s="838"/>
      <c r="R67" s="838"/>
      <c r="S67" s="838"/>
      <c r="T67" s="838"/>
      <c r="U67" s="838"/>
      <c r="V67" s="838"/>
      <c r="W67" s="838"/>
      <c r="X67" s="838"/>
      <c r="Y67" s="838"/>
      <c r="Z67" s="838"/>
      <c r="AA67" s="838"/>
      <c r="AB67" s="838"/>
    </row>
    <row r="68" spans="1:28" ht="15" customHeight="1" x14ac:dyDescent="0.2">
      <c r="A68" s="376"/>
      <c r="B68" s="377"/>
      <c r="C68" s="378" t="s">
        <v>1287</v>
      </c>
      <c r="D68" s="838"/>
      <c r="E68" s="838"/>
      <c r="F68" s="838"/>
      <c r="G68" s="838"/>
      <c r="H68" s="838"/>
      <c r="I68" s="838"/>
      <c r="J68" s="838"/>
      <c r="K68" s="838"/>
      <c r="L68" s="838"/>
      <c r="M68" s="838"/>
      <c r="N68" s="838"/>
      <c r="O68" s="838"/>
      <c r="P68" s="838"/>
      <c r="Q68" s="838"/>
      <c r="R68" s="838"/>
      <c r="S68" s="838"/>
      <c r="T68" s="838"/>
      <c r="U68" s="838"/>
      <c r="V68" s="838"/>
      <c r="W68" s="838"/>
      <c r="X68" s="838"/>
      <c r="Y68" s="838"/>
      <c r="Z68" s="838"/>
      <c r="AA68" s="838"/>
      <c r="AB68" s="838"/>
    </row>
    <row r="69" spans="1:28" ht="15" customHeight="1" x14ac:dyDescent="0.2">
      <c r="A69" s="376"/>
      <c r="B69" s="377"/>
      <c r="C69" s="378" t="s">
        <v>1288</v>
      </c>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row>
    <row r="70" spans="1:28" ht="15" customHeight="1" x14ac:dyDescent="0.2">
      <c r="A70" s="405">
        <v>5</v>
      </c>
      <c r="B70" s="1040" t="s">
        <v>1289</v>
      </c>
      <c r="C70" s="832"/>
      <c r="D70" s="422"/>
      <c r="E70" s="423"/>
      <c r="F70" s="423"/>
      <c r="G70" s="443"/>
      <c r="H70" s="444"/>
      <c r="I70" s="426"/>
      <c r="J70" s="427"/>
      <c r="K70" s="427"/>
      <c r="L70" s="445"/>
      <c r="M70" s="446"/>
      <c r="N70" s="430"/>
      <c r="O70" s="431"/>
      <c r="P70" s="431"/>
      <c r="Q70" s="447"/>
      <c r="R70" s="448"/>
      <c r="S70" s="434"/>
      <c r="T70" s="435"/>
      <c r="U70" s="435"/>
      <c r="V70" s="449"/>
      <c r="W70" s="450"/>
      <c r="X70" s="438"/>
      <c r="Y70" s="439"/>
      <c r="Z70" s="439"/>
      <c r="AA70" s="451"/>
      <c r="AB70" s="452"/>
    </row>
    <row r="71" spans="1:28" ht="87" customHeight="1" x14ac:dyDescent="0.2">
      <c r="A71" s="376"/>
      <c r="B71" s="1041" t="s">
        <v>1290</v>
      </c>
      <c r="C71" s="834"/>
      <c r="D71" s="1017"/>
      <c r="E71" s="1018"/>
      <c r="F71" s="1018"/>
      <c r="G71" s="1038" t="s">
        <v>1240</v>
      </c>
      <c r="H71" s="1049"/>
      <c r="I71" s="1009"/>
      <c r="J71" s="1028"/>
      <c r="K71" s="1028"/>
      <c r="L71" s="1039" t="s">
        <v>1240</v>
      </c>
      <c r="M71" s="1052"/>
      <c r="N71" s="1035"/>
      <c r="O71" s="1023"/>
      <c r="P71" s="1023"/>
      <c r="Q71" s="1025" t="s">
        <v>1240</v>
      </c>
      <c r="R71" s="1042"/>
      <c r="S71" s="1026"/>
      <c r="T71" s="1020"/>
      <c r="U71" s="1020"/>
      <c r="V71" s="1021"/>
      <c r="W71" s="1045"/>
      <c r="X71" s="1022"/>
      <c r="Y71" s="1036"/>
      <c r="Z71" s="1036"/>
      <c r="AA71" s="1037"/>
      <c r="AB71" s="1046"/>
    </row>
    <row r="72" spans="1:28" ht="15" customHeight="1" x14ac:dyDescent="0.2">
      <c r="A72" s="376"/>
      <c r="B72" s="1047" t="s">
        <v>1291</v>
      </c>
      <c r="C72" s="834"/>
      <c r="D72" s="838"/>
      <c r="E72" s="838"/>
      <c r="F72" s="838"/>
      <c r="G72" s="838"/>
      <c r="H72" s="1043"/>
      <c r="I72" s="838"/>
      <c r="J72" s="838"/>
      <c r="K72" s="838"/>
      <c r="L72" s="838"/>
      <c r="M72" s="1043"/>
      <c r="N72" s="838"/>
      <c r="O72" s="838"/>
      <c r="P72" s="838"/>
      <c r="Q72" s="838"/>
      <c r="R72" s="1043"/>
      <c r="S72" s="838"/>
      <c r="T72" s="838"/>
      <c r="U72" s="838"/>
      <c r="V72" s="838"/>
      <c r="W72" s="1043"/>
      <c r="X72" s="838"/>
      <c r="Y72" s="838"/>
      <c r="Z72" s="838"/>
      <c r="AA72" s="838"/>
      <c r="AB72" s="1043"/>
    </row>
    <row r="73" spans="1:28" ht="15" customHeight="1" x14ac:dyDescent="0.2">
      <c r="A73" s="376"/>
      <c r="B73" s="377" t="s">
        <v>1242</v>
      </c>
      <c r="C73" s="378" t="s">
        <v>1292</v>
      </c>
      <c r="D73" s="838"/>
      <c r="E73" s="838"/>
      <c r="F73" s="838"/>
      <c r="G73" s="838"/>
      <c r="H73" s="1043"/>
      <c r="I73" s="838"/>
      <c r="J73" s="838"/>
      <c r="K73" s="838"/>
      <c r="L73" s="838"/>
      <c r="M73" s="1043"/>
      <c r="N73" s="838"/>
      <c r="O73" s="838"/>
      <c r="P73" s="838"/>
      <c r="Q73" s="838"/>
      <c r="R73" s="1043"/>
      <c r="S73" s="838"/>
      <c r="T73" s="838"/>
      <c r="U73" s="838"/>
      <c r="V73" s="838"/>
      <c r="W73" s="1043"/>
      <c r="X73" s="838"/>
      <c r="Y73" s="838"/>
      <c r="Z73" s="838"/>
      <c r="AA73" s="838"/>
      <c r="AB73" s="1043"/>
    </row>
    <row r="74" spans="1:28" ht="15" customHeight="1" x14ac:dyDescent="0.2">
      <c r="A74" s="376"/>
      <c r="B74" s="377"/>
      <c r="C74" s="378" t="s">
        <v>1293</v>
      </c>
      <c r="D74" s="838"/>
      <c r="E74" s="838"/>
      <c r="F74" s="838"/>
      <c r="G74" s="838"/>
      <c r="H74" s="1043"/>
      <c r="I74" s="838"/>
      <c r="J74" s="838"/>
      <c r="K74" s="838"/>
      <c r="L74" s="838"/>
      <c r="M74" s="1043"/>
      <c r="N74" s="838"/>
      <c r="O74" s="838"/>
      <c r="P74" s="838"/>
      <c r="Q74" s="838"/>
      <c r="R74" s="1043"/>
      <c r="S74" s="838"/>
      <c r="T74" s="838"/>
      <c r="U74" s="838"/>
      <c r="V74" s="838"/>
      <c r="W74" s="1043"/>
      <c r="X74" s="838"/>
      <c r="Y74" s="838"/>
      <c r="Z74" s="838"/>
      <c r="AA74" s="838"/>
      <c r="AB74" s="1043"/>
    </row>
    <row r="75" spans="1:28" ht="17.25" customHeight="1" x14ac:dyDescent="0.2">
      <c r="A75" s="376"/>
      <c r="B75" s="377" t="s">
        <v>1245</v>
      </c>
      <c r="C75" s="378" t="s">
        <v>1294</v>
      </c>
      <c r="D75" s="838"/>
      <c r="E75" s="838"/>
      <c r="F75" s="838"/>
      <c r="G75" s="838"/>
      <c r="H75" s="1043"/>
      <c r="I75" s="838"/>
      <c r="J75" s="838"/>
      <c r="K75" s="838"/>
      <c r="L75" s="838"/>
      <c r="M75" s="1043"/>
      <c r="N75" s="838"/>
      <c r="O75" s="838"/>
      <c r="P75" s="838"/>
      <c r="Q75" s="838"/>
      <c r="R75" s="1043"/>
      <c r="S75" s="838"/>
      <c r="T75" s="838"/>
      <c r="U75" s="838"/>
      <c r="V75" s="838"/>
      <c r="W75" s="1043"/>
      <c r="X75" s="838"/>
      <c r="Y75" s="838"/>
      <c r="Z75" s="838"/>
      <c r="AA75" s="838"/>
      <c r="AB75" s="1043"/>
    </row>
    <row r="76" spans="1:28" ht="15" customHeight="1" x14ac:dyDescent="0.2">
      <c r="A76" s="376"/>
      <c r="B76" s="377"/>
      <c r="C76" s="378" t="s">
        <v>1295</v>
      </c>
      <c r="D76" s="838"/>
      <c r="E76" s="838"/>
      <c r="F76" s="838"/>
      <c r="G76" s="838"/>
      <c r="H76" s="1043"/>
      <c r="I76" s="838"/>
      <c r="J76" s="838"/>
      <c r="K76" s="838"/>
      <c r="L76" s="838"/>
      <c r="M76" s="1043"/>
      <c r="N76" s="838"/>
      <c r="O76" s="838"/>
      <c r="P76" s="838"/>
      <c r="Q76" s="838"/>
      <c r="R76" s="1043"/>
      <c r="S76" s="838"/>
      <c r="T76" s="838"/>
      <c r="U76" s="838"/>
      <c r="V76" s="838"/>
      <c r="W76" s="1043"/>
      <c r="X76" s="838"/>
      <c r="Y76" s="838"/>
      <c r="Z76" s="838"/>
      <c r="AA76" s="838"/>
      <c r="AB76" s="1043"/>
    </row>
    <row r="77" spans="1:28" ht="16.5" customHeight="1" x14ac:dyDescent="0.2">
      <c r="A77" s="376"/>
      <c r="B77" s="377" t="s">
        <v>1250</v>
      </c>
      <c r="C77" s="378" t="s">
        <v>1296</v>
      </c>
      <c r="D77" s="838"/>
      <c r="E77" s="838"/>
      <c r="F77" s="838"/>
      <c r="G77" s="838"/>
      <c r="H77" s="1043"/>
      <c r="I77" s="838"/>
      <c r="J77" s="838"/>
      <c r="K77" s="838"/>
      <c r="L77" s="838"/>
      <c r="M77" s="1043"/>
      <c r="N77" s="838"/>
      <c r="O77" s="838"/>
      <c r="P77" s="838"/>
      <c r="Q77" s="838"/>
      <c r="R77" s="1043"/>
      <c r="S77" s="838"/>
      <c r="T77" s="838"/>
      <c r="U77" s="838"/>
      <c r="V77" s="838"/>
      <c r="W77" s="1043"/>
      <c r="X77" s="838"/>
      <c r="Y77" s="838"/>
      <c r="Z77" s="838"/>
      <c r="AA77" s="838"/>
      <c r="AB77" s="1043"/>
    </row>
    <row r="78" spans="1:28" ht="15" customHeight="1" x14ac:dyDescent="0.2">
      <c r="A78" s="376"/>
      <c r="B78" s="377"/>
      <c r="C78" s="378" t="s">
        <v>1295</v>
      </c>
      <c r="D78" s="838"/>
      <c r="E78" s="838"/>
      <c r="F78" s="838"/>
      <c r="G78" s="838"/>
      <c r="H78" s="1043"/>
      <c r="I78" s="838"/>
      <c r="J78" s="838"/>
      <c r="K78" s="838"/>
      <c r="L78" s="838"/>
      <c r="M78" s="1043"/>
      <c r="N78" s="838"/>
      <c r="O78" s="838"/>
      <c r="P78" s="838"/>
      <c r="Q78" s="838"/>
      <c r="R78" s="1043"/>
      <c r="S78" s="838"/>
      <c r="T78" s="838"/>
      <c r="U78" s="838"/>
      <c r="V78" s="838"/>
      <c r="W78" s="1043"/>
      <c r="X78" s="838"/>
      <c r="Y78" s="838"/>
      <c r="Z78" s="838"/>
      <c r="AA78" s="838"/>
      <c r="AB78" s="1043"/>
    </row>
    <row r="79" spans="1:28" ht="15" customHeight="1" x14ac:dyDescent="0.2">
      <c r="A79" s="376"/>
      <c r="B79" s="377" t="s">
        <v>1253</v>
      </c>
      <c r="C79" s="378" t="s">
        <v>1297</v>
      </c>
      <c r="D79" s="838"/>
      <c r="E79" s="838"/>
      <c r="F79" s="838"/>
      <c r="G79" s="838"/>
      <c r="H79" s="1043"/>
      <c r="I79" s="838"/>
      <c r="J79" s="838"/>
      <c r="K79" s="838"/>
      <c r="L79" s="838"/>
      <c r="M79" s="1043"/>
      <c r="N79" s="838"/>
      <c r="O79" s="838"/>
      <c r="P79" s="838"/>
      <c r="Q79" s="838"/>
      <c r="R79" s="1043"/>
      <c r="S79" s="838"/>
      <c r="T79" s="838"/>
      <c r="U79" s="838"/>
      <c r="V79" s="838"/>
      <c r="W79" s="1043"/>
      <c r="X79" s="838"/>
      <c r="Y79" s="838"/>
      <c r="Z79" s="838"/>
      <c r="AA79" s="838"/>
      <c r="AB79" s="1043"/>
    </row>
    <row r="80" spans="1:28" ht="15" customHeight="1" x14ac:dyDescent="0.2">
      <c r="A80" s="376"/>
      <c r="B80" s="377"/>
      <c r="C80" s="378" t="s">
        <v>1298</v>
      </c>
      <c r="D80" s="839"/>
      <c r="E80" s="839"/>
      <c r="F80" s="839"/>
      <c r="G80" s="839"/>
      <c r="H80" s="1044"/>
      <c r="I80" s="839"/>
      <c r="J80" s="839"/>
      <c r="K80" s="839"/>
      <c r="L80" s="839"/>
      <c r="M80" s="1044"/>
      <c r="N80" s="839"/>
      <c r="O80" s="839"/>
      <c r="P80" s="839"/>
      <c r="Q80" s="839"/>
      <c r="R80" s="1044"/>
      <c r="S80" s="839"/>
      <c r="T80" s="839"/>
      <c r="U80" s="839"/>
      <c r="V80" s="839"/>
      <c r="W80" s="1044"/>
      <c r="X80" s="839"/>
      <c r="Y80" s="839"/>
      <c r="Z80" s="839"/>
      <c r="AA80" s="839"/>
      <c r="AB80" s="1044"/>
    </row>
    <row r="81" spans="1:28" ht="15" customHeight="1" x14ac:dyDescent="0.2">
      <c r="A81" s="405">
        <v>6</v>
      </c>
      <c r="B81" s="1040" t="s">
        <v>1299</v>
      </c>
      <c r="C81" s="832"/>
      <c r="D81" s="453"/>
      <c r="E81" s="454"/>
      <c r="F81" s="454"/>
      <c r="G81" s="455"/>
      <c r="H81" s="456"/>
      <c r="I81" s="457"/>
      <c r="J81" s="458"/>
      <c r="K81" s="458"/>
      <c r="L81" s="459"/>
      <c r="M81" s="460"/>
      <c r="N81" s="461"/>
      <c r="O81" s="462"/>
      <c r="P81" s="462"/>
      <c r="Q81" s="463"/>
      <c r="R81" s="464"/>
      <c r="S81" s="465"/>
      <c r="T81" s="466"/>
      <c r="U81" s="466"/>
      <c r="V81" s="467"/>
      <c r="W81" s="468"/>
      <c r="X81" s="469"/>
      <c r="Y81" s="470"/>
      <c r="Z81" s="470"/>
      <c r="AA81" s="471"/>
      <c r="AB81" s="472"/>
    </row>
    <row r="82" spans="1:28" ht="62.25" customHeight="1" x14ac:dyDescent="0.2">
      <c r="A82" s="376"/>
      <c r="B82" s="1016" t="s">
        <v>1300</v>
      </c>
      <c r="C82" s="834"/>
      <c r="D82" s="1017"/>
      <c r="E82" s="1018"/>
      <c r="F82" s="1018"/>
      <c r="G82" s="1038" t="s">
        <v>1240</v>
      </c>
      <c r="H82" s="1049"/>
      <c r="I82" s="1009"/>
      <c r="J82" s="1028"/>
      <c r="K82" s="1028"/>
      <c r="L82" s="1039" t="s">
        <v>1240</v>
      </c>
      <c r="M82" s="1052"/>
      <c r="N82" s="1035"/>
      <c r="O82" s="1023"/>
      <c r="P82" s="1023"/>
      <c r="Q82" s="1025" t="s">
        <v>1240</v>
      </c>
      <c r="R82" s="1042"/>
      <c r="S82" s="1026"/>
      <c r="T82" s="1020"/>
      <c r="U82" s="1020"/>
      <c r="V82" s="1021"/>
      <c r="W82" s="1045"/>
      <c r="X82" s="1022"/>
      <c r="Y82" s="1036"/>
      <c r="Z82" s="1036"/>
      <c r="AA82" s="1037"/>
      <c r="AB82" s="1046"/>
    </row>
    <row r="83" spans="1:28" ht="15" customHeight="1" x14ac:dyDescent="0.2">
      <c r="A83" s="376"/>
      <c r="B83" s="1048" t="s">
        <v>1301</v>
      </c>
      <c r="C83" s="834"/>
      <c r="D83" s="838"/>
      <c r="E83" s="838"/>
      <c r="F83" s="838"/>
      <c r="G83" s="838"/>
      <c r="H83" s="1043"/>
      <c r="I83" s="838"/>
      <c r="J83" s="838"/>
      <c r="K83" s="838"/>
      <c r="L83" s="838"/>
      <c r="M83" s="1043"/>
      <c r="N83" s="838"/>
      <c r="O83" s="838"/>
      <c r="P83" s="838"/>
      <c r="Q83" s="838"/>
      <c r="R83" s="1043"/>
      <c r="S83" s="838"/>
      <c r="T83" s="838"/>
      <c r="U83" s="838"/>
      <c r="V83" s="838"/>
      <c r="W83" s="1043"/>
      <c r="X83" s="838"/>
      <c r="Y83" s="838"/>
      <c r="Z83" s="838"/>
      <c r="AA83" s="838"/>
      <c r="AB83" s="1043"/>
    </row>
    <row r="84" spans="1:28" ht="15" customHeight="1" x14ac:dyDescent="0.2">
      <c r="A84" s="376"/>
      <c r="B84" s="377" t="s">
        <v>1242</v>
      </c>
      <c r="C84" s="473" t="s">
        <v>1302</v>
      </c>
      <c r="D84" s="838"/>
      <c r="E84" s="838"/>
      <c r="F84" s="838"/>
      <c r="G84" s="838"/>
      <c r="H84" s="1043"/>
      <c r="I84" s="838"/>
      <c r="J84" s="838"/>
      <c r="K84" s="838"/>
      <c r="L84" s="838"/>
      <c r="M84" s="1043"/>
      <c r="N84" s="838"/>
      <c r="O84" s="838"/>
      <c r="P84" s="838"/>
      <c r="Q84" s="838"/>
      <c r="R84" s="1043"/>
      <c r="S84" s="838"/>
      <c r="T84" s="838"/>
      <c r="U84" s="838"/>
      <c r="V84" s="838"/>
      <c r="W84" s="1043"/>
      <c r="X84" s="838"/>
      <c r="Y84" s="838"/>
      <c r="Z84" s="838"/>
      <c r="AA84" s="838"/>
      <c r="AB84" s="1043"/>
    </row>
    <row r="85" spans="1:28" ht="30.75" customHeight="1" x14ac:dyDescent="0.2">
      <c r="A85" s="376"/>
      <c r="B85" s="377"/>
      <c r="C85" s="378" t="s">
        <v>1303</v>
      </c>
      <c r="D85" s="838"/>
      <c r="E85" s="838"/>
      <c r="F85" s="838"/>
      <c r="G85" s="838"/>
      <c r="H85" s="1043"/>
      <c r="I85" s="838"/>
      <c r="J85" s="838"/>
      <c r="K85" s="838"/>
      <c r="L85" s="838"/>
      <c r="M85" s="1043"/>
      <c r="N85" s="838"/>
      <c r="O85" s="838"/>
      <c r="P85" s="838"/>
      <c r="Q85" s="838"/>
      <c r="R85" s="1043"/>
      <c r="S85" s="838"/>
      <c r="T85" s="838"/>
      <c r="U85" s="838"/>
      <c r="V85" s="838"/>
      <c r="W85" s="1043"/>
      <c r="X85" s="838"/>
      <c r="Y85" s="838"/>
      <c r="Z85" s="838"/>
      <c r="AA85" s="838"/>
      <c r="AB85" s="1043"/>
    </row>
    <row r="86" spans="1:28" ht="15" customHeight="1" x14ac:dyDescent="0.2">
      <c r="A86" s="376"/>
      <c r="B86" s="377" t="s">
        <v>1245</v>
      </c>
      <c r="C86" s="473" t="s">
        <v>1304</v>
      </c>
      <c r="D86" s="838"/>
      <c r="E86" s="838"/>
      <c r="F86" s="838"/>
      <c r="G86" s="838"/>
      <c r="H86" s="1043"/>
      <c r="I86" s="838"/>
      <c r="J86" s="838"/>
      <c r="K86" s="838"/>
      <c r="L86" s="838"/>
      <c r="M86" s="1043"/>
      <c r="N86" s="838"/>
      <c r="O86" s="838"/>
      <c r="P86" s="838"/>
      <c r="Q86" s="838"/>
      <c r="R86" s="1043"/>
      <c r="S86" s="838"/>
      <c r="T86" s="838"/>
      <c r="U86" s="838"/>
      <c r="V86" s="838"/>
      <c r="W86" s="1043"/>
      <c r="X86" s="838"/>
      <c r="Y86" s="838"/>
      <c r="Z86" s="838"/>
      <c r="AA86" s="838"/>
      <c r="AB86" s="1043"/>
    </row>
    <row r="87" spans="1:28" ht="29.25" customHeight="1" x14ac:dyDescent="0.2">
      <c r="A87" s="376"/>
      <c r="B87" s="377"/>
      <c r="C87" s="474" t="s">
        <v>1303</v>
      </c>
      <c r="D87" s="838"/>
      <c r="E87" s="838"/>
      <c r="F87" s="838"/>
      <c r="G87" s="838"/>
      <c r="H87" s="1043"/>
      <c r="I87" s="838"/>
      <c r="J87" s="838"/>
      <c r="K87" s="838"/>
      <c r="L87" s="838"/>
      <c r="M87" s="1043"/>
      <c r="N87" s="838"/>
      <c r="O87" s="838"/>
      <c r="P87" s="838"/>
      <c r="Q87" s="838"/>
      <c r="R87" s="1043"/>
      <c r="S87" s="838"/>
      <c r="T87" s="838"/>
      <c r="U87" s="838"/>
      <c r="V87" s="838"/>
      <c r="W87" s="1043"/>
      <c r="X87" s="838"/>
      <c r="Y87" s="838"/>
      <c r="Z87" s="838"/>
      <c r="AA87" s="838"/>
      <c r="AB87" s="1043"/>
    </row>
    <row r="88" spans="1:28" ht="15" customHeight="1" x14ac:dyDescent="0.2">
      <c r="A88" s="376"/>
      <c r="B88" s="377"/>
      <c r="C88" s="475" t="s">
        <v>1305</v>
      </c>
      <c r="D88" s="838"/>
      <c r="E88" s="838"/>
      <c r="F88" s="838"/>
      <c r="G88" s="838"/>
      <c r="H88" s="1043"/>
      <c r="I88" s="838"/>
      <c r="J88" s="838"/>
      <c r="K88" s="838"/>
      <c r="L88" s="838"/>
      <c r="M88" s="1043"/>
      <c r="N88" s="838"/>
      <c r="O88" s="838"/>
      <c r="P88" s="838"/>
      <c r="Q88" s="838"/>
      <c r="R88" s="1043"/>
      <c r="S88" s="838"/>
      <c r="T88" s="838"/>
      <c r="U88" s="838"/>
      <c r="V88" s="838"/>
      <c r="W88" s="1043"/>
      <c r="X88" s="838"/>
      <c r="Y88" s="838"/>
      <c r="Z88" s="838"/>
      <c r="AA88" s="838"/>
      <c r="AB88" s="1043"/>
    </row>
    <row r="89" spans="1:28" ht="15" customHeight="1" x14ac:dyDescent="0.2">
      <c r="A89" s="376"/>
      <c r="B89" s="377" t="s">
        <v>1250</v>
      </c>
      <c r="C89" s="473" t="s">
        <v>1306</v>
      </c>
      <c r="D89" s="838"/>
      <c r="E89" s="838"/>
      <c r="F89" s="838"/>
      <c r="G89" s="838"/>
      <c r="H89" s="1043"/>
      <c r="I89" s="838"/>
      <c r="J89" s="838"/>
      <c r="K89" s="838"/>
      <c r="L89" s="838"/>
      <c r="M89" s="1043"/>
      <c r="N89" s="838"/>
      <c r="O89" s="838"/>
      <c r="P89" s="838"/>
      <c r="Q89" s="838"/>
      <c r="R89" s="1043"/>
      <c r="S89" s="838"/>
      <c r="T89" s="838"/>
      <c r="U89" s="838"/>
      <c r="V89" s="838"/>
      <c r="W89" s="1043"/>
      <c r="X89" s="838"/>
      <c r="Y89" s="838"/>
      <c r="Z89" s="838"/>
      <c r="AA89" s="838"/>
      <c r="AB89" s="1043"/>
    </row>
    <row r="90" spans="1:28" ht="32.25" customHeight="1" x14ac:dyDescent="0.2">
      <c r="A90" s="376"/>
      <c r="B90" s="377"/>
      <c r="C90" s="474" t="s">
        <v>1307</v>
      </c>
      <c r="D90" s="838"/>
      <c r="E90" s="838"/>
      <c r="F90" s="838"/>
      <c r="G90" s="838"/>
      <c r="H90" s="1043"/>
      <c r="I90" s="838"/>
      <c r="J90" s="838"/>
      <c r="K90" s="838"/>
      <c r="L90" s="838"/>
      <c r="M90" s="1043"/>
      <c r="N90" s="838"/>
      <c r="O90" s="838"/>
      <c r="P90" s="838"/>
      <c r="Q90" s="838"/>
      <c r="R90" s="1043"/>
      <c r="S90" s="838"/>
      <c r="T90" s="838"/>
      <c r="U90" s="838"/>
      <c r="V90" s="838"/>
      <c r="W90" s="1043"/>
      <c r="X90" s="838"/>
      <c r="Y90" s="838"/>
      <c r="Z90" s="838"/>
      <c r="AA90" s="838"/>
      <c r="AB90" s="1043"/>
    </row>
    <row r="91" spans="1:28" ht="18" customHeight="1" x14ac:dyDescent="0.2">
      <c r="A91" s="376"/>
      <c r="B91" s="377"/>
      <c r="C91" s="475" t="s">
        <v>1308</v>
      </c>
      <c r="D91" s="838"/>
      <c r="E91" s="838"/>
      <c r="F91" s="838"/>
      <c r="G91" s="838"/>
      <c r="H91" s="1043"/>
      <c r="I91" s="838"/>
      <c r="J91" s="838"/>
      <c r="K91" s="838"/>
      <c r="L91" s="838"/>
      <c r="M91" s="1043"/>
      <c r="N91" s="838"/>
      <c r="O91" s="838"/>
      <c r="P91" s="838"/>
      <c r="Q91" s="838"/>
      <c r="R91" s="1043"/>
      <c r="S91" s="838"/>
      <c r="T91" s="838"/>
      <c r="U91" s="838"/>
      <c r="V91" s="838"/>
      <c r="W91" s="1043"/>
      <c r="X91" s="838"/>
      <c r="Y91" s="838"/>
      <c r="Z91" s="838"/>
      <c r="AA91" s="838"/>
      <c r="AB91" s="1043"/>
    </row>
    <row r="92" spans="1:28" ht="15" customHeight="1" x14ac:dyDescent="0.2">
      <c r="A92" s="376"/>
      <c r="B92" s="377" t="s">
        <v>1253</v>
      </c>
      <c r="C92" s="378" t="s">
        <v>1309</v>
      </c>
      <c r="D92" s="838"/>
      <c r="E92" s="838"/>
      <c r="F92" s="838"/>
      <c r="G92" s="838"/>
      <c r="H92" s="1043"/>
      <c r="I92" s="838"/>
      <c r="J92" s="838"/>
      <c r="K92" s="838"/>
      <c r="L92" s="838"/>
      <c r="M92" s="1043"/>
      <c r="N92" s="838"/>
      <c r="O92" s="838"/>
      <c r="P92" s="838"/>
      <c r="Q92" s="838"/>
      <c r="R92" s="1043"/>
      <c r="S92" s="838"/>
      <c r="T92" s="838"/>
      <c r="U92" s="838"/>
      <c r="V92" s="838"/>
      <c r="W92" s="1043"/>
      <c r="X92" s="838"/>
      <c r="Y92" s="838"/>
      <c r="Z92" s="838"/>
      <c r="AA92" s="838"/>
      <c r="AB92" s="1043"/>
    </row>
    <row r="93" spans="1:28" ht="30.75" customHeight="1" x14ac:dyDescent="0.2">
      <c r="A93" s="376"/>
      <c r="B93" s="377"/>
      <c r="C93" s="474" t="s">
        <v>1303</v>
      </c>
      <c r="D93" s="838"/>
      <c r="E93" s="838"/>
      <c r="F93" s="838"/>
      <c r="G93" s="838"/>
      <c r="H93" s="1043"/>
      <c r="I93" s="838"/>
      <c r="J93" s="838"/>
      <c r="K93" s="838"/>
      <c r="L93" s="838"/>
      <c r="M93" s="1043"/>
      <c r="N93" s="838"/>
      <c r="O93" s="838"/>
      <c r="P93" s="838"/>
      <c r="Q93" s="838"/>
      <c r="R93" s="1043"/>
      <c r="S93" s="838"/>
      <c r="T93" s="838"/>
      <c r="U93" s="838"/>
      <c r="V93" s="838"/>
      <c r="W93" s="1043"/>
      <c r="X93" s="838"/>
      <c r="Y93" s="838"/>
      <c r="Z93" s="838"/>
      <c r="AA93" s="838"/>
      <c r="AB93" s="1043"/>
    </row>
    <row r="94" spans="1:28" ht="15" customHeight="1" x14ac:dyDescent="0.2">
      <c r="A94" s="376"/>
      <c r="B94" s="377"/>
      <c r="C94" s="475" t="s">
        <v>1310</v>
      </c>
      <c r="D94" s="839"/>
      <c r="E94" s="839"/>
      <c r="F94" s="839"/>
      <c r="G94" s="839"/>
      <c r="H94" s="1044"/>
      <c r="I94" s="839"/>
      <c r="J94" s="839"/>
      <c r="K94" s="839"/>
      <c r="L94" s="839"/>
      <c r="M94" s="1044"/>
      <c r="N94" s="839"/>
      <c r="O94" s="839"/>
      <c r="P94" s="839"/>
      <c r="Q94" s="839"/>
      <c r="R94" s="1044"/>
      <c r="S94" s="839"/>
      <c r="T94" s="839"/>
      <c r="U94" s="839"/>
      <c r="V94" s="839"/>
      <c r="W94" s="1044"/>
      <c r="X94" s="839"/>
      <c r="Y94" s="839"/>
      <c r="Z94" s="839"/>
      <c r="AA94" s="839"/>
      <c r="AB94" s="1044"/>
    </row>
    <row r="95" spans="1:28" ht="15" customHeight="1" x14ac:dyDescent="0.2">
      <c r="A95" s="405">
        <v>7</v>
      </c>
      <c r="B95" s="1040" t="s">
        <v>1311</v>
      </c>
      <c r="C95" s="832"/>
      <c r="D95" s="422"/>
      <c r="E95" s="454"/>
      <c r="F95" s="454"/>
      <c r="G95" s="455"/>
      <c r="H95" s="456"/>
      <c r="I95" s="426"/>
      <c r="J95" s="458"/>
      <c r="K95" s="458"/>
      <c r="L95" s="459"/>
      <c r="M95" s="460"/>
      <c r="N95" s="430"/>
      <c r="O95" s="462"/>
      <c r="P95" s="462"/>
      <c r="Q95" s="463"/>
      <c r="R95" s="464"/>
      <c r="S95" s="434"/>
      <c r="T95" s="466"/>
      <c r="U95" s="466"/>
      <c r="V95" s="467"/>
      <c r="W95" s="468"/>
      <c r="X95" s="438"/>
      <c r="Y95" s="470"/>
      <c r="Z95" s="470"/>
      <c r="AA95" s="471"/>
      <c r="AB95" s="472"/>
    </row>
    <row r="96" spans="1:28" ht="52.5" customHeight="1" x14ac:dyDescent="0.2">
      <c r="A96" s="376"/>
      <c r="B96" s="1016" t="s">
        <v>1312</v>
      </c>
      <c r="C96" s="834"/>
      <c r="D96" s="1017"/>
      <c r="E96" s="1066"/>
      <c r="F96" s="1018"/>
      <c r="G96" s="1038" t="s">
        <v>1240</v>
      </c>
      <c r="H96" s="1049"/>
      <c r="I96" s="1009"/>
      <c r="J96" s="1050"/>
      <c r="K96" s="1028"/>
      <c r="L96" s="1039" t="s">
        <v>1240</v>
      </c>
      <c r="M96" s="1052"/>
      <c r="N96" s="1035"/>
      <c r="O96" s="1053"/>
      <c r="P96" s="1023"/>
      <c r="Q96" s="1025" t="s">
        <v>1240</v>
      </c>
      <c r="R96" s="1042"/>
      <c r="S96" s="1026"/>
      <c r="T96" s="1055"/>
      <c r="U96" s="1020"/>
      <c r="V96" s="1021"/>
      <c r="W96" s="1045"/>
      <c r="X96" s="1022"/>
      <c r="Y96" s="1065"/>
      <c r="Z96" s="1036"/>
      <c r="AA96" s="1037"/>
      <c r="AB96" s="1046"/>
    </row>
    <row r="97" spans="1:28" ht="15" customHeight="1" x14ac:dyDescent="0.2">
      <c r="A97" s="376"/>
      <c r="B97" s="377" t="s">
        <v>1242</v>
      </c>
      <c r="C97" s="378" t="s">
        <v>1313</v>
      </c>
      <c r="D97" s="838"/>
      <c r="E97" s="948"/>
      <c r="F97" s="838"/>
      <c r="G97" s="838"/>
      <c r="H97" s="1043"/>
      <c r="I97" s="838"/>
      <c r="J97" s="948"/>
      <c r="K97" s="838"/>
      <c r="L97" s="838"/>
      <c r="M97" s="1043"/>
      <c r="N97" s="838"/>
      <c r="O97" s="948"/>
      <c r="P97" s="838"/>
      <c r="Q97" s="838"/>
      <c r="R97" s="1043"/>
      <c r="S97" s="838"/>
      <c r="T97" s="948"/>
      <c r="U97" s="838"/>
      <c r="V97" s="838"/>
      <c r="W97" s="1043"/>
      <c r="X97" s="838"/>
      <c r="Y97" s="948"/>
      <c r="Z97" s="838"/>
      <c r="AA97" s="838"/>
      <c r="AB97" s="1043"/>
    </row>
    <row r="98" spans="1:28" ht="15" customHeight="1" x14ac:dyDescent="0.2">
      <c r="A98" s="376"/>
      <c r="B98" s="377" t="s">
        <v>1245</v>
      </c>
      <c r="C98" s="378" t="s">
        <v>1314</v>
      </c>
      <c r="D98" s="838"/>
      <c r="E98" s="948"/>
      <c r="F98" s="838"/>
      <c r="G98" s="838"/>
      <c r="H98" s="1043"/>
      <c r="I98" s="838"/>
      <c r="J98" s="948"/>
      <c r="K98" s="838"/>
      <c r="L98" s="838"/>
      <c r="M98" s="1043"/>
      <c r="N98" s="838"/>
      <c r="O98" s="948"/>
      <c r="P98" s="838"/>
      <c r="Q98" s="838"/>
      <c r="R98" s="1043"/>
      <c r="S98" s="838"/>
      <c r="T98" s="948"/>
      <c r="U98" s="838"/>
      <c r="V98" s="838"/>
      <c r="W98" s="1043"/>
      <c r="X98" s="838"/>
      <c r="Y98" s="948"/>
      <c r="Z98" s="838"/>
      <c r="AA98" s="838"/>
      <c r="AB98" s="1043"/>
    </row>
    <row r="99" spans="1:28" ht="30" customHeight="1" x14ac:dyDescent="0.2">
      <c r="A99" s="376"/>
      <c r="B99" s="377"/>
      <c r="C99" s="378" t="s">
        <v>1315</v>
      </c>
      <c r="D99" s="838"/>
      <c r="E99" s="948"/>
      <c r="F99" s="838"/>
      <c r="G99" s="838"/>
      <c r="H99" s="1043"/>
      <c r="I99" s="838"/>
      <c r="J99" s="948"/>
      <c r="K99" s="838"/>
      <c r="L99" s="838"/>
      <c r="M99" s="1043"/>
      <c r="N99" s="838"/>
      <c r="O99" s="948"/>
      <c r="P99" s="838"/>
      <c r="Q99" s="838"/>
      <c r="R99" s="1043"/>
      <c r="S99" s="838"/>
      <c r="T99" s="948"/>
      <c r="U99" s="838"/>
      <c r="V99" s="838"/>
      <c r="W99" s="1043"/>
      <c r="X99" s="838"/>
      <c r="Y99" s="948"/>
      <c r="Z99" s="838"/>
      <c r="AA99" s="838"/>
      <c r="AB99" s="1043"/>
    </row>
    <row r="100" spans="1:28" ht="15" customHeight="1" x14ac:dyDescent="0.2">
      <c r="A100" s="376"/>
      <c r="B100" s="377"/>
      <c r="C100" s="378" t="s">
        <v>1316</v>
      </c>
      <c r="D100" s="838"/>
      <c r="E100" s="948"/>
      <c r="F100" s="838"/>
      <c r="G100" s="838"/>
      <c r="H100" s="1043"/>
      <c r="I100" s="838"/>
      <c r="J100" s="948"/>
      <c r="K100" s="838"/>
      <c r="L100" s="838"/>
      <c r="M100" s="1043"/>
      <c r="N100" s="838"/>
      <c r="O100" s="948"/>
      <c r="P100" s="838"/>
      <c r="Q100" s="838"/>
      <c r="R100" s="1043"/>
      <c r="S100" s="838"/>
      <c r="T100" s="948"/>
      <c r="U100" s="838"/>
      <c r="V100" s="838"/>
      <c r="W100" s="1043"/>
      <c r="X100" s="838"/>
      <c r="Y100" s="948"/>
      <c r="Z100" s="838"/>
      <c r="AA100" s="838"/>
      <c r="AB100" s="1043"/>
    </row>
    <row r="101" spans="1:28" ht="15" customHeight="1" x14ac:dyDescent="0.2">
      <c r="A101" s="376"/>
      <c r="B101" s="377" t="s">
        <v>1250</v>
      </c>
      <c r="C101" s="378" t="s">
        <v>1317</v>
      </c>
      <c r="D101" s="838"/>
      <c r="E101" s="948"/>
      <c r="F101" s="838"/>
      <c r="G101" s="838"/>
      <c r="H101" s="1043"/>
      <c r="I101" s="838"/>
      <c r="J101" s="948"/>
      <c r="K101" s="838"/>
      <c r="L101" s="838"/>
      <c r="M101" s="1043"/>
      <c r="N101" s="838"/>
      <c r="O101" s="948"/>
      <c r="P101" s="838"/>
      <c r="Q101" s="838"/>
      <c r="R101" s="1043"/>
      <c r="S101" s="838"/>
      <c r="T101" s="948"/>
      <c r="U101" s="838"/>
      <c r="V101" s="838"/>
      <c r="W101" s="1043"/>
      <c r="X101" s="838"/>
      <c r="Y101" s="948"/>
      <c r="Z101" s="838"/>
      <c r="AA101" s="838"/>
      <c r="AB101" s="1043"/>
    </row>
    <row r="102" spans="1:28" ht="15" customHeight="1" x14ac:dyDescent="0.2">
      <c r="A102" s="376"/>
      <c r="B102" s="377"/>
      <c r="C102" s="378" t="s">
        <v>1318</v>
      </c>
      <c r="D102" s="838"/>
      <c r="E102" s="948"/>
      <c r="F102" s="838"/>
      <c r="G102" s="838"/>
      <c r="H102" s="1043"/>
      <c r="I102" s="838"/>
      <c r="J102" s="948"/>
      <c r="K102" s="838"/>
      <c r="L102" s="838"/>
      <c r="M102" s="1043"/>
      <c r="N102" s="838"/>
      <c r="O102" s="948"/>
      <c r="P102" s="838"/>
      <c r="Q102" s="838"/>
      <c r="R102" s="1043"/>
      <c r="S102" s="838"/>
      <c r="T102" s="948"/>
      <c r="U102" s="838"/>
      <c r="V102" s="838"/>
      <c r="W102" s="1043"/>
      <c r="X102" s="838"/>
      <c r="Y102" s="948"/>
      <c r="Z102" s="838"/>
      <c r="AA102" s="838"/>
      <c r="AB102" s="1043"/>
    </row>
    <row r="103" spans="1:28" ht="15" customHeight="1" x14ac:dyDescent="0.2">
      <c r="A103" s="376"/>
      <c r="B103" s="377"/>
      <c r="C103" s="378" t="s">
        <v>1319</v>
      </c>
      <c r="D103" s="838"/>
      <c r="E103" s="948"/>
      <c r="F103" s="838"/>
      <c r="G103" s="838"/>
      <c r="H103" s="1043"/>
      <c r="I103" s="838"/>
      <c r="J103" s="948"/>
      <c r="K103" s="838"/>
      <c r="L103" s="838"/>
      <c r="M103" s="1043"/>
      <c r="N103" s="838"/>
      <c r="O103" s="948"/>
      <c r="P103" s="838"/>
      <c r="Q103" s="838"/>
      <c r="R103" s="1043"/>
      <c r="S103" s="838"/>
      <c r="T103" s="948"/>
      <c r="U103" s="838"/>
      <c r="V103" s="838"/>
      <c r="W103" s="1043"/>
      <c r="X103" s="838"/>
      <c r="Y103" s="948"/>
      <c r="Z103" s="838"/>
      <c r="AA103" s="838"/>
      <c r="AB103" s="1043"/>
    </row>
    <row r="104" spans="1:28" ht="15" customHeight="1" x14ac:dyDescent="0.2">
      <c r="A104" s="376"/>
      <c r="B104" s="377" t="s">
        <v>1253</v>
      </c>
      <c r="C104" s="378" t="s">
        <v>1317</v>
      </c>
      <c r="D104" s="838"/>
      <c r="E104" s="948"/>
      <c r="F104" s="838"/>
      <c r="G104" s="838"/>
      <c r="H104" s="1043"/>
      <c r="I104" s="838"/>
      <c r="J104" s="948"/>
      <c r="K104" s="838"/>
      <c r="L104" s="838"/>
      <c r="M104" s="1043"/>
      <c r="N104" s="838"/>
      <c r="O104" s="948"/>
      <c r="P104" s="838"/>
      <c r="Q104" s="838"/>
      <c r="R104" s="1043"/>
      <c r="S104" s="838"/>
      <c r="T104" s="948"/>
      <c r="U104" s="838"/>
      <c r="V104" s="838"/>
      <c r="W104" s="1043"/>
      <c r="X104" s="838"/>
      <c r="Y104" s="948"/>
      <c r="Z104" s="838"/>
      <c r="AA104" s="838"/>
      <c r="AB104" s="1043"/>
    </row>
    <row r="105" spans="1:28" ht="15" customHeight="1" x14ac:dyDescent="0.2">
      <c r="A105" s="376"/>
      <c r="B105" s="377"/>
      <c r="C105" s="378" t="s">
        <v>1320</v>
      </c>
      <c r="D105" s="838"/>
      <c r="E105" s="948"/>
      <c r="F105" s="838"/>
      <c r="G105" s="838"/>
      <c r="H105" s="1043"/>
      <c r="I105" s="838"/>
      <c r="J105" s="948"/>
      <c r="K105" s="838"/>
      <c r="L105" s="838"/>
      <c r="M105" s="1043"/>
      <c r="N105" s="838"/>
      <c r="O105" s="948"/>
      <c r="P105" s="838"/>
      <c r="Q105" s="838"/>
      <c r="R105" s="1043"/>
      <c r="S105" s="838"/>
      <c r="T105" s="948"/>
      <c r="U105" s="838"/>
      <c r="V105" s="838"/>
      <c r="W105" s="1043"/>
      <c r="X105" s="838"/>
      <c r="Y105" s="948"/>
      <c r="Z105" s="838"/>
      <c r="AA105" s="838"/>
      <c r="AB105" s="1043"/>
    </row>
    <row r="106" spans="1:28" ht="20.25" customHeight="1" x14ac:dyDescent="0.2">
      <c r="A106" s="376"/>
      <c r="B106" s="377"/>
      <c r="C106" s="378" t="s">
        <v>1319</v>
      </c>
      <c r="D106" s="839"/>
      <c r="E106" s="1051"/>
      <c r="F106" s="839"/>
      <c r="G106" s="839"/>
      <c r="H106" s="1044"/>
      <c r="I106" s="839"/>
      <c r="J106" s="1051"/>
      <c r="K106" s="839"/>
      <c r="L106" s="839"/>
      <c r="M106" s="1044"/>
      <c r="N106" s="839"/>
      <c r="O106" s="1051"/>
      <c r="P106" s="839"/>
      <c r="Q106" s="839"/>
      <c r="R106" s="1044"/>
      <c r="S106" s="839"/>
      <c r="T106" s="1051"/>
      <c r="U106" s="839"/>
      <c r="V106" s="839"/>
      <c r="W106" s="1044"/>
      <c r="X106" s="839"/>
      <c r="Y106" s="1051"/>
      <c r="Z106" s="839"/>
      <c r="AA106" s="839"/>
      <c r="AB106" s="1044"/>
    </row>
    <row r="107" spans="1:28" ht="15" customHeight="1" x14ac:dyDescent="0.2">
      <c r="A107" s="405">
        <v>8</v>
      </c>
      <c r="B107" s="1040" t="s">
        <v>1321</v>
      </c>
      <c r="C107" s="832"/>
      <c r="D107" s="476"/>
      <c r="E107" s="454"/>
      <c r="F107" s="454"/>
      <c r="G107" s="455"/>
      <c r="H107" s="456"/>
      <c r="I107" s="477"/>
      <c r="J107" s="458"/>
      <c r="K107" s="458"/>
      <c r="L107" s="459"/>
      <c r="M107" s="460"/>
      <c r="N107" s="478"/>
      <c r="O107" s="462"/>
      <c r="P107" s="462"/>
      <c r="Q107" s="463"/>
      <c r="R107" s="464"/>
      <c r="S107" s="479"/>
      <c r="T107" s="466"/>
      <c r="U107" s="466"/>
      <c r="V107" s="467"/>
      <c r="W107" s="468"/>
      <c r="X107" s="480"/>
      <c r="Y107" s="470"/>
      <c r="Z107" s="470"/>
      <c r="AA107" s="471"/>
      <c r="AB107" s="472"/>
    </row>
    <row r="108" spans="1:28" ht="77.25" customHeight="1" x14ac:dyDescent="0.2">
      <c r="A108" s="376"/>
      <c r="B108" s="1016" t="s">
        <v>1322</v>
      </c>
      <c r="C108" s="832"/>
      <c r="D108" s="1017"/>
      <c r="E108" s="1018"/>
      <c r="F108" s="1018"/>
      <c r="G108" s="1008"/>
      <c r="H108" s="1063" t="s">
        <v>1240</v>
      </c>
      <c r="I108" s="1009"/>
      <c r="J108" s="1028"/>
      <c r="K108" s="1028"/>
      <c r="L108" s="1034"/>
      <c r="M108" s="1054" t="s">
        <v>1240</v>
      </c>
      <c r="N108" s="1035"/>
      <c r="O108" s="1023"/>
      <c r="P108" s="1023"/>
      <c r="Q108" s="1024"/>
      <c r="R108" s="1064" t="s">
        <v>1240</v>
      </c>
      <c r="S108" s="1026"/>
      <c r="T108" s="1020"/>
      <c r="U108" s="1020"/>
      <c r="V108" s="1021"/>
      <c r="W108" s="1045"/>
      <c r="X108" s="1022"/>
      <c r="Y108" s="1036"/>
      <c r="Z108" s="1036"/>
      <c r="AA108" s="1037"/>
      <c r="AB108" s="1046"/>
    </row>
    <row r="109" spans="1:28" ht="15" customHeight="1" x14ac:dyDescent="0.2">
      <c r="A109" s="376"/>
      <c r="B109" s="377" t="s">
        <v>1323</v>
      </c>
      <c r="C109" s="481"/>
      <c r="D109" s="838"/>
      <c r="E109" s="838"/>
      <c r="F109" s="838"/>
      <c r="G109" s="838"/>
      <c r="H109" s="1043"/>
      <c r="I109" s="838"/>
      <c r="J109" s="838"/>
      <c r="K109" s="838"/>
      <c r="L109" s="838"/>
      <c r="M109" s="1043"/>
      <c r="N109" s="838"/>
      <c r="O109" s="838"/>
      <c r="P109" s="838"/>
      <c r="Q109" s="838"/>
      <c r="R109" s="1043"/>
      <c r="S109" s="838"/>
      <c r="T109" s="838"/>
      <c r="U109" s="838"/>
      <c r="V109" s="838"/>
      <c r="W109" s="1043"/>
      <c r="X109" s="838"/>
      <c r="Y109" s="838"/>
      <c r="Z109" s="838"/>
      <c r="AA109" s="838"/>
      <c r="AB109" s="1043"/>
    </row>
    <row r="110" spans="1:28" ht="15" customHeight="1" x14ac:dyDescent="0.2">
      <c r="A110" s="376"/>
      <c r="B110" s="377" t="s">
        <v>1242</v>
      </c>
      <c r="C110" s="481" t="s">
        <v>1324</v>
      </c>
      <c r="D110" s="838"/>
      <c r="E110" s="838"/>
      <c r="F110" s="838"/>
      <c r="G110" s="838"/>
      <c r="H110" s="1043"/>
      <c r="I110" s="838"/>
      <c r="J110" s="838"/>
      <c r="K110" s="838"/>
      <c r="L110" s="838"/>
      <c r="M110" s="1043"/>
      <c r="N110" s="838"/>
      <c r="O110" s="838"/>
      <c r="P110" s="838"/>
      <c r="Q110" s="838"/>
      <c r="R110" s="1043"/>
      <c r="S110" s="838"/>
      <c r="T110" s="838"/>
      <c r="U110" s="838"/>
      <c r="V110" s="838"/>
      <c r="W110" s="1043"/>
      <c r="X110" s="838"/>
      <c r="Y110" s="838"/>
      <c r="Z110" s="838"/>
      <c r="AA110" s="838"/>
      <c r="AB110" s="1043"/>
    </row>
    <row r="111" spans="1:28" ht="15" customHeight="1" x14ac:dyDescent="0.2">
      <c r="A111" s="376"/>
      <c r="B111" s="377"/>
      <c r="C111" s="481" t="s">
        <v>1325</v>
      </c>
      <c r="D111" s="838"/>
      <c r="E111" s="838"/>
      <c r="F111" s="838"/>
      <c r="G111" s="838"/>
      <c r="H111" s="1043"/>
      <c r="I111" s="838"/>
      <c r="J111" s="838"/>
      <c r="K111" s="838"/>
      <c r="L111" s="838"/>
      <c r="M111" s="1043"/>
      <c r="N111" s="838"/>
      <c r="O111" s="838"/>
      <c r="P111" s="838"/>
      <c r="Q111" s="838"/>
      <c r="R111" s="1043"/>
      <c r="S111" s="838"/>
      <c r="T111" s="838"/>
      <c r="U111" s="838"/>
      <c r="V111" s="838"/>
      <c r="W111" s="1043"/>
      <c r="X111" s="838"/>
      <c r="Y111" s="838"/>
      <c r="Z111" s="838"/>
      <c r="AA111" s="838"/>
      <c r="AB111" s="1043"/>
    </row>
    <row r="112" spans="1:28" ht="15" customHeight="1" x14ac:dyDescent="0.2">
      <c r="A112" s="376"/>
      <c r="B112" s="377" t="s">
        <v>1245</v>
      </c>
      <c r="C112" s="481" t="s">
        <v>1326</v>
      </c>
      <c r="D112" s="838"/>
      <c r="E112" s="838"/>
      <c r="F112" s="838"/>
      <c r="G112" s="838"/>
      <c r="H112" s="1043"/>
      <c r="I112" s="838"/>
      <c r="J112" s="838"/>
      <c r="K112" s="838"/>
      <c r="L112" s="838"/>
      <c r="M112" s="1043"/>
      <c r="N112" s="838"/>
      <c r="O112" s="838"/>
      <c r="P112" s="838"/>
      <c r="Q112" s="838"/>
      <c r="R112" s="1043"/>
      <c r="S112" s="838"/>
      <c r="T112" s="838"/>
      <c r="U112" s="838"/>
      <c r="V112" s="838"/>
      <c r="W112" s="1043"/>
      <c r="X112" s="838"/>
      <c r="Y112" s="838"/>
      <c r="Z112" s="838"/>
      <c r="AA112" s="838"/>
      <c r="AB112" s="1043"/>
    </row>
    <row r="113" spans="1:28" ht="15" customHeight="1" x14ac:dyDescent="0.2">
      <c r="A113" s="376"/>
      <c r="B113" s="377"/>
      <c r="C113" s="481" t="s">
        <v>1327</v>
      </c>
      <c r="D113" s="838"/>
      <c r="E113" s="838"/>
      <c r="F113" s="838"/>
      <c r="G113" s="838"/>
      <c r="H113" s="1043"/>
      <c r="I113" s="838"/>
      <c r="J113" s="838"/>
      <c r="K113" s="838"/>
      <c r="L113" s="838"/>
      <c r="M113" s="1043"/>
      <c r="N113" s="838"/>
      <c r="O113" s="838"/>
      <c r="P113" s="838"/>
      <c r="Q113" s="838"/>
      <c r="R113" s="1043"/>
      <c r="S113" s="838"/>
      <c r="T113" s="838"/>
      <c r="U113" s="838"/>
      <c r="V113" s="838"/>
      <c r="W113" s="1043"/>
      <c r="X113" s="838"/>
      <c r="Y113" s="838"/>
      <c r="Z113" s="838"/>
      <c r="AA113" s="838"/>
      <c r="AB113" s="1043"/>
    </row>
    <row r="114" spans="1:28" ht="15" customHeight="1" x14ac:dyDescent="0.2">
      <c r="A114" s="376"/>
      <c r="B114" s="377" t="s">
        <v>1250</v>
      </c>
      <c r="C114" s="481" t="s">
        <v>1328</v>
      </c>
      <c r="D114" s="838"/>
      <c r="E114" s="838"/>
      <c r="F114" s="838"/>
      <c r="G114" s="838"/>
      <c r="H114" s="1043"/>
      <c r="I114" s="838"/>
      <c r="J114" s="838"/>
      <c r="K114" s="838"/>
      <c r="L114" s="838"/>
      <c r="M114" s="1043"/>
      <c r="N114" s="838"/>
      <c r="O114" s="838"/>
      <c r="P114" s="838"/>
      <c r="Q114" s="838"/>
      <c r="R114" s="1043"/>
      <c r="S114" s="838"/>
      <c r="T114" s="838"/>
      <c r="U114" s="838"/>
      <c r="V114" s="838"/>
      <c r="W114" s="1043"/>
      <c r="X114" s="838"/>
      <c r="Y114" s="838"/>
      <c r="Z114" s="838"/>
      <c r="AA114" s="838"/>
      <c r="AB114" s="1043"/>
    </row>
    <row r="115" spans="1:28" ht="15" customHeight="1" x14ac:dyDescent="0.2">
      <c r="A115" s="376"/>
      <c r="B115" s="377"/>
      <c r="C115" s="481" t="s">
        <v>1329</v>
      </c>
      <c r="D115" s="838"/>
      <c r="E115" s="838"/>
      <c r="F115" s="838"/>
      <c r="G115" s="838"/>
      <c r="H115" s="1043"/>
      <c r="I115" s="838"/>
      <c r="J115" s="838"/>
      <c r="K115" s="838"/>
      <c r="L115" s="838"/>
      <c r="M115" s="1043"/>
      <c r="N115" s="838"/>
      <c r="O115" s="838"/>
      <c r="P115" s="838"/>
      <c r="Q115" s="838"/>
      <c r="R115" s="1043"/>
      <c r="S115" s="838"/>
      <c r="T115" s="838"/>
      <c r="U115" s="838"/>
      <c r="V115" s="838"/>
      <c r="W115" s="1043"/>
      <c r="X115" s="838"/>
      <c r="Y115" s="838"/>
      <c r="Z115" s="838"/>
      <c r="AA115" s="838"/>
      <c r="AB115" s="1043"/>
    </row>
    <row r="116" spans="1:28" ht="15" customHeight="1" x14ac:dyDescent="0.2">
      <c r="A116" s="376"/>
      <c r="B116" s="377" t="s">
        <v>1253</v>
      </c>
      <c r="C116" s="481" t="s">
        <v>1330</v>
      </c>
      <c r="D116" s="838"/>
      <c r="E116" s="838"/>
      <c r="F116" s="838"/>
      <c r="G116" s="838"/>
      <c r="H116" s="1043"/>
      <c r="I116" s="838"/>
      <c r="J116" s="838"/>
      <c r="K116" s="838"/>
      <c r="L116" s="838"/>
      <c r="M116" s="1043"/>
      <c r="N116" s="838"/>
      <c r="O116" s="838"/>
      <c r="P116" s="838"/>
      <c r="Q116" s="838"/>
      <c r="R116" s="1043"/>
      <c r="S116" s="838"/>
      <c r="T116" s="838"/>
      <c r="U116" s="838"/>
      <c r="V116" s="838"/>
      <c r="W116" s="1043"/>
      <c r="X116" s="838"/>
      <c r="Y116" s="838"/>
      <c r="Z116" s="838"/>
      <c r="AA116" s="838"/>
      <c r="AB116" s="1043"/>
    </row>
    <row r="117" spans="1:28" ht="33" customHeight="1" x14ac:dyDescent="0.2">
      <c r="A117" s="482"/>
      <c r="B117" s="483"/>
      <c r="C117" s="481" t="s">
        <v>1331</v>
      </c>
      <c r="D117" s="839"/>
      <c r="E117" s="839"/>
      <c r="F117" s="839"/>
      <c r="G117" s="839"/>
      <c r="H117" s="1044"/>
      <c r="I117" s="839"/>
      <c r="J117" s="839"/>
      <c r="K117" s="839"/>
      <c r="L117" s="839"/>
      <c r="M117" s="1044"/>
      <c r="N117" s="839"/>
      <c r="O117" s="839"/>
      <c r="P117" s="839"/>
      <c r="Q117" s="839"/>
      <c r="R117" s="1044"/>
      <c r="S117" s="839"/>
      <c r="T117" s="839"/>
      <c r="U117" s="839"/>
      <c r="V117" s="839"/>
      <c r="W117" s="1044"/>
      <c r="X117" s="839"/>
      <c r="Y117" s="839"/>
      <c r="Z117" s="839"/>
      <c r="AA117" s="839"/>
      <c r="AB117" s="1044"/>
    </row>
    <row r="118" spans="1:28" ht="21" customHeight="1" x14ac:dyDescent="0.2">
      <c r="A118" s="484"/>
      <c r="B118" s="1056" t="s">
        <v>1332</v>
      </c>
      <c r="C118" s="1057"/>
      <c r="D118" s="1058" t="s">
        <v>1333</v>
      </c>
      <c r="E118" s="1031"/>
      <c r="F118" s="1031"/>
      <c r="G118" s="1031"/>
      <c r="H118" s="1032"/>
      <c r="I118" s="1059" t="s">
        <v>1333</v>
      </c>
      <c r="J118" s="1031"/>
      <c r="K118" s="1031"/>
      <c r="L118" s="1031"/>
      <c r="M118" s="1032"/>
      <c r="N118" s="1060" t="s">
        <v>1333</v>
      </c>
      <c r="O118" s="1031"/>
      <c r="P118" s="1031"/>
      <c r="Q118" s="1031"/>
      <c r="R118" s="1032"/>
      <c r="S118" s="1061" t="s">
        <v>1334</v>
      </c>
      <c r="T118" s="1031"/>
      <c r="U118" s="1031"/>
      <c r="V118" s="1031"/>
      <c r="W118" s="1032"/>
      <c r="X118" s="1062" t="s">
        <v>1334</v>
      </c>
      <c r="Y118" s="1031"/>
      <c r="Z118" s="1031"/>
      <c r="AA118" s="1031"/>
      <c r="AB118" s="1032"/>
    </row>
    <row r="119" spans="1:28" ht="15" customHeight="1" x14ac:dyDescent="0.2">
      <c r="A119" s="13"/>
      <c r="B119" s="13"/>
      <c r="C119" s="13"/>
      <c r="D119" s="13"/>
      <c r="E119" s="13"/>
      <c r="F119" s="13"/>
      <c r="G119" s="13"/>
      <c r="H119" s="13"/>
      <c r="I119" s="200"/>
      <c r="J119" s="200"/>
      <c r="K119" s="200"/>
      <c r="L119" s="200"/>
      <c r="M119" s="200"/>
      <c r="N119" s="200"/>
      <c r="O119" s="200"/>
      <c r="P119" s="200"/>
      <c r="Q119" s="200"/>
      <c r="R119" s="200"/>
      <c r="S119" s="200"/>
      <c r="T119" s="200"/>
      <c r="U119" s="200"/>
      <c r="V119" s="200"/>
      <c r="W119" s="200"/>
      <c r="X119" s="200"/>
      <c r="Y119" s="200"/>
      <c r="Z119" s="200"/>
      <c r="AA119" s="200"/>
      <c r="AB119" s="200"/>
    </row>
    <row r="120" spans="1:28" ht="15" customHeight="1" x14ac:dyDescent="0.2">
      <c r="A120" s="200"/>
      <c r="B120" s="200"/>
      <c r="C120" s="200"/>
      <c r="D120" s="485" t="s">
        <v>1335</v>
      </c>
      <c r="E120" s="485"/>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row>
    <row r="121" spans="1:28" ht="12.75" customHeight="1" x14ac:dyDescent="0.2">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row>
    <row r="122" spans="1:28" ht="12.75" customHeight="1" x14ac:dyDescent="0.2">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row>
    <row r="123" spans="1:28" ht="12.75" customHeight="1" x14ac:dyDescent="0.2">
      <c r="A123" s="200"/>
      <c r="B123" s="200"/>
      <c r="C123" s="200"/>
      <c r="D123" s="13" t="s">
        <v>1336</v>
      </c>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row>
    <row r="124" spans="1:28" ht="14.25" customHeight="1" x14ac:dyDescent="0.2">
      <c r="A124" s="486" t="s">
        <v>114</v>
      </c>
      <c r="B124" s="13" t="s">
        <v>1337</v>
      </c>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row>
    <row r="125" spans="1:28" ht="13.5" customHeight="1" x14ac:dyDescent="0.2">
      <c r="A125" s="200"/>
      <c r="B125" s="11">
        <v>1</v>
      </c>
      <c r="C125" s="13" t="s">
        <v>1338</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row>
    <row r="126" spans="1:28" ht="13.5" customHeight="1" x14ac:dyDescent="0.2">
      <c r="A126" s="200"/>
      <c r="B126" s="11">
        <v>2</v>
      </c>
      <c r="C126" s="13" t="s">
        <v>1339</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row>
    <row r="127" spans="1:28" ht="13.5" customHeight="1" x14ac:dyDescent="0.2">
      <c r="A127" s="200"/>
      <c r="B127" s="11">
        <v>3</v>
      </c>
      <c r="C127" s="13" t="s">
        <v>1340</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row>
    <row r="128" spans="1:28" ht="13.5" customHeight="1" x14ac:dyDescent="0.2">
      <c r="A128" s="200"/>
      <c r="B128" s="11" t="s">
        <v>125</v>
      </c>
      <c r="C128" s="13" t="s">
        <v>1341</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row>
    <row r="129" spans="1:28" ht="13.5" customHeight="1" x14ac:dyDescent="0.2">
      <c r="A129" s="200"/>
      <c r="B129" s="11">
        <v>4</v>
      </c>
      <c r="C129" s="13" t="s">
        <v>1342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row>
    <row r="130" spans="1:28" ht="13.5" customHeight="1" x14ac:dyDescent="0.2">
      <c r="A130" s="200"/>
      <c r="B130" s="11" t="s">
        <v>125</v>
      </c>
      <c r="C130" s="13" t="s">
        <v>1343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row>
    <row r="131" spans="1:28" ht="13.5" customHeight="1" x14ac:dyDescent="0.2">
      <c r="A131" s="200"/>
      <c r="B131" s="11">
        <v>5</v>
      </c>
      <c r="C131" s="13" t="s">
        <v>1344</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row>
    <row r="132" spans="1:28" ht="13.5" customHeight="1" x14ac:dyDescent="0.2">
      <c r="A132" s="200"/>
      <c r="B132" s="11" t="s">
        <v>125</v>
      </c>
      <c r="C132" s="13" t="s">
        <v>1345</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row>
    <row r="133" spans="1:28" ht="13.5" customHeight="1" x14ac:dyDescent="0.2">
      <c r="A133" s="200"/>
      <c r="B133" s="11">
        <v>6</v>
      </c>
      <c r="C133" s="13" t="s">
        <v>1346</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row>
    <row r="134" spans="1:28" ht="12.75" customHeight="1" x14ac:dyDescent="0.2">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row>
    <row r="135" spans="1:28" ht="12.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row>
    <row r="136" spans="1:28" ht="12.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row>
    <row r="137" spans="1:28" ht="12.75" customHeight="1" x14ac:dyDescent="0.2">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row>
    <row r="138" spans="1:28" ht="12.75" customHeight="1" x14ac:dyDescent="0.2">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row>
    <row r="139" spans="1:28" ht="12.75" customHeight="1" x14ac:dyDescent="0.2">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row>
    <row r="140" spans="1:28" ht="12.75" customHeight="1" x14ac:dyDescent="0.2">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row>
    <row r="141" spans="1:28" ht="12.75" customHeight="1" x14ac:dyDescent="0.2">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row>
    <row r="142" spans="1:28" ht="12.75" customHeight="1" x14ac:dyDescent="0.2">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row>
    <row r="143" spans="1:28" ht="12.75" customHeight="1" x14ac:dyDescent="0.2">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row>
    <row r="144" spans="1:28" ht="12.75" customHeight="1" x14ac:dyDescent="0.2">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row>
    <row r="145" spans="1:28" ht="12.7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row>
    <row r="146" spans="1:28" ht="12.75" customHeight="1" x14ac:dyDescent="0.2">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row>
    <row r="147" spans="1:28" ht="12.75" customHeight="1" x14ac:dyDescent="0.2">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row>
    <row r="148" spans="1:28" ht="12.75" customHeight="1" x14ac:dyDescent="0.2">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row>
    <row r="149" spans="1:28" ht="12.75" customHeight="1" x14ac:dyDescent="0.2">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row>
    <row r="150" spans="1:28" ht="12.75" customHeight="1" x14ac:dyDescent="0.2">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row>
    <row r="151" spans="1:28" ht="12.75" customHeight="1" x14ac:dyDescent="0.2">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row>
    <row r="152" spans="1:28" ht="12.75" customHeight="1" x14ac:dyDescent="0.2">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row>
    <row r="153" spans="1:28" ht="12.75" customHeight="1" x14ac:dyDescent="0.2">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row>
    <row r="154" spans="1:28" ht="12.75" customHeight="1" x14ac:dyDescent="0.2">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row>
    <row r="155" spans="1:28" ht="12.75" customHeight="1" x14ac:dyDescent="0.2">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row>
    <row r="156" spans="1:28" ht="12.75" customHeight="1" x14ac:dyDescent="0.2">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row>
    <row r="157" spans="1:28" ht="12.75" customHeight="1" x14ac:dyDescent="0.2">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row>
    <row r="158" spans="1:28" ht="12.75" customHeight="1" x14ac:dyDescent="0.2">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row>
    <row r="159" spans="1:28" ht="12.75" customHeight="1" x14ac:dyDescent="0.2">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row>
    <row r="160" spans="1:28" ht="12.75" customHeight="1" x14ac:dyDescent="0.2">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row>
    <row r="161" spans="1:28" ht="12.75" customHeight="1" x14ac:dyDescent="0.2">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row>
    <row r="162" spans="1:28" ht="12.75" customHeight="1" x14ac:dyDescent="0.2">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row>
    <row r="163" spans="1:28" ht="12.75" customHeight="1" x14ac:dyDescent="0.2">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row>
    <row r="164" spans="1:28" ht="12.75" customHeight="1" x14ac:dyDescent="0.2">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row>
    <row r="165" spans="1:28" ht="12.75" customHeight="1" x14ac:dyDescent="0.2">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row>
    <row r="166" spans="1:28" ht="12.75" customHeight="1" x14ac:dyDescent="0.2">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row>
    <row r="167" spans="1:28" ht="12.75" customHeight="1" x14ac:dyDescent="0.2">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row>
    <row r="168" spans="1:28" ht="12.75" customHeight="1" x14ac:dyDescent="0.2">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row>
    <row r="169" spans="1:28" ht="12.75" customHeight="1" x14ac:dyDescent="0.2">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row>
    <row r="170" spans="1:28" ht="12.75" customHeight="1" x14ac:dyDescent="0.2">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row>
    <row r="171" spans="1:28" ht="12.75" customHeight="1" x14ac:dyDescent="0.2">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row>
    <row r="172" spans="1:28" ht="12.75" customHeight="1" x14ac:dyDescent="0.2">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row>
    <row r="173" spans="1:28" ht="12.75" customHeight="1" x14ac:dyDescent="0.2">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row>
    <row r="174" spans="1:28" ht="12.75" customHeight="1" x14ac:dyDescent="0.2">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row>
    <row r="175" spans="1:28" ht="12.75" customHeight="1" x14ac:dyDescent="0.2">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row>
    <row r="176" spans="1:28" ht="12.75" customHeight="1" x14ac:dyDescent="0.2">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row>
    <row r="177" spans="1:28" ht="12.75" customHeight="1" x14ac:dyDescent="0.2">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row>
    <row r="178" spans="1:28" ht="12.75" customHeight="1" x14ac:dyDescent="0.2">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row>
    <row r="179" spans="1:28" ht="12.75" customHeight="1" x14ac:dyDescent="0.2">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row>
    <row r="180" spans="1:28" ht="12.75" customHeight="1" x14ac:dyDescent="0.2">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row>
    <row r="181" spans="1:28" ht="12.75" customHeight="1" x14ac:dyDescent="0.2">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row>
    <row r="182" spans="1:28" ht="12.75" customHeight="1" x14ac:dyDescent="0.2">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row>
    <row r="183" spans="1:28" ht="12.75" customHeight="1" x14ac:dyDescent="0.2">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row>
    <row r="184" spans="1:28" ht="12.75" customHeight="1" x14ac:dyDescent="0.2">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row>
    <row r="185" spans="1:28" ht="12.75" customHeight="1" x14ac:dyDescent="0.2">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row>
    <row r="186" spans="1:28" ht="12.75" customHeight="1" x14ac:dyDescent="0.2">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row>
    <row r="187" spans="1:28" ht="12.75" customHeight="1" x14ac:dyDescent="0.2">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row>
    <row r="188" spans="1:28" ht="12.75" customHeight="1" x14ac:dyDescent="0.2">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row>
    <row r="189" spans="1:28" ht="12.75" customHeight="1" x14ac:dyDescent="0.2">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row>
    <row r="190" spans="1:28" ht="12.75" customHeight="1" x14ac:dyDescent="0.2">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row>
    <row r="191" spans="1:28" ht="12.75" customHeight="1" x14ac:dyDescent="0.2">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row>
    <row r="192" spans="1:28" ht="12.75" customHeight="1" x14ac:dyDescent="0.2">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row>
    <row r="193" spans="1:28" ht="12.75" customHeight="1" x14ac:dyDescent="0.2">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row>
    <row r="194" spans="1:28" ht="12.75" customHeight="1" x14ac:dyDescent="0.2">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row>
    <row r="195" spans="1:28" ht="12.75" customHeight="1" x14ac:dyDescent="0.2">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row>
    <row r="196" spans="1:28" ht="12.75" customHeight="1" x14ac:dyDescent="0.2">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row>
    <row r="197" spans="1:28" ht="12.75" customHeight="1" x14ac:dyDescent="0.2">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row>
    <row r="198" spans="1:28" ht="12.75" customHeight="1" x14ac:dyDescent="0.2">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row>
    <row r="199" spans="1:28" ht="12.75" customHeight="1" x14ac:dyDescent="0.2">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row>
    <row r="200" spans="1:28" ht="12.75" customHeight="1" x14ac:dyDescent="0.2">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row>
    <row r="201" spans="1:28" ht="12.75" customHeight="1" x14ac:dyDescent="0.2">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row>
    <row r="202" spans="1:28" ht="12.75" customHeight="1" x14ac:dyDescent="0.2">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row>
    <row r="203" spans="1:28" ht="12.75" customHeight="1" x14ac:dyDescent="0.2">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row>
    <row r="204" spans="1:28" ht="12.75" customHeight="1" x14ac:dyDescent="0.2">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row>
    <row r="205" spans="1:28" ht="12.75" customHeight="1" x14ac:dyDescent="0.2">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row>
    <row r="206" spans="1:28" ht="12.75" customHeight="1" x14ac:dyDescent="0.2">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row>
    <row r="207" spans="1:28" ht="12.75" customHeight="1" x14ac:dyDescent="0.2">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row>
    <row r="208" spans="1:28" ht="12.75" customHeight="1" x14ac:dyDescent="0.2">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row>
    <row r="209" spans="1:28" ht="12.75" customHeight="1" x14ac:dyDescent="0.2">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row>
    <row r="210" spans="1:28" ht="12.75" customHeight="1" x14ac:dyDescent="0.2">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row>
    <row r="211" spans="1:28" ht="12.75" customHeight="1" x14ac:dyDescent="0.2">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row>
    <row r="212" spans="1:28" ht="12.75" customHeight="1" x14ac:dyDescent="0.2">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row>
    <row r="213" spans="1:28" ht="12.75" customHeight="1" x14ac:dyDescent="0.2">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row>
    <row r="214" spans="1:28" ht="12.75" customHeight="1" x14ac:dyDescent="0.2">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row>
    <row r="215" spans="1:28" ht="12.75" customHeight="1" x14ac:dyDescent="0.2">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row>
    <row r="216" spans="1:28" ht="12.75" customHeight="1" x14ac:dyDescent="0.2">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row>
    <row r="217" spans="1:28" ht="12.75" customHeight="1" x14ac:dyDescent="0.2">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row>
    <row r="218" spans="1:28" ht="12.75" customHeight="1" x14ac:dyDescent="0.2">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row>
    <row r="219" spans="1:28" ht="12.75" customHeight="1" x14ac:dyDescent="0.2">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row>
    <row r="220" spans="1:28" ht="12.75" customHeight="1" x14ac:dyDescent="0.2">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row>
    <row r="221" spans="1:28" ht="12.75" customHeight="1" x14ac:dyDescent="0.2">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row>
    <row r="222" spans="1:28" ht="12.75" customHeight="1" x14ac:dyDescent="0.2">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row>
    <row r="223" spans="1:28" ht="12.75" customHeight="1" x14ac:dyDescent="0.2">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row>
    <row r="224" spans="1:28" ht="12.75" customHeight="1" x14ac:dyDescent="0.2">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row>
    <row r="225" spans="1:28" ht="12.75" customHeight="1" x14ac:dyDescent="0.2">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row>
    <row r="226" spans="1:28" ht="12.75" customHeight="1" x14ac:dyDescent="0.2">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row>
    <row r="227" spans="1:28" ht="12.75" customHeight="1" x14ac:dyDescent="0.2">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row>
    <row r="228" spans="1:28" ht="12.75" customHeight="1" x14ac:dyDescent="0.2">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row>
    <row r="229" spans="1:28" ht="12.75" customHeight="1" x14ac:dyDescent="0.2">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row>
    <row r="230" spans="1:28" ht="12.75" customHeight="1" x14ac:dyDescent="0.2">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row>
    <row r="231" spans="1:28" ht="12.75" customHeight="1" x14ac:dyDescent="0.2">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row>
    <row r="232" spans="1:28" ht="12.75" customHeight="1" x14ac:dyDescent="0.2">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row>
    <row r="233" spans="1:28" ht="12.75" customHeight="1" x14ac:dyDescent="0.2">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row>
    <row r="234" spans="1:28" ht="12.75" customHeight="1" x14ac:dyDescent="0.2">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row>
    <row r="235" spans="1:28" ht="12.75" customHeight="1" x14ac:dyDescent="0.2">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row>
    <row r="236" spans="1:28" ht="12.75" customHeight="1" x14ac:dyDescent="0.2">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row>
    <row r="237" spans="1:28" ht="12.75" customHeight="1" x14ac:dyDescent="0.2">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row>
    <row r="238" spans="1:28" ht="12.75" customHeight="1" x14ac:dyDescent="0.2">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row>
    <row r="239" spans="1:28" ht="12.75" customHeight="1" x14ac:dyDescent="0.2">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row>
    <row r="240" spans="1:28" ht="12.75" customHeight="1" x14ac:dyDescent="0.2">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row>
    <row r="241" spans="1:28" ht="12.75" customHeight="1" x14ac:dyDescent="0.2">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row>
    <row r="242" spans="1:28" ht="12.75" customHeight="1" x14ac:dyDescent="0.2">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row>
    <row r="243" spans="1:28" ht="12.75" customHeight="1" x14ac:dyDescent="0.2">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row>
    <row r="244" spans="1:28" ht="12.75" customHeight="1" x14ac:dyDescent="0.2">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row>
    <row r="245" spans="1:28" ht="12.75" customHeight="1" x14ac:dyDescent="0.2">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row>
    <row r="246" spans="1:28" ht="12.75" customHeight="1" x14ac:dyDescent="0.2">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row>
    <row r="247" spans="1:28" ht="12.75" customHeight="1" x14ac:dyDescent="0.2">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row>
    <row r="248" spans="1:28" ht="12.75" customHeight="1" x14ac:dyDescent="0.2">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row>
    <row r="249" spans="1:28" ht="12.75" customHeight="1" x14ac:dyDescent="0.2">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row>
    <row r="250" spans="1:28" ht="12.75" customHeight="1" x14ac:dyDescent="0.2">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row>
    <row r="251" spans="1:28" ht="12.75" customHeight="1" x14ac:dyDescent="0.2">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row>
    <row r="252" spans="1:28" ht="12.75" customHeight="1" x14ac:dyDescent="0.2">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row>
    <row r="253" spans="1:28" ht="12.75" customHeight="1" x14ac:dyDescent="0.2">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row>
    <row r="254" spans="1:28" ht="12.75" customHeight="1" x14ac:dyDescent="0.2">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row>
    <row r="255" spans="1:28" ht="12.75" customHeight="1" x14ac:dyDescent="0.2">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row>
    <row r="256" spans="1:28" ht="12.75" customHeight="1" x14ac:dyDescent="0.2">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row>
    <row r="257" spans="1:28" ht="12.75" customHeight="1" x14ac:dyDescent="0.2">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row>
    <row r="258" spans="1:28" ht="12.75" customHeight="1" x14ac:dyDescent="0.2">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row>
    <row r="259" spans="1:28" ht="12.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row>
    <row r="260" spans="1:28" ht="12.75" customHeight="1"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row>
    <row r="261" spans="1:28" ht="12.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row>
    <row r="262" spans="1:28" ht="12.75" customHeight="1"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row>
    <row r="263" spans="1:28" ht="12.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row>
    <row r="264" spans="1:28" ht="12.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row>
    <row r="265" spans="1:28" ht="12.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row>
    <row r="266" spans="1:28" ht="12.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row>
    <row r="267" spans="1:28" ht="12.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row>
    <row r="268" spans="1:28" ht="12.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row>
    <row r="269" spans="1:28" ht="12.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row>
    <row r="270" spans="1:28" ht="12.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row>
    <row r="271" spans="1:28" ht="12.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row>
    <row r="272" spans="1:28" ht="12.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row>
    <row r="273" spans="1:28" ht="12.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row>
    <row r="274" spans="1:28" ht="12.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row>
    <row r="275" spans="1:28" ht="12.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row>
    <row r="276" spans="1:28" ht="12.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row>
    <row r="277" spans="1:28" ht="12.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row>
    <row r="278" spans="1:28" ht="12.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row>
    <row r="279" spans="1:28" ht="12.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row>
    <row r="280" spans="1:28" ht="12.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row>
    <row r="281" spans="1:28" ht="12.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row>
    <row r="282" spans="1:28" ht="12.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row>
    <row r="283" spans="1:28" ht="12.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row>
    <row r="284" spans="1:28" ht="12.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row>
    <row r="285" spans="1:28" ht="12.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row>
    <row r="286" spans="1:28" ht="12.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row>
    <row r="287" spans="1:28" ht="12.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row>
    <row r="288" spans="1:28" ht="12.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row>
    <row r="289" spans="1:28" ht="12.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row>
    <row r="290" spans="1:28" ht="12.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row>
    <row r="291" spans="1:28" ht="12.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row>
    <row r="292" spans="1:28" ht="12.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row>
    <row r="293" spans="1:28" ht="12.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0"/>
      <c r="AB293" s="200"/>
    </row>
    <row r="294" spans="1:28" ht="12.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c r="AA294" s="200"/>
      <c r="AB294" s="200"/>
    </row>
    <row r="295" spans="1:28" ht="12.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0"/>
      <c r="AB295" s="200"/>
    </row>
    <row r="296" spans="1:28" ht="12.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0"/>
      <c r="AB296" s="200"/>
    </row>
    <row r="297" spans="1:28" ht="12.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c r="AA297" s="200"/>
      <c r="AB297" s="200"/>
    </row>
    <row r="298" spans="1:28" ht="12.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0"/>
      <c r="AB298" s="200"/>
    </row>
    <row r="299" spans="1:28" ht="12.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0"/>
      <c r="AB299" s="200"/>
    </row>
    <row r="300" spans="1:28" ht="12.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row>
    <row r="301" spans="1:28" ht="12.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0"/>
      <c r="AB301" s="200"/>
    </row>
    <row r="302" spans="1:28" ht="12.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row>
    <row r="303" spans="1:28" ht="12.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row>
    <row r="304" spans="1:28" ht="12.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row>
    <row r="305" spans="1:28" ht="12.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c r="AA305" s="200"/>
      <c r="AB305" s="200"/>
    </row>
    <row r="306" spans="1:28" ht="12.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row>
    <row r="307" spans="1:28" ht="12.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row>
    <row r="308" spans="1:28" ht="12.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row>
    <row r="309" spans="1:28" ht="12.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row>
    <row r="310" spans="1:28" ht="12.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row>
    <row r="311" spans="1:28" ht="12.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row>
    <row r="312" spans="1:28" ht="12.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row>
    <row r="313" spans="1:28" ht="12.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row>
    <row r="314" spans="1:28" ht="12.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row>
    <row r="315" spans="1:28" ht="12.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row>
    <row r="316" spans="1:28" ht="12.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row>
    <row r="317" spans="1:28" ht="12.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row>
    <row r="318" spans="1:28" ht="12.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row>
    <row r="319" spans="1:28" ht="12.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row>
    <row r="320" spans="1:28" ht="12.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row>
    <row r="321" spans="1:28" ht="12.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row>
    <row r="322" spans="1:28" ht="12.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row>
    <row r="323" spans="1:28" ht="12.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row>
    <row r="324" spans="1:28" ht="12.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row>
    <row r="325" spans="1:28" ht="12.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row>
    <row r="326" spans="1:28" ht="12.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row>
    <row r="327" spans="1:28" ht="12.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row>
    <row r="328" spans="1:28" ht="12.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row>
    <row r="329" spans="1:28" ht="12.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row>
    <row r="330" spans="1:28" ht="12.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row>
    <row r="331" spans="1:28" ht="12.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row>
    <row r="332" spans="1:28" ht="12.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row>
    <row r="333" spans="1:28" ht="12.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row>
    <row r="334" spans="1:28"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row>
    <row r="335" spans="1:28"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row>
    <row r="336" spans="1:28"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row>
    <row r="337" spans="1:28"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row>
    <row r="338" spans="1:28"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row>
    <row r="339" spans="1:28"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row>
    <row r="340" spans="1:28"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row>
    <row r="341" spans="1:28"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row>
    <row r="342" spans="1:28"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row>
    <row r="343" spans="1:28"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row>
    <row r="344" spans="1:28"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row>
    <row r="345" spans="1:28"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row>
    <row r="346" spans="1:28"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row>
    <row r="347" spans="1:28"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row>
    <row r="348" spans="1:28"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row>
    <row r="349" spans="1:28"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row>
    <row r="350" spans="1:28"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row>
    <row r="351" spans="1:28"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row>
    <row r="352" spans="1:28"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c r="AA352" s="200"/>
      <c r="AB352" s="200"/>
    </row>
    <row r="353" spans="1:28"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row>
    <row r="354" spans="1:28"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row>
    <row r="355" spans="1:28"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c r="AA355" s="200"/>
      <c r="AB355" s="200"/>
    </row>
    <row r="356" spans="1:28"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row>
    <row r="357" spans="1:28"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row>
    <row r="358" spans="1:28"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c r="AA358" s="200"/>
      <c r="AB358" s="200"/>
    </row>
    <row r="359" spans="1:28"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c r="AA359" s="200"/>
      <c r="AB359" s="200"/>
    </row>
    <row r="360" spans="1:28"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row>
    <row r="361" spans="1:28"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row>
    <row r="362" spans="1:28"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row>
    <row r="363" spans="1:28"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row>
    <row r="364" spans="1:28"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row>
    <row r="365" spans="1:28"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row>
    <row r="366" spans="1:28"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c r="AA366" s="200"/>
      <c r="AB366" s="200"/>
    </row>
    <row r="367" spans="1:28"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c r="AA367" s="200"/>
      <c r="AB367" s="200"/>
    </row>
    <row r="368" spans="1:28"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row>
    <row r="369" spans="1:28"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row>
    <row r="370" spans="1:28"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c r="AA370" s="200"/>
      <c r="AB370" s="200"/>
    </row>
    <row r="371" spans="1:28"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row>
    <row r="372" spans="1:28"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c r="AA372" s="200"/>
      <c r="AB372" s="200"/>
    </row>
    <row r="373" spans="1:28"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c r="AA373" s="200"/>
      <c r="AB373" s="200"/>
    </row>
    <row r="374" spans="1:28"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c r="AA374" s="200"/>
      <c r="AB374" s="200"/>
    </row>
    <row r="375" spans="1:28"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c r="AA375" s="200"/>
      <c r="AB375" s="200"/>
    </row>
    <row r="376" spans="1:28"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c r="AA376" s="200"/>
      <c r="AB376" s="200"/>
    </row>
    <row r="377" spans="1:28"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row>
    <row r="378" spans="1:28"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c r="AA378" s="200"/>
      <c r="AB378" s="200"/>
    </row>
    <row r="379" spans="1:28"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c r="AA379" s="200"/>
      <c r="AB379" s="200"/>
    </row>
    <row r="380" spans="1:28"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c r="AA380" s="200"/>
      <c r="AB380" s="200"/>
    </row>
    <row r="381" spans="1:28"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c r="AA381" s="200"/>
      <c r="AB381" s="200"/>
    </row>
    <row r="382" spans="1:28"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c r="AA382" s="200"/>
      <c r="AB382" s="200"/>
    </row>
    <row r="383" spans="1:28"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c r="AA383" s="200"/>
      <c r="AB383" s="200"/>
    </row>
    <row r="384" spans="1:28"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c r="AA384" s="200"/>
      <c r="AB384" s="200"/>
    </row>
    <row r="385" spans="1:28"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c r="AA385" s="200"/>
      <c r="AB385" s="200"/>
    </row>
    <row r="386" spans="1:28"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c r="AA386" s="200"/>
      <c r="AB386" s="200"/>
    </row>
    <row r="387" spans="1:28"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c r="AA387" s="200"/>
      <c r="AB387" s="200"/>
    </row>
    <row r="388" spans="1:28"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row>
    <row r="389" spans="1:28"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c r="AA389" s="200"/>
      <c r="AB389" s="200"/>
    </row>
    <row r="390" spans="1:28"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row>
    <row r="391" spans="1:28"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row>
    <row r="392" spans="1:28"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row>
    <row r="393" spans="1:28"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c r="AA393" s="200"/>
      <c r="AB393" s="200"/>
    </row>
    <row r="394" spans="1:28"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row>
    <row r="395" spans="1:28"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row>
    <row r="396" spans="1:28"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c r="AA396" s="200"/>
      <c r="AB396" s="200"/>
    </row>
    <row r="397" spans="1:28"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c r="AA397" s="200"/>
      <c r="AB397" s="200"/>
    </row>
    <row r="398" spans="1:28"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row>
    <row r="399" spans="1:28"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row>
    <row r="400" spans="1:28"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row>
    <row r="401" spans="1:28"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c r="AA401" s="200"/>
      <c r="AB401" s="200"/>
    </row>
    <row r="402" spans="1:28"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c r="AA402" s="200"/>
      <c r="AB402" s="200"/>
    </row>
    <row r="403" spans="1:28"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c r="AA403" s="200"/>
      <c r="AB403" s="200"/>
    </row>
    <row r="404" spans="1:28"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c r="AA404" s="200"/>
      <c r="AB404" s="200"/>
    </row>
    <row r="405" spans="1:28"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c r="AA405" s="200"/>
      <c r="AB405" s="200"/>
    </row>
    <row r="406" spans="1:28"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row>
    <row r="407" spans="1:28"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row>
    <row r="408" spans="1:28"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row>
    <row r="409" spans="1:28"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c r="AA409" s="200"/>
      <c r="AB409" s="200"/>
    </row>
    <row r="410" spans="1:28"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c r="AA410" s="200"/>
      <c r="AB410" s="200"/>
    </row>
    <row r="411" spans="1:28"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c r="AA411" s="200"/>
      <c r="AB411" s="200"/>
    </row>
    <row r="412" spans="1:28"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c r="AA412" s="200"/>
      <c r="AB412" s="200"/>
    </row>
    <row r="413" spans="1:28"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c r="AA413" s="200"/>
      <c r="AB413" s="200"/>
    </row>
    <row r="414" spans="1:28"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row>
    <row r="415" spans="1:28"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c r="AA415" s="200"/>
      <c r="AB415" s="200"/>
    </row>
    <row r="416" spans="1:28"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row>
    <row r="417" spans="1:28"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c r="AA417" s="200"/>
      <c r="AB417" s="200"/>
    </row>
    <row r="418" spans="1:28"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c r="AA418" s="200"/>
      <c r="AB418" s="200"/>
    </row>
    <row r="419" spans="1:28"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c r="AA419" s="200"/>
      <c r="AB419" s="200"/>
    </row>
    <row r="420" spans="1:28"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row>
    <row r="421" spans="1:28"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row>
    <row r="422" spans="1:28"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row>
    <row r="423" spans="1:28"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row>
    <row r="424" spans="1:28"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row>
    <row r="425" spans="1:28"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c r="AA425" s="200"/>
      <c r="AB425" s="200"/>
    </row>
    <row r="426" spans="1:28"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c r="AA426" s="200"/>
      <c r="AB426" s="200"/>
    </row>
    <row r="427" spans="1:28"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c r="AA427" s="200"/>
      <c r="AB427" s="200"/>
    </row>
    <row r="428" spans="1:28"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row>
    <row r="429" spans="1:28"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row>
    <row r="430" spans="1:28"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row>
    <row r="431" spans="1:28"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row>
    <row r="432" spans="1:28"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row>
    <row r="433" spans="1:28"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c r="AA433" s="200"/>
      <c r="AB433" s="200"/>
    </row>
    <row r="434" spans="1:28"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row>
    <row r="435" spans="1:28"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row>
    <row r="436" spans="1:28"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c r="AA436" s="200"/>
      <c r="AB436" s="200"/>
    </row>
    <row r="437" spans="1:28"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row>
    <row r="438" spans="1:28"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row>
    <row r="439" spans="1:28"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row>
    <row r="440" spans="1:28"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row>
    <row r="441" spans="1:28"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c r="AA441" s="200"/>
      <c r="AB441" s="200"/>
    </row>
    <row r="442" spans="1:28"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row>
    <row r="443" spans="1:28"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row>
    <row r="444" spans="1:28"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row>
    <row r="445" spans="1:28"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c r="AA445" s="200"/>
      <c r="AB445" s="200"/>
    </row>
    <row r="446" spans="1:28"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c r="AA446" s="200"/>
      <c r="AB446" s="200"/>
    </row>
    <row r="447" spans="1:28"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row>
    <row r="448" spans="1:28"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row>
    <row r="449" spans="1:28"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row>
    <row r="450" spans="1:28"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c r="AA450" s="200"/>
      <c r="AB450" s="200"/>
    </row>
    <row r="451" spans="1:28"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row>
    <row r="452" spans="1:28"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c r="AA452" s="200"/>
      <c r="AB452" s="200"/>
    </row>
    <row r="453" spans="1:28"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row>
    <row r="454" spans="1:28"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c r="AA454" s="200"/>
      <c r="AB454" s="200"/>
    </row>
    <row r="455" spans="1:28"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c r="AA455" s="200"/>
      <c r="AB455" s="200"/>
    </row>
    <row r="456" spans="1:28"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c r="AA456" s="200"/>
      <c r="AB456" s="200"/>
    </row>
    <row r="457" spans="1:28"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c r="AA457" s="200"/>
      <c r="AB457" s="200"/>
    </row>
    <row r="458" spans="1:28"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row>
    <row r="459" spans="1:28"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row>
    <row r="460" spans="1:28"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c r="AA460" s="200"/>
      <c r="AB460" s="200"/>
    </row>
    <row r="461" spans="1:28"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c r="AA461" s="200"/>
      <c r="AB461" s="200"/>
    </row>
    <row r="462" spans="1:28"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c r="AA462" s="200"/>
      <c r="AB462" s="200"/>
    </row>
    <row r="463" spans="1:28"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c r="AA463" s="200"/>
      <c r="AB463" s="200"/>
    </row>
    <row r="464" spans="1:28"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c r="AA464" s="200"/>
      <c r="AB464" s="200"/>
    </row>
    <row r="465" spans="1:28"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c r="AA465" s="200"/>
      <c r="AB465" s="200"/>
    </row>
    <row r="466" spans="1:28"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row>
    <row r="467" spans="1:28"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c r="AA467" s="200"/>
      <c r="AB467" s="200"/>
    </row>
    <row r="468" spans="1:28"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row>
    <row r="469" spans="1:28"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row>
    <row r="470" spans="1:28"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row>
    <row r="471" spans="1:28"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row>
    <row r="472" spans="1:28"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row>
    <row r="473" spans="1:28"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row>
    <row r="474" spans="1:28"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row>
    <row r="475" spans="1:28"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c r="AA475" s="200"/>
      <c r="AB475" s="200"/>
    </row>
    <row r="476" spans="1:28"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c r="AA476" s="200"/>
      <c r="AB476" s="200"/>
    </row>
    <row r="477" spans="1:28"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row>
    <row r="478" spans="1:28"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row>
    <row r="479" spans="1:28"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c r="AA479" s="200"/>
      <c r="AB479" s="200"/>
    </row>
    <row r="480" spans="1:28"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row>
    <row r="481" spans="1:28"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c r="AA481" s="200"/>
      <c r="AB481" s="200"/>
    </row>
    <row r="482" spans="1:28"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row>
    <row r="483" spans="1:28"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row>
    <row r="484" spans="1:28"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row>
    <row r="485" spans="1:28"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row>
    <row r="486" spans="1:28"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row>
    <row r="487" spans="1:28"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row>
    <row r="488" spans="1:28"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row>
    <row r="489" spans="1:28"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c r="AA489" s="200"/>
      <c r="AB489" s="200"/>
    </row>
    <row r="490" spans="1:28"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row>
    <row r="491" spans="1:28"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row>
    <row r="492" spans="1:28"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row>
    <row r="493" spans="1:28"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row>
    <row r="494" spans="1:28"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c r="AA494" s="200"/>
      <c r="AB494" s="200"/>
    </row>
    <row r="495" spans="1:28"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c r="AA495" s="200"/>
      <c r="AB495" s="200"/>
    </row>
    <row r="496" spans="1:28"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c r="AA496" s="200"/>
      <c r="AB496" s="200"/>
    </row>
    <row r="497" spans="1:28"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c r="AA497" s="200"/>
      <c r="AB497" s="200"/>
    </row>
    <row r="498" spans="1:28"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c r="AA498" s="200"/>
      <c r="AB498" s="200"/>
    </row>
    <row r="499" spans="1:28"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row>
    <row r="500" spans="1:28"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row>
    <row r="501" spans="1:28"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row>
    <row r="502" spans="1:28"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row>
    <row r="503" spans="1:28"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row>
    <row r="504" spans="1:28"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row>
    <row r="505" spans="1:28"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row>
    <row r="506" spans="1:28"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row>
    <row r="507" spans="1:28"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row>
    <row r="508" spans="1:28"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row>
    <row r="509" spans="1:28"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row>
    <row r="510" spans="1:28"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row>
    <row r="511" spans="1:28"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row>
    <row r="512" spans="1:28"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row>
    <row r="513" spans="1:28"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row>
    <row r="514" spans="1:28"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row>
    <row r="515" spans="1:28"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row>
    <row r="516" spans="1:28"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c r="AA516" s="200"/>
      <c r="AB516" s="200"/>
    </row>
    <row r="517" spans="1:28"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row>
    <row r="518" spans="1:28"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row>
    <row r="519" spans="1:28"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row>
    <row r="520" spans="1:28"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c r="AA520" s="200"/>
      <c r="AB520" s="200"/>
    </row>
    <row r="521" spans="1:28"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c r="AA521" s="200"/>
      <c r="AB521" s="200"/>
    </row>
    <row r="522" spans="1:28"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c r="AA522" s="200"/>
      <c r="AB522" s="200"/>
    </row>
    <row r="523" spans="1:28"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row>
    <row r="524" spans="1:28"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row>
    <row r="525" spans="1:28"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c r="AA525" s="200"/>
      <c r="AB525" s="200"/>
    </row>
    <row r="526" spans="1:28"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c r="AA526" s="200"/>
      <c r="AB526" s="200"/>
    </row>
    <row r="527" spans="1:28"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row>
    <row r="528" spans="1:28"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c r="AA528" s="200"/>
      <c r="AB528" s="200"/>
    </row>
    <row r="529" spans="1:28"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row>
    <row r="530" spans="1:28"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row>
    <row r="531" spans="1:28"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row>
    <row r="532" spans="1:28"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row>
    <row r="533" spans="1:28"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row>
    <row r="534" spans="1:28"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row>
    <row r="535" spans="1:28"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row>
    <row r="536" spans="1:28"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row>
    <row r="537" spans="1:28"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row>
    <row r="538" spans="1:28"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c r="AA538" s="200"/>
      <c r="AB538" s="200"/>
    </row>
    <row r="539" spans="1:28"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row>
    <row r="540" spans="1:28"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row>
    <row r="541" spans="1:28"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row>
    <row r="542" spans="1:28"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row>
    <row r="543" spans="1:28"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c r="AA543" s="200"/>
      <c r="AB543" s="200"/>
    </row>
    <row r="544" spans="1:28"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c r="AA544" s="200"/>
      <c r="AB544" s="200"/>
    </row>
    <row r="545" spans="1:28"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c r="AA545" s="200"/>
      <c r="AB545" s="200"/>
    </row>
    <row r="546" spans="1:28"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c r="AA546" s="200"/>
      <c r="AB546" s="200"/>
    </row>
    <row r="547" spans="1:28"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c r="AA547" s="200"/>
      <c r="AB547" s="200"/>
    </row>
    <row r="548" spans="1:28"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c r="AA548" s="200"/>
      <c r="AB548" s="200"/>
    </row>
    <row r="549" spans="1:28"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c r="AA549" s="200"/>
      <c r="AB549" s="200"/>
    </row>
    <row r="550" spans="1:28"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c r="AA550" s="200"/>
      <c r="AB550" s="200"/>
    </row>
    <row r="551" spans="1:28"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c r="AA551" s="200"/>
      <c r="AB551" s="200"/>
    </row>
    <row r="552" spans="1:28"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c r="AA552" s="200"/>
      <c r="AB552" s="200"/>
    </row>
    <row r="553" spans="1:28"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c r="AA553" s="200"/>
      <c r="AB553" s="200"/>
    </row>
    <row r="554" spans="1:28"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c r="AA554" s="200"/>
      <c r="AB554" s="200"/>
    </row>
    <row r="555" spans="1:28"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c r="AA555" s="200"/>
      <c r="AB555" s="200"/>
    </row>
    <row r="556" spans="1:28"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row>
    <row r="557" spans="1:28"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c r="AA557" s="200"/>
      <c r="AB557" s="200"/>
    </row>
    <row r="558" spans="1:28"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c r="AA558" s="200"/>
      <c r="AB558" s="200"/>
    </row>
    <row r="559" spans="1:28"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c r="AA559" s="200"/>
      <c r="AB559" s="200"/>
    </row>
    <row r="560" spans="1:28"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row>
    <row r="561" spans="1:28"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c r="AA561" s="200"/>
      <c r="AB561" s="200"/>
    </row>
    <row r="562" spans="1:28"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c r="AA562" s="200"/>
      <c r="AB562" s="200"/>
    </row>
    <row r="563" spans="1:28"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c r="AA563" s="200"/>
      <c r="AB563" s="200"/>
    </row>
    <row r="564" spans="1:28"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c r="AA564" s="200"/>
      <c r="AB564" s="200"/>
    </row>
    <row r="565" spans="1:28"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c r="AA565" s="200"/>
      <c r="AB565" s="200"/>
    </row>
    <row r="566" spans="1:28"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row>
    <row r="567" spans="1:28"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c r="AA567" s="200"/>
      <c r="AB567" s="200"/>
    </row>
    <row r="568" spans="1:28"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c r="AA568" s="200"/>
      <c r="AB568" s="200"/>
    </row>
    <row r="569" spans="1:28"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c r="AA569" s="200"/>
      <c r="AB569" s="200"/>
    </row>
    <row r="570" spans="1:28"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c r="AA570" s="200"/>
      <c r="AB570" s="200"/>
    </row>
    <row r="571" spans="1:28"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c r="AA571" s="200"/>
      <c r="AB571" s="200"/>
    </row>
    <row r="572" spans="1:28"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row>
    <row r="573" spans="1:28"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c r="AA573" s="200"/>
      <c r="AB573" s="200"/>
    </row>
    <row r="574" spans="1:28"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c r="AA574" s="200"/>
      <c r="AB574" s="200"/>
    </row>
    <row r="575" spans="1:28"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c r="AA575" s="200"/>
      <c r="AB575" s="200"/>
    </row>
    <row r="576" spans="1:28"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c r="AA576" s="200"/>
      <c r="AB576" s="200"/>
    </row>
    <row r="577" spans="1:28"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c r="AA577" s="200"/>
      <c r="AB577" s="200"/>
    </row>
    <row r="578" spans="1:28"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row>
    <row r="579" spans="1:28"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c r="AA579" s="200"/>
      <c r="AB579" s="200"/>
    </row>
    <row r="580" spans="1:28"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c r="AA580" s="200"/>
      <c r="AB580" s="200"/>
    </row>
    <row r="581" spans="1:28"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c r="AA581" s="200"/>
      <c r="AB581" s="200"/>
    </row>
    <row r="582" spans="1:28"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c r="AA582" s="200"/>
      <c r="AB582" s="200"/>
    </row>
    <row r="583" spans="1:28"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c r="AA583" s="200"/>
      <c r="AB583" s="200"/>
    </row>
    <row r="584" spans="1:28"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c r="AA584" s="200"/>
      <c r="AB584" s="200"/>
    </row>
    <row r="585" spans="1:28"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c r="AA585" s="200"/>
      <c r="AB585" s="200"/>
    </row>
    <row r="586" spans="1:28"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c r="AA586" s="200"/>
      <c r="AB586" s="200"/>
    </row>
    <row r="587" spans="1:28"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c r="AA587" s="200"/>
      <c r="AB587" s="200"/>
    </row>
    <row r="588" spans="1:28"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row>
    <row r="589" spans="1:28"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c r="AA589" s="200"/>
      <c r="AB589" s="200"/>
    </row>
    <row r="590" spans="1:28"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c r="AA590" s="200"/>
      <c r="AB590" s="200"/>
    </row>
    <row r="591" spans="1:28"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row>
    <row r="592" spans="1:28"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c r="AA592" s="200"/>
      <c r="AB592" s="200"/>
    </row>
    <row r="593" spans="1:28"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c r="AA593" s="200"/>
      <c r="AB593" s="200"/>
    </row>
    <row r="594" spans="1:28"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c r="AA594" s="200"/>
      <c r="AB594" s="200"/>
    </row>
    <row r="595" spans="1:28"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c r="AA595" s="200"/>
      <c r="AB595" s="200"/>
    </row>
    <row r="596" spans="1:28"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c r="AA596" s="200"/>
      <c r="AB596" s="200"/>
    </row>
    <row r="597" spans="1:28"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c r="AA597" s="200"/>
      <c r="AB597" s="200"/>
    </row>
    <row r="598" spans="1:28"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row>
    <row r="599" spans="1:28"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c r="AA599" s="200"/>
      <c r="AB599" s="200"/>
    </row>
    <row r="600" spans="1:28"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c r="AA600" s="200"/>
      <c r="AB600" s="200"/>
    </row>
    <row r="601" spans="1:28"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c r="AA601" s="200"/>
      <c r="AB601" s="200"/>
    </row>
    <row r="602" spans="1:28"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c r="AA602" s="200"/>
      <c r="AB602" s="200"/>
    </row>
    <row r="603" spans="1:28"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row>
    <row r="604" spans="1:28"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row>
    <row r="605" spans="1:28"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c r="AA605" s="200"/>
      <c r="AB605" s="200"/>
    </row>
    <row r="606" spans="1:28"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c r="AA606" s="200"/>
      <c r="AB606" s="200"/>
    </row>
    <row r="607" spans="1:28"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c r="AA607" s="200"/>
      <c r="AB607" s="200"/>
    </row>
    <row r="608" spans="1:28"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c r="AA608" s="200"/>
      <c r="AB608" s="200"/>
    </row>
    <row r="609" spans="1:28"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row>
    <row r="610" spans="1:28"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c r="AA610" s="200"/>
      <c r="AB610" s="200"/>
    </row>
    <row r="611" spans="1:28"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c r="AA611" s="200"/>
      <c r="AB611" s="200"/>
    </row>
    <row r="612" spans="1:28"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c r="AA612" s="200"/>
      <c r="AB612" s="200"/>
    </row>
    <row r="613" spans="1:28"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c r="AA613" s="200"/>
      <c r="AB613" s="200"/>
    </row>
    <row r="614" spans="1:28"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row>
    <row r="615" spans="1:28"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row>
    <row r="616" spans="1:28"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c r="AA616" s="200"/>
      <c r="AB616" s="200"/>
    </row>
    <row r="617" spans="1:28"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c r="AA617" s="200"/>
      <c r="AB617" s="200"/>
    </row>
    <row r="618" spans="1:28"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c r="AA618" s="200"/>
      <c r="AB618" s="200"/>
    </row>
    <row r="619" spans="1:28"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c r="AA619" s="200"/>
      <c r="AB619" s="200"/>
    </row>
    <row r="620" spans="1:28"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c r="AA620" s="200"/>
      <c r="AB620" s="200"/>
    </row>
    <row r="621" spans="1:28"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row>
    <row r="622" spans="1:28"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c r="AA622" s="200"/>
      <c r="AB622" s="200"/>
    </row>
    <row r="623" spans="1:28"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c r="AA623" s="200"/>
      <c r="AB623" s="200"/>
    </row>
    <row r="624" spans="1:28"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c r="AA624" s="200"/>
      <c r="AB624" s="200"/>
    </row>
    <row r="625" spans="1:28"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c r="AA625" s="200"/>
      <c r="AB625" s="200"/>
    </row>
    <row r="626" spans="1:28"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c r="AA626" s="200"/>
      <c r="AB626" s="200"/>
    </row>
    <row r="627" spans="1:28"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c r="AA627" s="200"/>
      <c r="AB627" s="200"/>
    </row>
    <row r="628" spans="1:28"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c r="AA628" s="200"/>
      <c r="AB628" s="200"/>
    </row>
    <row r="629" spans="1:28"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c r="AA629" s="200"/>
      <c r="AB629" s="200"/>
    </row>
    <row r="630" spans="1:28"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c r="AA630" s="200"/>
      <c r="AB630" s="200"/>
    </row>
    <row r="631" spans="1:28"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c r="AA631" s="200"/>
      <c r="AB631" s="200"/>
    </row>
    <row r="632" spans="1:28"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c r="AA632" s="200"/>
      <c r="AB632" s="200"/>
    </row>
    <row r="633" spans="1:28"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c r="AA633" s="200"/>
      <c r="AB633" s="200"/>
    </row>
    <row r="634" spans="1:28"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c r="AA634" s="200"/>
      <c r="AB634" s="200"/>
    </row>
    <row r="635" spans="1:28"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c r="AA635" s="200"/>
      <c r="AB635" s="200"/>
    </row>
    <row r="636" spans="1:28"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c r="AA636" s="200"/>
      <c r="AB636" s="200"/>
    </row>
    <row r="637" spans="1:28"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c r="AA637" s="200"/>
      <c r="AB637" s="200"/>
    </row>
    <row r="638" spans="1:28"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c r="AA638" s="200"/>
      <c r="AB638" s="200"/>
    </row>
    <row r="639" spans="1:28"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c r="AA639" s="200"/>
      <c r="AB639" s="200"/>
    </row>
    <row r="640" spans="1:28"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c r="AA640" s="200"/>
      <c r="AB640" s="200"/>
    </row>
    <row r="641" spans="1:28"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c r="AA641" s="200"/>
      <c r="AB641" s="200"/>
    </row>
    <row r="642" spans="1:28"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c r="AA642" s="200"/>
      <c r="AB642" s="200"/>
    </row>
    <row r="643" spans="1:28"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c r="AA643" s="200"/>
      <c r="AB643" s="200"/>
    </row>
    <row r="644" spans="1:28"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c r="AA644" s="200"/>
      <c r="AB644" s="200"/>
    </row>
    <row r="645" spans="1:28"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row>
    <row r="646" spans="1:28"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row>
    <row r="647" spans="1:28"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c r="AA647" s="200"/>
      <c r="AB647" s="200"/>
    </row>
    <row r="648" spans="1:28"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c r="AA648" s="200"/>
      <c r="AB648" s="200"/>
    </row>
    <row r="649" spans="1:28"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c r="AA649" s="200"/>
      <c r="AB649" s="200"/>
    </row>
    <row r="650" spans="1:28"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row>
    <row r="651" spans="1:28"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c r="AA651" s="200"/>
      <c r="AB651" s="200"/>
    </row>
    <row r="652" spans="1:28"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row>
    <row r="653" spans="1:28"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c r="AA653" s="200"/>
      <c r="AB653" s="200"/>
    </row>
    <row r="654" spans="1:28"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c r="AA654" s="200"/>
      <c r="AB654" s="200"/>
    </row>
    <row r="655" spans="1:28"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c r="AA655" s="200"/>
      <c r="AB655" s="200"/>
    </row>
    <row r="656" spans="1:28"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c r="AA656" s="200"/>
      <c r="AB656" s="200"/>
    </row>
    <row r="657" spans="1:28"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c r="AA657" s="200"/>
      <c r="AB657" s="200"/>
    </row>
    <row r="658" spans="1:28"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row>
    <row r="659" spans="1:28"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c r="AA659" s="200"/>
      <c r="AB659" s="200"/>
    </row>
    <row r="660" spans="1:28"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c r="AA660" s="200"/>
      <c r="AB660" s="200"/>
    </row>
    <row r="661" spans="1:28"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row>
    <row r="662" spans="1:28"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c r="AA662" s="200"/>
      <c r="AB662" s="200"/>
    </row>
    <row r="663" spans="1:28"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c r="AA663" s="200"/>
      <c r="AB663" s="200"/>
    </row>
    <row r="664" spans="1:28"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row>
    <row r="665" spans="1:28"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c r="AA665" s="200"/>
      <c r="AB665" s="200"/>
    </row>
    <row r="666" spans="1:28"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c r="AA666" s="200"/>
      <c r="AB666" s="200"/>
    </row>
    <row r="667" spans="1:28"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c r="AA667" s="200"/>
      <c r="AB667" s="200"/>
    </row>
    <row r="668" spans="1:28"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c r="AA668" s="200"/>
      <c r="AB668" s="200"/>
    </row>
    <row r="669" spans="1:28"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c r="AA669" s="200"/>
      <c r="AB669" s="200"/>
    </row>
    <row r="670" spans="1:28"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c r="AA670" s="200"/>
      <c r="AB670" s="200"/>
    </row>
    <row r="671" spans="1:28"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c r="AA671" s="200"/>
      <c r="AB671" s="200"/>
    </row>
    <row r="672" spans="1:28"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c r="AA672" s="200"/>
      <c r="AB672" s="200"/>
    </row>
    <row r="673" spans="1:28"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c r="AA673" s="200"/>
      <c r="AB673" s="200"/>
    </row>
    <row r="674" spans="1:28"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c r="AA674" s="200"/>
      <c r="AB674" s="200"/>
    </row>
    <row r="675" spans="1:28"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c r="AA675" s="200"/>
      <c r="AB675" s="200"/>
    </row>
    <row r="676" spans="1:28"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c r="AA676" s="200"/>
      <c r="AB676" s="200"/>
    </row>
    <row r="677" spans="1:28"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c r="AA677" s="200"/>
      <c r="AB677" s="200"/>
    </row>
    <row r="678" spans="1:28"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c r="AA678" s="200"/>
      <c r="AB678" s="200"/>
    </row>
    <row r="679" spans="1:28"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c r="AA679" s="200"/>
      <c r="AB679" s="200"/>
    </row>
    <row r="680" spans="1:28"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c r="AA680" s="200"/>
      <c r="AB680" s="200"/>
    </row>
    <row r="681" spans="1:28"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c r="AA681" s="200"/>
      <c r="AB681" s="200"/>
    </row>
    <row r="682" spans="1:28"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c r="AA682" s="200"/>
      <c r="AB682" s="200"/>
    </row>
    <row r="683" spans="1:28"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c r="AA683" s="200"/>
      <c r="AB683" s="200"/>
    </row>
    <row r="684" spans="1:28"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c r="AA684" s="200"/>
      <c r="AB684" s="200"/>
    </row>
    <row r="685" spans="1:28"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c r="AA685" s="200"/>
      <c r="AB685" s="200"/>
    </row>
    <row r="686" spans="1:28"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row>
    <row r="687" spans="1:28"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c r="AA687" s="200"/>
      <c r="AB687" s="200"/>
    </row>
    <row r="688" spans="1:28"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c r="AA688" s="200"/>
      <c r="AB688" s="200"/>
    </row>
    <row r="689" spans="1:28"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row>
    <row r="690" spans="1:28"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c r="AA690" s="200"/>
      <c r="AB690" s="200"/>
    </row>
    <row r="691" spans="1:28"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c r="AA691" s="200"/>
      <c r="AB691" s="200"/>
    </row>
    <row r="692" spans="1:28"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c r="AA692" s="200"/>
      <c r="AB692" s="200"/>
    </row>
    <row r="693" spans="1:28"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c r="AA693" s="200"/>
      <c r="AB693" s="200"/>
    </row>
    <row r="694" spans="1:28"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c r="AA694" s="200"/>
      <c r="AB694" s="200"/>
    </row>
    <row r="695" spans="1:28"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row>
    <row r="696" spans="1:28"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c r="AA696" s="200"/>
      <c r="AB696" s="200"/>
    </row>
    <row r="697" spans="1:28"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c r="AA697" s="200"/>
      <c r="AB697" s="200"/>
    </row>
    <row r="698" spans="1:28"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c r="AA698" s="200"/>
      <c r="AB698" s="200"/>
    </row>
    <row r="699" spans="1:28"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c r="AA699" s="200"/>
      <c r="AB699" s="200"/>
    </row>
    <row r="700" spans="1:28"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c r="AA700" s="200"/>
      <c r="AB700" s="200"/>
    </row>
    <row r="701" spans="1:28"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row>
    <row r="702" spans="1:28"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c r="AA702" s="200"/>
      <c r="AB702" s="200"/>
    </row>
    <row r="703" spans="1:28"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c r="AA703" s="200"/>
      <c r="AB703" s="200"/>
    </row>
    <row r="704" spans="1:28"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c r="AA704" s="200"/>
      <c r="AB704" s="200"/>
    </row>
    <row r="705" spans="1:28"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c r="AA705" s="200"/>
      <c r="AB705" s="200"/>
    </row>
    <row r="706" spans="1:28"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c r="AA706" s="200"/>
      <c r="AB706" s="200"/>
    </row>
    <row r="707" spans="1:28"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row>
    <row r="708" spans="1:28"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c r="AA708" s="200"/>
      <c r="AB708" s="200"/>
    </row>
    <row r="709" spans="1:28"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c r="AA709" s="200"/>
      <c r="AB709" s="200"/>
    </row>
    <row r="710" spans="1:28"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c r="AA710" s="200"/>
      <c r="AB710" s="200"/>
    </row>
    <row r="711" spans="1:28"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c r="AA711" s="200"/>
      <c r="AB711" s="200"/>
    </row>
    <row r="712" spans="1:28"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c r="AA712" s="200"/>
      <c r="AB712" s="200"/>
    </row>
    <row r="713" spans="1:28"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c r="AA713" s="200"/>
      <c r="AB713" s="200"/>
    </row>
    <row r="714" spans="1:28"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c r="AA714" s="200"/>
      <c r="AB714" s="200"/>
    </row>
    <row r="715" spans="1:28"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c r="AA715" s="200"/>
      <c r="AB715" s="200"/>
    </row>
    <row r="716" spans="1:28"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c r="AA716" s="200"/>
      <c r="AB716" s="200"/>
    </row>
    <row r="717" spans="1:28"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c r="AA717" s="200"/>
      <c r="AB717" s="200"/>
    </row>
    <row r="718" spans="1:28"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c r="AA718" s="200"/>
      <c r="AB718" s="200"/>
    </row>
    <row r="719" spans="1:28"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c r="AA719" s="200"/>
      <c r="AB719" s="200"/>
    </row>
    <row r="720" spans="1:28"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c r="AA720" s="200"/>
      <c r="AB720" s="200"/>
    </row>
    <row r="721" spans="1:28"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c r="AA721" s="200"/>
      <c r="AB721" s="200"/>
    </row>
    <row r="722" spans="1:28"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row>
    <row r="723" spans="1:28"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c r="AA723" s="200"/>
      <c r="AB723" s="200"/>
    </row>
    <row r="724" spans="1:28"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c r="AA724" s="200"/>
      <c r="AB724" s="200"/>
    </row>
    <row r="725" spans="1:28"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c r="AA725" s="200"/>
      <c r="AB725" s="200"/>
    </row>
    <row r="726" spans="1:28"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c r="AA726" s="200"/>
      <c r="AB726" s="200"/>
    </row>
    <row r="727" spans="1:28"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c r="AA727" s="200"/>
      <c r="AB727" s="200"/>
    </row>
    <row r="728" spans="1:28"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c r="AA728" s="200"/>
      <c r="AB728" s="200"/>
    </row>
    <row r="729" spans="1:28"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c r="AA729" s="200"/>
      <c r="AB729" s="200"/>
    </row>
    <row r="730" spans="1:28"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c r="AA730" s="200"/>
      <c r="AB730" s="200"/>
    </row>
    <row r="731" spans="1:28"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c r="AA731" s="200"/>
      <c r="AB731" s="200"/>
    </row>
    <row r="732" spans="1:28"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row>
    <row r="733" spans="1:28"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c r="AA733" s="200"/>
      <c r="AB733" s="200"/>
    </row>
    <row r="734" spans="1:28"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c r="AA734" s="200"/>
      <c r="AB734" s="200"/>
    </row>
    <row r="735" spans="1:28"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c r="AA735" s="200"/>
      <c r="AB735" s="200"/>
    </row>
    <row r="736" spans="1:28"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c r="AA736" s="200"/>
      <c r="AB736" s="200"/>
    </row>
    <row r="737" spans="1:28"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c r="AA737" s="200"/>
      <c r="AB737" s="200"/>
    </row>
    <row r="738" spans="1:28"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row>
    <row r="739" spans="1:28"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c r="AA739" s="200"/>
      <c r="AB739" s="200"/>
    </row>
    <row r="740" spans="1:28"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c r="AA740" s="200"/>
      <c r="AB740" s="200"/>
    </row>
    <row r="741" spans="1:28"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c r="AA741" s="200"/>
      <c r="AB741" s="200"/>
    </row>
    <row r="742" spans="1:28"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c r="AA742" s="200"/>
      <c r="AB742" s="200"/>
    </row>
    <row r="743" spans="1:28"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c r="AA743" s="200"/>
      <c r="AB743" s="200"/>
    </row>
    <row r="744" spans="1:28"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row>
    <row r="745" spans="1:28"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c r="AA745" s="200"/>
      <c r="AB745" s="200"/>
    </row>
    <row r="746" spans="1:28"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c r="AA746" s="200"/>
      <c r="AB746" s="200"/>
    </row>
    <row r="747" spans="1:28"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c r="AA747" s="200"/>
      <c r="AB747" s="200"/>
    </row>
    <row r="748" spans="1:28"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c r="AA748" s="200"/>
      <c r="AB748" s="200"/>
    </row>
    <row r="749" spans="1:28"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c r="AA749" s="200"/>
      <c r="AB749" s="200"/>
    </row>
    <row r="750" spans="1:28"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row>
    <row r="751" spans="1:28"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c r="AA751" s="200"/>
      <c r="AB751" s="200"/>
    </row>
    <row r="752" spans="1:28"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c r="AA752" s="200"/>
      <c r="AB752" s="200"/>
    </row>
    <row r="753" spans="1:28"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c r="AA753" s="200"/>
      <c r="AB753" s="200"/>
    </row>
    <row r="754" spans="1:28"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c r="AA754" s="200"/>
      <c r="AB754" s="200"/>
    </row>
    <row r="755" spans="1:28"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c r="AA755" s="200"/>
      <c r="AB755" s="200"/>
    </row>
    <row r="756" spans="1:28"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c r="AA756" s="200"/>
      <c r="AB756" s="200"/>
    </row>
    <row r="757" spans="1:28"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c r="AA757" s="200"/>
      <c r="AB757" s="200"/>
    </row>
    <row r="758" spans="1:28"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row>
    <row r="759" spans="1:28"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c r="AA759" s="200"/>
      <c r="AB759" s="200"/>
    </row>
    <row r="760" spans="1:28"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c r="AA760" s="200"/>
      <c r="AB760" s="200"/>
    </row>
    <row r="761" spans="1:28"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c r="AA761" s="200"/>
      <c r="AB761" s="200"/>
    </row>
    <row r="762" spans="1:28"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c r="AA762" s="200"/>
      <c r="AB762" s="200"/>
    </row>
    <row r="763" spans="1:28"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c r="AA763" s="200"/>
      <c r="AB763" s="200"/>
    </row>
    <row r="764" spans="1:28"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c r="AA764" s="200"/>
      <c r="AB764" s="200"/>
    </row>
    <row r="765" spans="1:28"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c r="AA765" s="200"/>
      <c r="AB765" s="200"/>
    </row>
    <row r="766" spans="1:28"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c r="AA766" s="200"/>
      <c r="AB766" s="200"/>
    </row>
    <row r="767" spans="1:28"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c r="AA767" s="200"/>
      <c r="AB767" s="200"/>
    </row>
    <row r="768" spans="1:28"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c r="AA768" s="200"/>
      <c r="AB768" s="200"/>
    </row>
    <row r="769" spans="1:28"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c r="AA769" s="200"/>
      <c r="AB769" s="200"/>
    </row>
    <row r="770" spans="1:28"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c r="AA770" s="200"/>
      <c r="AB770" s="200"/>
    </row>
    <row r="771" spans="1:28"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c r="AA771" s="200"/>
      <c r="AB771" s="200"/>
    </row>
    <row r="772" spans="1:28"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c r="AA772" s="200"/>
      <c r="AB772" s="200"/>
    </row>
    <row r="773" spans="1:28"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c r="AA773" s="200"/>
      <c r="AB773" s="200"/>
    </row>
    <row r="774" spans="1:28"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c r="AA774" s="200"/>
      <c r="AB774" s="200"/>
    </row>
    <row r="775" spans="1:28"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row>
    <row r="776" spans="1:28"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c r="AA776" s="200"/>
      <c r="AB776" s="200"/>
    </row>
    <row r="777" spans="1:28"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c r="AA777" s="200"/>
      <c r="AB777" s="200"/>
    </row>
    <row r="778" spans="1:28"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c r="AA778" s="200"/>
      <c r="AB778" s="200"/>
    </row>
    <row r="779" spans="1:28"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c r="AA779" s="200"/>
      <c r="AB779" s="200"/>
    </row>
    <row r="780" spans="1:28"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c r="AA780" s="200"/>
      <c r="AB780" s="200"/>
    </row>
    <row r="781" spans="1:28"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row>
    <row r="782" spans="1:28"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c r="AA782" s="200"/>
      <c r="AB782" s="200"/>
    </row>
    <row r="783" spans="1:28"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c r="AA783" s="200"/>
      <c r="AB783" s="200"/>
    </row>
    <row r="784" spans="1:28"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c r="AA784" s="200"/>
      <c r="AB784" s="200"/>
    </row>
    <row r="785" spans="1:28"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c r="AA785" s="200"/>
      <c r="AB785" s="200"/>
    </row>
    <row r="786" spans="1:28"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c r="AA786" s="200"/>
      <c r="AB786" s="200"/>
    </row>
    <row r="787" spans="1:28"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row>
    <row r="788" spans="1:28"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c r="AA788" s="200"/>
      <c r="AB788" s="200"/>
    </row>
    <row r="789" spans="1:28"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c r="AA789" s="200"/>
      <c r="AB789" s="200"/>
    </row>
    <row r="790" spans="1:28"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c r="AA790" s="200"/>
      <c r="AB790" s="200"/>
    </row>
    <row r="791" spans="1:28"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c r="AA791" s="200"/>
      <c r="AB791" s="200"/>
    </row>
    <row r="792" spans="1:28"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row>
    <row r="793" spans="1:28"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row>
    <row r="794" spans="1:28"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row>
    <row r="795" spans="1:28"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c r="AA795" s="200"/>
      <c r="AB795" s="200"/>
    </row>
    <row r="796" spans="1:28"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c r="AA796" s="200"/>
      <c r="AB796" s="200"/>
    </row>
    <row r="797" spans="1:28"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c r="AA797" s="200"/>
      <c r="AB797" s="200"/>
    </row>
    <row r="798" spans="1:28"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c r="AA798" s="200"/>
      <c r="AB798" s="200"/>
    </row>
    <row r="799" spans="1:28"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row>
    <row r="800" spans="1:28"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c r="AA800" s="200"/>
      <c r="AB800" s="200"/>
    </row>
    <row r="801" spans="1:28"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c r="AA801" s="200"/>
      <c r="AB801" s="200"/>
    </row>
    <row r="802" spans="1:28"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c r="AA802" s="200"/>
      <c r="AB802" s="200"/>
    </row>
    <row r="803" spans="1:28"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c r="AA803" s="200"/>
      <c r="AB803" s="200"/>
    </row>
    <row r="804" spans="1:28"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row>
    <row r="805" spans="1:28"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row>
    <row r="806" spans="1:28"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row>
    <row r="807" spans="1:28"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c r="AA807" s="200"/>
      <c r="AB807" s="200"/>
    </row>
    <row r="808" spans="1:28"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c r="AA808" s="200"/>
      <c r="AB808" s="200"/>
    </row>
    <row r="809" spans="1:28"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c r="AA809" s="200"/>
      <c r="AB809" s="200"/>
    </row>
    <row r="810" spans="1:28"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c r="AA810" s="200"/>
      <c r="AB810" s="200"/>
    </row>
    <row r="811" spans="1:28"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c r="AA811" s="200"/>
      <c r="AB811" s="200"/>
    </row>
    <row r="812" spans="1:28"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c r="AA812" s="200"/>
      <c r="AB812" s="200"/>
    </row>
    <row r="813" spans="1:28"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c r="AA813" s="200"/>
      <c r="AB813" s="200"/>
    </row>
    <row r="814" spans="1:28"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c r="AA814" s="200"/>
      <c r="AB814" s="200"/>
    </row>
    <row r="815" spans="1:28"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c r="AA815" s="200"/>
      <c r="AB815" s="200"/>
    </row>
    <row r="816" spans="1:28"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c r="AA816" s="200"/>
      <c r="AB816" s="200"/>
    </row>
    <row r="817" spans="1:28"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row>
    <row r="818" spans="1:28"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row>
    <row r="819" spans="1:28"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row>
    <row r="820" spans="1:28"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c r="AA820" s="200"/>
      <c r="AB820" s="200"/>
    </row>
    <row r="821" spans="1:28"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c r="AA821" s="200"/>
      <c r="AB821" s="200"/>
    </row>
    <row r="822" spans="1:28"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c r="AA822" s="200"/>
      <c r="AB822" s="200"/>
    </row>
    <row r="823" spans="1:28"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c r="AA823" s="200"/>
      <c r="AB823" s="200"/>
    </row>
    <row r="824" spans="1:28"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row>
    <row r="825" spans="1:28"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c r="AA825" s="200"/>
      <c r="AB825" s="200"/>
    </row>
    <row r="826" spans="1:28"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c r="AA826" s="200"/>
      <c r="AB826" s="200"/>
    </row>
    <row r="827" spans="1:28"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c r="AA827" s="200"/>
      <c r="AB827" s="200"/>
    </row>
    <row r="828" spans="1:28"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c r="AA828" s="200"/>
      <c r="AB828" s="200"/>
    </row>
    <row r="829" spans="1:28"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c r="AA829" s="200"/>
      <c r="AB829" s="200"/>
    </row>
    <row r="830" spans="1:28"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row>
    <row r="831" spans="1:28"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c r="AA831" s="200"/>
      <c r="AB831" s="200"/>
    </row>
    <row r="832" spans="1:28"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c r="AA832" s="200"/>
      <c r="AB832" s="200"/>
    </row>
    <row r="833" spans="1:28"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c r="AA833" s="200"/>
      <c r="AB833" s="200"/>
    </row>
    <row r="834" spans="1:28"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c r="AA834" s="200"/>
      <c r="AB834" s="200"/>
    </row>
    <row r="835" spans="1:28"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c r="AA835" s="200"/>
      <c r="AB835" s="200"/>
    </row>
    <row r="836" spans="1:28"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row>
    <row r="837" spans="1:28"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row>
    <row r="838" spans="1:28"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c r="AA838" s="200"/>
      <c r="AB838" s="200"/>
    </row>
    <row r="839" spans="1:28"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c r="AA839" s="200"/>
      <c r="AB839" s="200"/>
    </row>
    <row r="840" spans="1:28"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c r="AA840" s="200"/>
      <c r="AB840" s="200"/>
    </row>
    <row r="841" spans="1:28"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c r="AA841" s="200"/>
      <c r="AB841" s="200"/>
    </row>
    <row r="842" spans="1:28"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c r="AA842" s="200"/>
      <c r="AB842" s="200"/>
    </row>
    <row r="843" spans="1:28"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c r="AA843" s="200"/>
      <c r="AB843" s="200"/>
    </row>
    <row r="844" spans="1:28"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c r="AA844" s="200"/>
      <c r="AB844" s="200"/>
    </row>
    <row r="845" spans="1:28"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row>
    <row r="846" spans="1:28"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c r="AA846" s="200"/>
      <c r="AB846" s="200"/>
    </row>
    <row r="847" spans="1:28"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c r="AA847" s="200"/>
      <c r="AB847" s="200"/>
    </row>
    <row r="848" spans="1:28"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c r="AA848" s="200"/>
      <c r="AB848" s="200"/>
    </row>
    <row r="849" spans="1:28"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c r="AA849" s="200"/>
      <c r="AB849" s="200"/>
    </row>
    <row r="850" spans="1:28"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c r="AA850" s="200"/>
      <c r="AB850" s="200"/>
    </row>
    <row r="851" spans="1:28"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c r="AA851" s="200"/>
      <c r="AB851" s="200"/>
    </row>
    <row r="852" spans="1:28"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c r="AA852" s="200"/>
      <c r="AB852" s="200"/>
    </row>
    <row r="853" spans="1:28"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c r="AA853" s="200"/>
      <c r="AB853" s="200"/>
    </row>
    <row r="854" spans="1:28"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c r="AA854" s="200"/>
      <c r="AB854" s="200"/>
    </row>
    <row r="855" spans="1:28"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c r="AA855" s="200"/>
      <c r="AB855" s="200"/>
    </row>
    <row r="856" spans="1:28"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row>
    <row r="857" spans="1:28"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c r="AA857" s="200"/>
      <c r="AB857" s="200"/>
    </row>
    <row r="858" spans="1:28"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c r="AA858" s="200"/>
      <c r="AB858" s="200"/>
    </row>
    <row r="859" spans="1:28"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c r="AA859" s="200"/>
      <c r="AB859" s="200"/>
    </row>
    <row r="860" spans="1:28"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c r="AA860" s="200"/>
      <c r="AB860" s="200"/>
    </row>
    <row r="861" spans="1:28"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row>
    <row r="862" spans="1:28"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c r="AA862" s="200"/>
      <c r="AB862" s="200"/>
    </row>
    <row r="863" spans="1:28"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c r="AA863" s="200"/>
      <c r="AB863" s="200"/>
    </row>
    <row r="864" spans="1:28"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c r="AA864" s="200"/>
      <c r="AB864" s="200"/>
    </row>
    <row r="865" spans="1:28"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c r="AA865" s="200"/>
      <c r="AB865" s="200"/>
    </row>
    <row r="866" spans="1:28"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c r="AA866" s="200"/>
      <c r="AB866" s="200"/>
    </row>
    <row r="867" spans="1:28"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row>
    <row r="868" spans="1:28"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row>
    <row r="869" spans="1:28"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c r="AA869" s="200"/>
      <c r="AB869" s="200"/>
    </row>
    <row r="870" spans="1:28"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c r="AA870" s="200"/>
      <c r="AB870" s="200"/>
    </row>
    <row r="871" spans="1:28"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c r="AA871" s="200"/>
      <c r="AB871" s="200"/>
    </row>
    <row r="872" spans="1:28"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c r="AA872" s="200"/>
      <c r="AB872" s="200"/>
    </row>
    <row r="873" spans="1:28"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row>
    <row r="874" spans="1:28"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c r="AA874" s="200"/>
      <c r="AB874" s="200"/>
    </row>
    <row r="875" spans="1:28"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c r="AA875" s="200"/>
      <c r="AB875" s="200"/>
    </row>
    <row r="876" spans="1:28"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c r="AA876" s="200"/>
      <c r="AB876" s="200"/>
    </row>
    <row r="877" spans="1:28"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c r="AA877" s="200"/>
      <c r="AB877" s="200"/>
    </row>
    <row r="878" spans="1:28"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c r="AA878" s="200"/>
      <c r="AB878" s="200"/>
    </row>
    <row r="879" spans="1:28"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row>
    <row r="880" spans="1:28"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c r="AA880" s="200"/>
      <c r="AB880" s="200"/>
    </row>
    <row r="881" spans="1:28"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c r="AA881" s="200"/>
      <c r="AB881" s="200"/>
    </row>
    <row r="882" spans="1:28"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c r="AA882" s="200"/>
      <c r="AB882" s="200"/>
    </row>
    <row r="883" spans="1:28"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c r="AA883" s="200"/>
      <c r="AB883" s="200"/>
    </row>
    <row r="884" spans="1:28"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c r="AA884" s="200"/>
      <c r="AB884" s="200"/>
    </row>
    <row r="885" spans="1:28"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c r="AA885" s="200"/>
      <c r="AB885" s="200"/>
    </row>
    <row r="886" spans="1:28"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c r="AA886" s="200"/>
      <c r="AB886" s="200"/>
    </row>
    <row r="887" spans="1:28"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c r="AA887" s="200"/>
      <c r="AB887" s="200"/>
    </row>
    <row r="888" spans="1:28"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c r="AA888" s="200"/>
      <c r="AB888" s="200"/>
    </row>
    <row r="889" spans="1:28"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c r="AA889" s="200"/>
      <c r="AB889" s="200"/>
    </row>
    <row r="890" spans="1:28"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c r="AA890" s="200"/>
      <c r="AB890" s="200"/>
    </row>
    <row r="891" spans="1:28"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c r="AA891" s="200"/>
      <c r="AB891" s="200"/>
    </row>
    <row r="892" spans="1:28"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c r="AA892" s="200"/>
      <c r="AB892" s="200"/>
    </row>
    <row r="893" spans="1:28"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c r="AA893" s="200"/>
      <c r="AB893" s="200"/>
    </row>
    <row r="894" spans="1:28"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c r="AA894" s="200"/>
      <c r="AB894" s="200"/>
    </row>
    <row r="895" spans="1:28"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c r="AA895" s="200"/>
      <c r="AB895" s="200"/>
    </row>
    <row r="896" spans="1:28"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c r="AA896" s="200"/>
      <c r="AB896" s="200"/>
    </row>
    <row r="897" spans="1:28"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c r="AA897" s="200"/>
      <c r="AB897" s="200"/>
    </row>
    <row r="898" spans="1:28"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row>
    <row r="899" spans="1:28"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c r="AA899" s="200"/>
      <c r="AB899" s="200"/>
    </row>
    <row r="900" spans="1:28"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row>
    <row r="901" spans="1:28"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c r="AA901" s="200"/>
      <c r="AB901" s="200"/>
    </row>
    <row r="902" spans="1:28"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c r="AA902" s="200"/>
      <c r="AB902" s="200"/>
    </row>
    <row r="903" spans="1:28"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c r="AA903" s="200"/>
      <c r="AB903" s="200"/>
    </row>
    <row r="904" spans="1:28"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row>
    <row r="905" spans="1:28"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c r="AA905" s="200"/>
      <c r="AB905" s="200"/>
    </row>
    <row r="906" spans="1:28"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c r="AA906" s="200"/>
      <c r="AB906" s="200"/>
    </row>
    <row r="907" spans="1:28"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c r="AA907" s="200"/>
      <c r="AB907" s="200"/>
    </row>
    <row r="908" spans="1:28"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c r="AA908" s="200"/>
      <c r="AB908" s="200"/>
    </row>
    <row r="909" spans="1:28"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row>
    <row r="910" spans="1:28"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row>
    <row r="911" spans="1:28"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c r="AA911" s="200"/>
      <c r="AB911" s="200"/>
    </row>
    <row r="912" spans="1:28"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c r="AA912" s="200"/>
      <c r="AB912" s="200"/>
    </row>
    <row r="913" spans="1:28"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c r="AA913" s="200"/>
      <c r="AB913" s="200"/>
    </row>
    <row r="914" spans="1:28"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c r="AA914" s="200"/>
      <c r="AB914" s="200"/>
    </row>
    <row r="915" spans="1:28"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c r="AA915" s="200"/>
      <c r="AB915" s="200"/>
    </row>
    <row r="916" spans="1:28"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row>
    <row r="917" spans="1:28"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c r="AA917" s="200"/>
      <c r="AB917" s="200"/>
    </row>
    <row r="918" spans="1:28"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c r="AA918" s="200"/>
      <c r="AB918" s="200"/>
    </row>
    <row r="919" spans="1:28"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c r="AA919" s="200"/>
      <c r="AB919" s="200"/>
    </row>
    <row r="920" spans="1:28"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c r="AA920" s="200"/>
      <c r="AB920" s="200"/>
    </row>
    <row r="921" spans="1:28"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c r="AA921" s="200"/>
      <c r="AB921" s="200"/>
    </row>
    <row r="922" spans="1:28"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row>
    <row r="923" spans="1:28"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c r="AA923" s="200"/>
      <c r="AB923" s="200"/>
    </row>
    <row r="924" spans="1:28"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c r="AA924" s="200"/>
      <c r="AB924" s="200"/>
    </row>
    <row r="925" spans="1:28"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c r="AA925" s="200"/>
      <c r="AB925" s="200"/>
    </row>
    <row r="926" spans="1:28"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c r="AA926" s="200"/>
      <c r="AB926" s="200"/>
    </row>
    <row r="927" spans="1:28"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c r="AA927" s="200"/>
      <c r="AB927" s="200"/>
    </row>
    <row r="928" spans="1:28"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c r="AA928" s="200"/>
      <c r="AB928" s="200"/>
    </row>
    <row r="929" spans="1:28"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c r="AA929" s="200"/>
      <c r="AB929" s="200"/>
    </row>
    <row r="930" spans="1:28"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c r="AA930" s="200"/>
      <c r="AB930" s="200"/>
    </row>
    <row r="931" spans="1:28"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c r="AA931" s="200"/>
      <c r="AB931" s="200"/>
    </row>
    <row r="932" spans="1:28"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c r="AA932" s="200"/>
      <c r="AB932" s="200"/>
    </row>
    <row r="933" spans="1:28"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c r="AA933" s="200"/>
      <c r="AB933" s="200"/>
    </row>
    <row r="934" spans="1:28"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row>
    <row r="935" spans="1:28"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c r="AA935" s="200"/>
      <c r="AB935" s="200"/>
    </row>
    <row r="936" spans="1:28"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c r="AA936" s="200"/>
      <c r="AB936" s="200"/>
    </row>
    <row r="937" spans="1:28"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c r="AA937" s="200"/>
      <c r="AB937" s="200"/>
    </row>
    <row r="938" spans="1:28"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c r="AA938" s="200"/>
      <c r="AB938" s="200"/>
    </row>
    <row r="939" spans="1:28"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c r="AA939" s="200"/>
      <c r="AB939" s="200"/>
    </row>
    <row r="940" spans="1:28"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c r="AA940" s="200"/>
      <c r="AB940" s="200"/>
    </row>
    <row r="941" spans="1:28"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c r="AA941" s="200"/>
      <c r="AB941" s="200"/>
    </row>
    <row r="942" spans="1:28"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c r="AA942" s="200"/>
      <c r="AB942" s="200"/>
    </row>
    <row r="943" spans="1:28"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c r="AA943" s="200"/>
      <c r="AB943" s="200"/>
    </row>
    <row r="944" spans="1:28"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c r="AA944" s="200"/>
      <c r="AB944" s="200"/>
    </row>
    <row r="945" spans="1:28"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c r="AA945" s="200"/>
      <c r="AB945" s="200"/>
    </row>
    <row r="946" spans="1:28"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c r="AA946" s="200"/>
      <c r="AB946" s="200"/>
    </row>
    <row r="947" spans="1:28"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row>
    <row r="948" spans="1:28"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row>
    <row r="949" spans="1:28"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c r="AA949" s="200"/>
      <c r="AB949" s="200"/>
    </row>
    <row r="950" spans="1:28"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c r="AA950" s="200"/>
      <c r="AB950" s="200"/>
    </row>
    <row r="951" spans="1:28"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c r="AA951" s="200"/>
      <c r="AB951" s="200"/>
    </row>
    <row r="952" spans="1:28"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c r="AA952" s="200"/>
      <c r="AB952" s="200"/>
    </row>
    <row r="953" spans="1:28"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row>
    <row r="954" spans="1:28"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c r="AA954" s="200"/>
      <c r="AB954" s="200"/>
    </row>
    <row r="955" spans="1:28"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c r="AA955" s="200"/>
      <c r="AB955" s="200"/>
    </row>
    <row r="956" spans="1:28"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c r="AA956" s="200"/>
      <c r="AB956" s="200"/>
    </row>
    <row r="957" spans="1:28"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c r="AA957" s="200"/>
      <c r="AB957" s="200"/>
    </row>
    <row r="958" spans="1:28"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c r="AA958" s="200"/>
      <c r="AB958" s="200"/>
    </row>
    <row r="959" spans="1:28"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row>
    <row r="960" spans="1:28"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row>
    <row r="961" spans="1:28"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row>
    <row r="962" spans="1:28"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row>
    <row r="963" spans="1:28"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row>
    <row r="964" spans="1:28"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c r="AA964" s="200"/>
      <c r="AB964" s="200"/>
    </row>
    <row r="965" spans="1:28"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row>
    <row r="966" spans="1:28"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c r="AA966" s="200"/>
      <c r="AB966" s="200"/>
    </row>
    <row r="967" spans="1:28"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c r="AA967" s="200"/>
      <c r="AB967" s="200"/>
    </row>
    <row r="968" spans="1:28"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c r="AA968" s="200"/>
      <c r="AB968" s="200"/>
    </row>
    <row r="969" spans="1:28"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c r="AA969" s="200"/>
      <c r="AB969" s="200"/>
    </row>
    <row r="970" spans="1:28"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c r="AA970" s="200"/>
      <c r="AB970" s="200"/>
    </row>
    <row r="971" spans="1:28"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c r="AA971" s="200"/>
      <c r="AB971" s="200"/>
    </row>
    <row r="972" spans="1:28"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c r="AA972" s="200"/>
      <c r="AB972" s="200"/>
    </row>
    <row r="973" spans="1:28"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c r="AA973" s="200"/>
      <c r="AB973" s="200"/>
    </row>
    <row r="974" spans="1:28"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c r="AA974" s="200"/>
      <c r="AB974" s="200"/>
    </row>
    <row r="975" spans="1:28"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c r="AA975" s="200"/>
      <c r="AB975" s="200"/>
    </row>
    <row r="976" spans="1:28"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c r="AA976" s="200"/>
      <c r="AB976" s="200"/>
    </row>
    <row r="977" spans="1:28"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c r="AA977" s="200"/>
      <c r="AB977" s="200"/>
    </row>
    <row r="978" spans="1:28"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c r="AA978" s="200"/>
      <c r="AB978" s="200"/>
    </row>
    <row r="979" spans="1:28"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c r="AA979" s="200"/>
      <c r="AB979" s="200"/>
    </row>
    <row r="980" spans="1:28"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c r="AA980" s="200"/>
      <c r="AB980" s="200"/>
    </row>
    <row r="981" spans="1:28"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c r="AA981" s="200"/>
      <c r="AB981" s="200"/>
    </row>
    <row r="982" spans="1:28"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c r="AA982" s="200"/>
      <c r="AB982" s="200"/>
    </row>
    <row r="983" spans="1:28"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c r="AA983" s="200"/>
      <c r="AB983" s="200"/>
    </row>
    <row r="984" spans="1:28"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c r="AA984" s="200"/>
      <c r="AB984" s="200"/>
    </row>
    <row r="985" spans="1:28"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c r="AA985" s="200"/>
      <c r="AB985" s="200"/>
    </row>
    <row r="986" spans="1:28"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c r="AA986" s="200"/>
      <c r="AB986" s="200"/>
    </row>
    <row r="987" spans="1:28"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c r="AA987" s="200"/>
      <c r="AB987" s="200"/>
    </row>
    <row r="988" spans="1:28"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c r="AA988" s="200"/>
      <c r="AB988" s="200"/>
    </row>
    <row r="989" spans="1:28"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c r="AA989" s="200"/>
      <c r="AB989" s="200"/>
    </row>
    <row r="990" spans="1:28"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row>
    <row r="991" spans="1:28"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row>
    <row r="992" spans="1:28"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c r="AA992" s="200"/>
      <c r="AB992" s="200"/>
    </row>
    <row r="993" spans="1:28"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row>
    <row r="994" spans="1:28"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c r="AA994" s="200"/>
      <c r="AB994" s="200"/>
    </row>
    <row r="995" spans="1:28"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c r="AA995" s="200"/>
      <c r="AB995" s="200"/>
    </row>
    <row r="996" spans="1:28"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row>
    <row r="997" spans="1:28"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c r="AA997" s="200"/>
      <c r="AB997" s="200"/>
    </row>
    <row r="998" spans="1:28"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row>
    <row r="999" spans="1:28"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row>
    <row r="1000" spans="1:28"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row>
  </sheetData>
  <mergeCells count="248">
    <mergeCell ref="B107:C107"/>
    <mergeCell ref="B108:C108"/>
    <mergeCell ref="B95:C95"/>
    <mergeCell ref="B96:C96"/>
    <mergeCell ref="D96:D106"/>
    <mergeCell ref="E96:E106"/>
    <mergeCell ref="F96:F106"/>
    <mergeCell ref="G96:G106"/>
    <mergeCell ref="H96:H106"/>
    <mergeCell ref="G82:G94"/>
    <mergeCell ref="H82:H94"/>
    <mergeCell ref="I82:I94"/>
    <mergeCell ref="J82:J94"/>
    <mergeCell ref="R82:R94"/>
    <mergeCell ref="S82:S94"/>
    <mergeCell ref="T82:T94"/>
    <mergeCell ref="U82:U94"/>
    <mergeCell ref="V82:V94"/>
    <mergeCell ref="O82:O94"/>
    <mergeCell ref="P82:P94"/>
    <mergeCell ref="Q82:Q94"/>
    <mergeCell ref="M82:M94"/>
    <mergeCell ref="N82:N94"/>
    <mergeCell ref="Y82:Y94"/>
    <mergeCell ref="Z82:Z94"/>
    <mergeCell ref="AA82:AA94"/>
    <mergeCell ref="AB82:AB94"/>
    <mergeCell ref="AA96:AA106"/>
    <mergeCell ref="AB96:AB106"/>
    <mergeCell ref="W82:W94"/>
    <mergeCell ref="X82:X94"/>
    <mergeCell ref="Y96:Y106"/>
    <mergeCell ref="Z96:Z106"/>
    <mergeCell ref="R96:R106"/>
    <mergeCell ref="S96:S106"/>
    <mergeCell ref="T96:T106"/>
    <mergeCell ref="U96:U106"/>
    <mergeCell ref="V96:V106"/>
    <mergeCell ref="W96:W106"/>
    <mergeCell ref="X96:X106"/>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AA108:AA117"/>
    <mergeCell ref="AB108:AB117"/>
    <mergeCell ref="R108:R117"/>
    <mergeCell ref="S108:S117"/>
    <mergeCell ref="T108:T117"/>
    <mergeCell ref="U108:U117"/>
    <mergeCell ref="V108:V117"/>
    <mergeCell ref="W108:W117"/>
    <mergeCell ref="X108:X117"/>
    <mergeCell ref="K108:K117"/>
    <mergeCell ref="L108:L117"/>
    <mergeCell ref="M108:M117"/>
    <mergeCell ref="N108:N117"/>
    <mergeCell ref="O108:O117"/>
    <mergeCell ref="P108:P117"/>
    <mergeCell ref="Q108:Q117"/>
    <mergeCell ref="Y108:Y117"/>
    <mergeCell ref="Z108:Z117"/>
    <mergeCell ref="G71:G80"/>
    <mergeCell ref="H71:H80"/>
    <mergeCell ref="P96:P106"/>
    <mergeCell ref="Q96:Q106"/>
    <mergeCell ref="I96:I106"/>
    <mergeCell ref="J96:J106"/>
    <mergeCell ref="K96:K106"/>
    <mergeCell ref="L96:L106"/>
    <mergeCell ref="M96:M106"/>
    <mergeCell ref="N96:N106"/>
    <mergeCell ref="O96:O106"/>
    <mergeCell ref="P71:P80"/>
    <mergeCell ref="Q71:Q80"/>
    <mergeCell ref="I71:I80"/>
    <mergeCell ref="J71:J80"/>
    <mergeCell ref="K71:K80"/>
    <mergeCell ref="L71:L80"/>
    <mergeCell ref="M71:M80"/>
    <mergeCell ref="N71:N80"/>
    <mergeCell ref="O71:O80"/>
    <mergeCell ref="K82:K94"/>
    <mergeCell ref="L82:L94"/>
    <mergeCell ref="B82:C82"/>
    <mergeCell ref="B83:C83"/>
    <mergeCell ref="B70:C70"/>
    <mergeCell ref="B71:C71"/>
    <mergeCell ref="D71:D80"/>
    <mergeCell ref="E71:E80"/>
    <mergeCell ref="F71:F80"/>
    <mergeCell ref="D82:D94"/>
    <mergeCell ref="E82:E94"/>
    <mergeCell ref="F82:F94"/>
    <mergeCell ref="R53:R69"/>
    <mergeCell ref="S53:S69"/>
    <mergeCell ref="T53:T69"/>
    <mergeCell ref="U53:U69"/>
    <mergeCell ref="V53:V69"/>
    <mergeCell ref="W53:W69"/>
    <mergeCell ref="X53:X69"/>
    <mergeCell ref="B72:C72"/>
    <mergeCell ref="B81:C81"/>
    <mergeCell ref="B41:C41"/>
    <mergeCell ref="B42:C42"/>
    <mergeCell ref="D42:D51"/>
    <mergeCell ref="E42:E51"/>
    <mergeCell ref="F42:F51"/>
    <mergeCell ref="G42:G51"/>
    <mergeCell ref="H42:H51"/>
    <mergeCell ref="K53:K69"/>
    <mergeCell ref="L53:L69"/>
    <mergeCell ref="D53:D69"/>
    <mergeCell ref="E53:E69"/>
    <mergeCell ref="F53:F69"/>
    <mergeCell ref="G53:G69"/>
    <mergeCell ref="H53:H69"/>
    <mergeCell ref="I53:I69"/>
    <mergeCell ref="J53:J69"/>
    <mergeCell ref="I42:I51"/>
    <mergeCell ref="J42:J51"/>
    <mergeCell ref="K42:K51"/>
    <mergeCell ref="L42:L51"/>
    <mergeCell ref="AB42:AB51"/>
    <mergeCell ref="B52:C52"/>
    <mergeCell ref="B53:C53"/>
    <mergeCell ref="Y71:Y80"/>
    <mergeCell ref="Z71:Z80"/>
    <mergeCell ref="R71:R80"/>
    <mergeCell ref="S71:S80"/>
    <mergeCell ref="T71:T80"/>
    <mergeCell ref="U71:U80"/>
    <mergeCell ref="V71:V80"/>
    <mergeCell ref="W71:W80"/>
    <mergeCell ref="X71:X80"/>
    <mergeCell ref="M53:M69"/>
    <mergeCell ref="M42:M51"/>
    <mergeCell ref="N53:N69"/>
    <mergeCell ref="O53:O69"/>
    <mergeCell ref="P53:P69"/>
    <mergeCell ref="Q53:Q69"/>
    <mergeCell ref="Y53:Y69"/>
    <mergeCell ref="Z53:Z69"/>
    <mergeCell ref="AA53:AA69"/>
    <mergeCell ref="AB53:AB69"/>
    <mergeCell ref="AA71:AA80"/>
    <mergeCell ref="AB71:AB80"/>
    <mergeCell ref="N42:N51"/>
    <mergeCell ref="O42:O51"/>
    <mergeCell ref="Z42:Z51"/>
    <mergeCell ref="AA42:AA51"/>
    <mergeCell ref="K34:K40"/>
    <mergeCell ref="L34:L40"/>
    <mergeCell ref="M34:M40"/>
    <mergeCell ref="N34:N40"/>
    <mergeCell ref="O34:O40"/>
    <mergeCell ref="P34:P40"/>
    <mergeCell ref="Q34:Q40"/>
    <mergeCell ref="R34:R40"/>
    <mergeCell ref="S34:S40"/>
    <mergeCell ref="Y34:Y40"/>
    <mergeCell ref="Z34:Z40"/>
    <mergeCell ref="AA34:AA40"/>
    <mergeCell ref="Y42:Y51"/>
    <mergeCell ref="I34:I40"/>
    <mergeCell ref="J34:J40"/>
    <mergeCell ref="B33:C33"/>
    <mergeCell ref="A15:AB15"/>
    <mergeCell ref="J17:J32"/>
    <mergeCell ref="K17:K32"/>
    <mergeCell ref="L17:L32"/>
    <mergeCell ref="M17:M32"/>
    <mergeCell ref="N17:N32"/>
    <mergeCell ref="Y17:Y32"/>
    <mergeCell ref="Z17:Z32"/>
    <mergeCell ref="AA17:AA32"/>
    <mergeCell ref="AB17:AB32"/>
    <mergeCell ref="O17:O32"/>
    <mergeCell ref="AB34:AB40"/>
    <mergeCell ref="B34:C34"/>
    <mergeCell ref="D34:D40"/>
    <mergeCell ref="E34:E40"/>
    <mergeCell ref="F34:F40"/>
    <mergeCell ref="G34:G40"/>
    <mergeCell ref="H34:H40"/>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T34:T40"/>
    <mergeCell ref="U34:U40"/>
    <mergeCell ref="V34:V40"/>
    <mergeCell ref="W34:W40"/>
    <mergeCell ref="X34:X40"/>
    <mergeCell ref="V17:V32"/>
    <mergeCell ref="W17:W32"/>
    <mergeCell ref="X17:X32"/>
    <mergeCell ref="P17:P32"/>
    <mergeCell ref="A1:B2"/>
    <mergeCell ref="F1:H1"/>
    <mergeCell ref="A3:H3"/>
    <mergeCell ref="A4:H4"/>
    <mergeCell ref="A5:H5"/>
    <mergeCell ref="A10:A13"/>
    <mergeCell ref="B10:C13"/>
    <mergeCell ref="H17:H32"/>
    <mergeCell ref="I17:I32"/>
    <mergeCell ref="D10:H10"/>
    <mergeCell ref="I10:M10"/>
    <mergeCell ref="B14:C14"/>
    <mergeCell ref="B16:C16"/>
    <mergeCell ref="B17:C17"/>
    <mergeCell ref="D17:D32"/>
    <mergeCell ref="E17:E32"/>
    <mergeCell ref="F17:F32"/>
    <mergeCell ref="G17:G32"/>
    <mergeCell ref="N10:R10"/>
    <mergeCell ref="S10:W10"/>
    <mergeCell ref="X10:AB10"/>
    <mergeCell ref="T11:W11"/>
    <mergeCell ref="X11:X13"/>
    <mergeCell ref="Y11:AB11"/>
    <mergeCell ref="D11:D13"/>
    <mergeCell ref="E11:H11"/>
    <mergeCell ref="I11:I13"/>
    <mergeCell ref="J11:M11"/>
    <mergeCell ref="N11:N13"/>
    <mergeCell ref="O11:R11"/>
    <mergeCell ref="S11:S1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F59" sqref="F59:F61"/>
    </sheetView>
  </sheetViews>
  <sheetFormatPr defaultColWidth="12.7109375" defaultRowHeight="15" customHeight="1" x14ac:dyDescent="0.2"/>
  <cols>
    <col min="1" max="1" width="4.7109375" customWidth="1"/>
    <col min="2" max="2" width="48.28515625" customWidth="1"/>
    <col min="3" max="3" width="31.28515625" customWidth="1"/>
    <col min="4" max="4" width="11" customWidth="1"/>
    <col min="5" max="10" width="9.140625" customWidth="1"/>
    <col min="11" max="11" width="23.85546875" customWidth="1"/>
    <col min="12" max="13" width="9.140625" customWidth="1"/>
  </cols>
  <sheetData>
    <row r="1" spans="1:26" ht="15" customHeight="1" x14ac:dyDescent="0.25">
      <c r="A1" s="1070" t="s">
        <v>1347</v>
      </c>
      <c r="B1" s="836"/>
      <c r="C1" s="836"/>
      <c r="D1" s="836"/>
      <c r="E1" s="836"/>
      <c r="F1" s="836"/>
      <c r="G1" s="836"/>
      <c r="H1" s="836"/>
      <c r="I1" s="836"/>
      <c r="J1" s="836"/>
      <c r="K1" s="836"/>
      <c r="L1" s="836"/>
      <c r="M1" s="836"/>
    </row>
    <row r="2" spans="1:26" ht="15" customHeight="1" x14ac:dyDescent="0.25">
      <c r="A2" s="1070" t="s">
        <v>1348</v>
      </c>
      <c r="B2" s="836"/>
      <c r="C2" s="836"/>
      <c r="D2" s="836"/>
      <c r="E2" s="836"/>
      <c r="F2" s="836"/>
      <c r="G2" s="836"/>
      <c r="H2" s="836"/>
      <c r="I2" s="836"/>
      <c r="J2" s="836"/>
      <c r="K2" s="836"/>
      <c r="L2" s="836"/>
      <c r="M2" s="836"/>
    </row>
    <row r="3" spans="1:26" ht="18.75" customHeight="1" x14ac:dyDescent="0.25">
      <c r="A3" s="487"/>
      <c r="B3" s="487"/>
      <c r="C3" s="487"/>
      <c r="D3" s="487"/>
      <c r="E3" s="487"/>
      <c r="F3" s="487"/>
      <c r="G3" s="487"/>
      <c r="H3" s="487"/>
      <c r="I3" s="487"/>
      <c r="J3" s="487"/>
      <c r="K3" s="487"/>
      <c r="L3" s="487"/>
      <c r="M3" s="487"/>
    </row>
    <row r="4" spans="1:26" ht="15" customHeight="1" x14ac:dyDescent="0.25">
      <c r="A4" s="487"/>
      <c r="B4" s="488" t="s">
        <v>1349</v>
      </c>
      <c r="C4" s="487"/>
      <c r="D4" s="1071" t="s">
        <v>1350</v>
      </c>
      <c r="E4" s="1071" t="str">
        <f>SASARAN!C8</f>
        <v>PURWODADI</v>
      </c>
      <c r="F4" s="1071" t="str">
        <f>SASARAN!C9</f>
        <v>POLOWIJEN</v>
      </c>
      <c r="G4" s="1071" t="str">
        <f>SASARAN!C10</f>
        <v>BALEARJOSARI</v>
      </c>
      <c r="H4" s="1071">
        <f>SASARAN!C11</f>
        <v>0</v>
      </c>
      <c r="I4" s="1071">
        <f>SASARAN!C12</f>
        <v>0</v>
      </c>
      <c r="J4" s="487"/>
      <c r="K4" s="487"/>
      <c r="L4" s="487"/>
      <c r="M4" s="487"/>
    </row>
    <row r="5" spans="1:26" ht="15" customHeight="1" x14ac:dyDescent="0.25">
      <c r="A5" s="487"/>
      <c r="B5" s="488" t="s">
        <v>1351</v>
      </c>
      <c r="C5" s="487"/>
      <c r="D5" s="838"/>
      <c r="E5" s="838"/>
      <c r="F5" s="838"/>
      <c r="G5" s="838"/>
      <c r="H5" s="838"/>
      <c r="I5" s="838"/>
      <c r="J5" s="487"/>
      <c r="K5" s="487"/>
      <c r="L5" s="487"/>
      <c r="M5" s="487"/>
    </row>
    <row r="6" spans="1:26" ht="15" customHeight="1" x14ac:dyDescent="0.25">
      <c r="A6" s="487"/>
      <c r="B6" s="487"/>
      <c r="C6" s="487"/>
      <c r="D6" s="838"/>
      <c r="E6" s="838"/>
      <c r="F6" s="838"/>
      <c r="G6" s="838"/>
      <c r="H6" s="838"/>
      <c r="I6" s="838"/>
      <c r="J6" s="487"/>
      <c r="K6" s="487"/>
      <c r="L6" s="487"/>
      <c r="M6" s="487"/>
    </row>
    <row r="7" spans="1:26" ht="15" customHeight="1" x14ac:dyDescent="0.25">
      <c r="A7" s="487"/>
      <c r="B7" s="487"/>
      <c r="C7" s="487"/>
      <c r="D7" s="838"/>
      <c r="E7" s="838"/>
      <c r="F7" s="838"/>
      <c r="G7" s="838"/>
      <c r="H7" s="838"/>
      <c r="I7" s="838"/>
      <c r="J7" s="487"/>
      <c r="K7" s="487"/>
      <c r="L7" s="487"/>
      <c r="M7" s="487"/>
    </row>
    <row r="8" spans="1:26" ht="31.5" customHeight="1" x14ac:dyDescent="0.25">
      <c r="A8" s="487"/>
      <c r="D8" s="839"/>
      <c r="E8" s="839"/>
      <c r="F8" s="839"/>
      <c r="G8" s="839"/>
      <c r="H8" s="839"/>
      <c r="I8" s="839"/>
    </row>
    <row r="9" spans="1:26" ht="12.75" customHeight="1" x14ac:dyDescent="0.2">
      <c r="B9" s="8" t="s">
        <v>1038</v>
      </c>
      <c r="C9" s="489"/>
      <c r="D9" s="489">
        <f t="shared" ref="D9:D11" si="0">SUM(E9:I9)</f>
        <v>0</v>
      </c>
      <c r="E9" s="8"/>
      <c r="F9" s="8"/>
      <c r="G9" s="8"/>
      <c r="H9" s="8"/>
      <c r="I9" s="8"/>
    </row>
    <row r="10" spans="1:26" ht="12.75" customHeight="1" x14ac:dyDescent="0.2">
      <c r="B10" s="8" t="s">
        <v>1040</v>
      </c>
      <c r="C10" s="489"/>
      <c r="D10" s="489">
        <f t="shared" si="0"/>
        <v>0</v>
      </c>
      <c r="E10" s="8"/>
      <c r="F10" s="8"/>
      <c r="G10" s="8"/>
      <c r="H10" s="8"/>
      <c r="I10" s="8"/>
    </row>
    <row r="11" spans="1:26" ht="12.75" customHeight="1" x14ac:dyDescent="0.2">
      <c r="B11" s="8" t="s">
        <v>1042</v>
      </c>
      <c r="C11" s="489"/>
      <c r="D11" s="489">
        <f t="shared" si="0"/>
        <v>0</v>
      </c>
      <c r="E11" s="8"/>
      <c r="F11" s="8"/>
      <c r="G11" s="8"/>
      <c r="H11" s="8"/>
      <c r="I11" s="8"/>
    </row>
    <row r="12" spans="1:26" ht="12.75" customHeight="1" x14ac:dyDescent="0.2">
      <c r="A12" s="1075" t="s">
        <v>1</v>
      </c>
      <c r="B12" s="1075" t="s">
        <v>1044</v>
      </c>
      <c r="C12" s="490" t="s">
        <v>1352</v>
      </c>
      <c r="D12" s="1075" t="s">
        <v>1353</v>
      </c>
      <c r="E12" s="1076" t="s">
        <v>1354</v>
      </c>
      <c r="F12" s="849"/>
      <c r="G12" s="849"/>
      <c r="H12" s="849"/>
      <c r="I12" s="844"/>
    </row>
    <row r="13" spans="1:26" ht="12.75" customHeight="1" x14ac:dyDescent="0.2">
      <c r="A13" s="839"/>
      <c r="B13" s="839"/>
      <c r="C13" s="491" t="s">
        <v>1355</v>
      </c>
      <c r="D13" s="839"/>
      <c r="E13" s="850"/>
      <c r="F13" s="851"/>
      <c r="G13" s="851"/>
      <c r="H13" s="851"/>
      <c r="I13" s="852"/>
    </row>
    <row r="14" spans="1:26" ht="12.75" customHeight="1" x14ac:dyDescent="0.2">
      <c r="A14" s="492">
        <v>1</v>
      </c>
      <c r="B14" s="492">
        <v>2</v>
      </c>
      <c r="C14" s="492">
        <v>3</v>
      </c>
      <c r="D14" s="492">
        <v>4</v>
      </c>
      <c r="E14" s="492">
        <v>5</v>
      </c>
      <c r="F14" s="492">
        <v>6</v>
      </c>
      <c r="G14" s="492">
        <v>7</v>
      </c>
      <c r="H14" s="492">
        <v>8</v>
      </c>
      <c r="I14" s="492">
        <v>9</v>
      </c>
    </row>
    <row r="15" spans="1:26" ht="21.75" customHeight="1" x14ac:dyDescent="0.2">
      <c r="A15" s="493" t="s">
        <v>1356</v>
      </c>
      <c r="B15" s="494"/>
      <c r="C15" s="494"/>
      <c r="D15" s="494"/>
      <c r="E15" s="494"/>
      <c r="F15" s="494"/>
      <c r="G15" s="494"/>
      <c r="H15" s="494"/>
      <c r="I15" s="495"/>
      <c r="J15" s="496"/>
      <c r="K15" s="496"/>
      <c r="L15" s="496"/>
      <c r="M15" s="496"/>
      <c r="N15" s="496"/>
      <c r="O15" s="496"/>
      <c r="P15" s="496"/>
      <c r="Q15" s="496"/>
      <c r="R15" s="496"/>
      <c r="S15" s="496"/>
      <c r="T15" s="496"/>
      <c r="U15" s="496"/>
      <c r="V15" s="496"/>
      <c r="W15" s="496"/>
      <c r="X15" s="496"/>
      <c r="Y15" s="496"/>
      <c r="Z15" s="496"/>
    </row>
    <row r="16" spans="1:26" ht="12.75" customHeight="1" x14ac:dyDescent="0.2">
      <c r="A16" s="1072" t="s">
        <v>1053</v>
      </c>
      <c r="B16" s="497" t="s">
        <v>1357</v>
      </c>
      <c r="C16" s="498"/>
      <c r="D16" s="498"/>
      <c r="E16" s="498"/>
      <c r="F16" s="498"/>
      <c r="G16" s="498"/>
      <c r="H16" s="498"/>
      <c r="I16" s="499"/>
    </row>
    <row r="17" spans="1:9" ht="15.75" customHeight="1" x14ac:dyDescent="0.2">
      <c r="A17" s="838"/>
      <c r="B17" s="1067" t="s">
        <v>1358</v>
      </c>
      <c r="C17" s="8" t="s">
        <v>1359</v>
      </c>
      <c r="D17" s="35">
        <v>3</v>
      </c>
      <c r="E17" s="1069">
        <v>3</v>
      </c>
      <c r="F17" s="1069">
        <v>3</v>
      </c>
      <c r="G17" s="1069"/>
      <c r="H17" s="1069"/>
      <c r="I17" s="1069"/>
    </row>
    <row r="18" spans="1:9" ht="12.75" customHeight="1" x14ac:dyDescent="0.2">
      <c r="A18" s="838"/>
      <c r="B18" s="839"/>
      <c r="C18" s="8" t="s">
        <v>1360</v>
      </c>
      <c r="D18" s="35">
        <v>0</v>
      </c>
      <c r="E18" s="839"/>
      <c r="F18" s="839"/>
      <c r="G18" s="839"/>
      <c r="H18" s="839"/>
      <c r="I18" s="839"/>
    </row>
    <row r="19" spans="1:9" ht="12.75" customHeight="1" x14ac:dyDescent="0.2">
      <c r="A19" s="838"/>
      <c r="B19" s="1067" t="s">
        <v>1361</v>
      </c>
      <c r="C19" s="8" t="s">
        <v>1362</v>
      </c>
      <c r="D19" s="35">
        <v>3</v>
      </c>
      <c r="E19" s="1069">
        <v>3</v>
      </c>
      <c r="F19" s="1069">
        <v>3</v>
      </c>
      <c r="G19" s="1069">
        <v>0</v>
      </c>
      <c r="H19" s="1069"/>
      <c r="I19" s="1069"/>
    </row>
    <row r="20" spans="1:9" ht="12.75" customHeight="1" x14ac:dyDescent="0.2">
      <c r="A20" s="839"/>
      <c r="B20" s="839"/>
      <c r="C20" s="8" t="s">
        <v>1360</v>
      </c>
      <c r="D20" s="35">
        <v>0</v>
      </c>
      <c r="E20" s="839"/>
      <c r="F20" s="839"/>
      <c r="G20" s="839"/>
      <c r="H20" s="839"/>
      <c r="I20" s="839"/>
    </row>
    <row r="21" spans="1:9" ht="12.75" customHeight="1" x14ac:dyDescent="0.2">
      <c r="A21" s="1072" t="s">
        <v>1055</v>
      </c>
      <c r="B21" s="497" t="s">
        <v>1363</v>
      </c>
      <c r="C21" s="498"/>
      <c r="D21" s="498"/>
      <c r="E21" s="498"/>
      <c r="F21" s="498"/>
      <c r="G21" s="498"/>
      <c r="H21" s="498"/>
      <c r="I21" s="499"/>
    </row>
    <row r="22" spans="1:9" ht="12.75" customHeight="1" x14ac:dyDescent="0.2">
      <c r="A22" s="838"/>
      <c r="B22" s="500" t="s">
        <v>1364</v>
      </c>
      <c r="C22" s="501"/>
      <c r="D22" s="501"/>
      <c r="E22" s="501"/>
      <c r="F22" s="501"/>
      <c r="G22" s="501"/>
      <c r="H22" s="501"/>
      <c r="I22" s="502"/>
    </row>
    <row r="23" spans="1:9" ht="12.75" customHeight="1" x14ac:dyDescent="0.2">
      <c r="A23" s="838"/>
      <c r="B23" s="1073" t="s">
        <v>1365</v>
      </c>
      <c r="C23" s="34" t="s">
        <v>1366</v>
      </c>
      <c r="D23" s="503">
        <v>3</v>
      </c>
      <c r="E23" s="1069">
        <v>3</v>
      </c>
      <c r="F23" s="1069">
        <v>3</v>
      </c>
      <c r="G23" s="1077"/>
      <c r="H23" s="1077"/>
      <c r="I23" s="1077"/>
    </row>
    <row r="24" spans="1:9" ht="12.75" customHeight="1" x14ac:dyDescent="0.2">
      <c r="A24" s="838"/>
      <c r="B24" s="838"/>
      <c r="C24" s="8" t="s">
        <v>1367</v>
      </c>
      <c r="D24" s="35">
        <v>2</v>
      </c>
      <c r="E24" s="838"/>
      <c r="F24" s="838"/>
      <c r="G24" s="838"/>
      <c r="H24" s="838"/>
      <c r="I24" s="838"/>
    </row>
    <row r="25" spans="1:9" ht="12.75" customHeight="1" x14ac:dyDescent="0.2">
      <c r="A25" s="838"/>
      <c r="B25" s="838"/>
      <c r="C25" s="8" t="s">
        <v>1368</v>
      </c>
      <c r="D25" s="35">
        <v>0</v>
      </c>
      <c r="E25" s="839"/>
      <c r="F25" s="839"/>
      <c r="G25" s="839"/>
      <c r="H25" s="839"/>
      <c r="I25" s="839"/>
    </row>
    <row r="26" spans="1:9" ht="12.75" customHeight="1" x14ac:dyDescent="0.2">
      <c r="A26" s="838"/>
      <c r="B26" s="56" t="s">
        <v>1369</v>
      </c>
      <c r="C26" s="502" t="s">
        <v>1362</v>
      </c>
      <c r="D26" s="35">
        <v>1</v>
      </c>
      <c r="E26" s="1069">
        <v>0</v>
      </c>
      <c r="F26" s="1069">
        <v>1</v>
      </c>
      <c r="G26" s="1069"/>
      <c r="H26" s="1069"/>
      <c r="I26" s="1069"/>
    </row>
    <row r="27" spans="1:9" ht="15.75" customHeight="1" x14ac:dyDescent="0.2">
      <c r="A27" s="838"/>
      <c r="B27" s="504" t="s">
        <v>1370</v>
      </c>
      <c r="C27" s="502" t="s">
        <v>1360</v>
      </c>
      <c r="D27" s="35">
        <v>0</v>
      </c>
      <c r="E27" s="839"/>
      <c r="F27" s="839"/>
      <c r="G27" s="839"/>
      <c r="H27" s="839"/>
      <c r="I27" s="839"/>
    </row>
    <row r="28" spans="1:9" ht="12.75" customHeight="1" x14ac:dyDescent="0.2">
      <c r="A28" s="838"/>
      <c r="B28" s="56" t="s">
        <v>1371</v>
      </c>
      <c r="C28" s="502" t="s">
        <v>1372</v>
      </c>
      <c r="D28" s="35">
        <v>2</v>
      </c>
      <c r="E28" s="1069">
        <v>1</v>
      </c>
      <c r="F28" s="1069">
        <v>2</v>
      </c>
      <c r="G28" s="1069"/>
      <c r="H28" s="1069"/>
      <c r="I28" s="1069"/>
    </row>
    <row r="29" spans="1:9" ht="12.75" customHeight="1" x14ac:dyDescent="0.2">
      <c r="A29" s="838"/>
      <c r="B29" s="504" t="s">
        <v>1373</v>
      </c>
      <c r="C29" s="502" t="s">
        <v>1374</v>
      </c>
      <c r="D29" s="35">
        <v>1</v>
      </c>
      <c r="E29" s="838"/>
      <c r="F29" s="838"/>
      <c r="G29" s="838"/>
      <c r="H29" s="838"/>
      <c r="I29" s="838"/>
    </row>
    <row r="30" spans="1:9" ht="12.75" customHeight="1" x14ac:dyDescent="0.2">
      <c r="A30" s="838"/>
      <c r="B30" s="504" t="s">
        <v>1375</v>
      </c>
      <c r="C30" s="502" t="s">
        <v>1368</v>
      </c>
      <c r="D30" s="35">
        <v>0</v>
      </c>
      <c r="E30" s="838"/>
      <c r="F30" s="838"/>
      <c r="G30" s="838"/>
      <c r="H30" s="838"/>
      <c r="I30" s="838"/>
    </row>
    <row r="31" spans="1:9" ht="12.75" customHeight="1" x14ac:dyDescent="0.2">
      <c r="A31" s="838"/>
      <c r="B31" s="504" t="s">
        <v>1376</v>
      </c>
      <c r="C31" s="502"/>
      <c r="D31" s="35"/>
      <c r="E31" s="838"/>
      <c r="F31" s="838"/>
      <c r="G31" s="838"/>
      <c r="H31" s="838"/>
      <c r="I31" s="838"/>
    </row>
    <row r="32" spans="1:9" ht="12.75" customHeight="1" x14ac:dyDescent="0.2">
      <c r="A32" s="838"/>
      <c r="B32" s="504" t="s">
        <v>1377</v>
      </c>
      <c r="C32" s="502"/>
      <c r="D32" s="35"/>
      <c r="E32" s="839"/>
      <c r="F32" s="839"/>
      <c r="G32" s="839"/>
      <c r="H32" s="839"/>
      <c r="I32" s="839"/>
    </row>
    <row r="33" spans="1:9" ht="12.75" customHeight="1" x14ac:dyDescent="0.2">
      <c r="A33" s="838"/>
      <c r="B33" s="56" t="s">
        <v>1378</v>
      </c>
      <c r="C33" s="502" t="s">
        <v>1362</v>
      </c>
      <c r="D33" s="35">
        <v>2</v>
      </c>
      <c r="E33" s="1069">
        <v>2</v>
      </c>
      <c r="F33" s="1069">
        <v>2</v>
      </c>
      <c r="G33" s="1069"/>
      <c r="H33" s="1069"/>
      <c r="I33" s="1069"/>
    </row>
    <row r="34" spans="1:9" ht="12.75" customHeight="1" x14ac:dyDescent="0.2">
      <c r="A34" s="838"/>
      <c r="B34" s="504" t="s">
        <v>1379</v>
      </c>
      <c r="C34" s="502" t="s">
        <v>1360</v>
      </c>
      <c r="D34" s="35">
        <v>0</v>
      </c>
      <c r="E34" s="839"/>
      <c r="F34" s="839"/>
      <c r="G34" s="839"/>
      <c r="H34" s="839"/>
      <c r="I34" s="839"/>
    </row>
    <row r="35" spans="1:9" ht="12.75" customHeight="1" x14ac:dyDescent="0.2">
      <c r="A35" s="838"/>
      <c r="B35" s="56" t="s">
        <v>1380</v>
      </c>
      <c r="C35" s="502" t="s">
        <v>1381</v>
      </c>
      <c r="D35" s="35">
        <v>4</v>
      </c>
      <c r="E35" s="1069">
        <v>4</v>
      </c>
      <c r="F35" s="1069">
        <v>4</v>
      </c>
      <c r="G35" s="1069"/>
      <c r="H35" s="1069"/>
      <c r="I35" s="1069"/>
    </row>
    <row r="36" spans="1:9" ht="12.75" customHeight="1" x14ac:dyDescent="0.2">
      <c r="A36" s="838"/>
      <c r="B36" s="504" t="s">
        <v>1382</v>
      </c>
      <c r="C36" s="502" t="s">
        <v>1383</v>
      </c>
      <c r="D36" s="35">
        <v>2</v>
      </c>
      <c r="E36" s="838"/>
      <c r="F36" s="838"/>
      <c r="G36" s="838"/>
      <c r="H36" s="838"/>
      <c r="I36" s="838"/>
    </row>
    <row r="37" spans="1:9" ht="12.75" customHeight="1" x14ac:dyDescent="0.2">
      <c r="A37" s="838"/>
      <c r="B37" s="504"/>
      <c r="C37" s="505" t="s">
        <v>1384</v>
      </c>
      <c r="D37" s="70">
        <v>0</v>
      </c>
      <c r="E37" s="839"/>
      <c r="F37" s="839"/>
      <c r="G37" s="838"/>
      <c r="H37" s="838"/>
      <c r="I37" s="838"/>
    </row>
    <row r="38" spans="1:9" ht="12.75" customHeight="1" x14ac:dyDescent="0.2">
      <c r="A38" s="838"/>
      <c r="B38" s="500" t="s">
        <v>1385</v>
      </c>
      <c r="C38" s="501"/>
      <c r="D38" s="501"/>
      <c r="E38" s="501"/>
      <c r="F38" s="501"/>
      <c r="G38" s="501"/>
      <c r="H38" s="501"/>
      <c r="I38" s="502"/>
    </row>
    <row r="39" spans="1:9" ht="12.75" customHeight="1" x14ac:dyDescent="0.2">
      <c r="A39" s="838"/>
      <c r="B39" s="1073" t="s">
        <v>1386</v>
      </c>
      <c r="C39" s="34" t="s">
        <v>1387</v>
      </c>
      <c r="D39" s="503">
        <v>3</v>
      </c>
      <c r="E39" s="1069">
        <v>1</v>
      </c>
      <c r="F39" s="1069">
        <v>1</v>
      </c>
      <c r="G39" s="1077"/>
      <c r="H39" s="1077"/>
      <c r="I39" s="1077"/>
    </row>
    <row r="40" spans="1:9" ht="12.75" customHeight="1" x14ac:dyDescent="0.2">
      <c r="A40" s="838"/>
      <c r="B40" s="838"/>
      <c r="C40" s="8" t="s">
        <v>1388</v>
      </c>
      <c r="D40" s="35">
        <v>2</v>
      </c>
      <c r="E40" s="838"/>
      <c r="F40" s="838"/>
      <c r="G40" s="838"/>
      <c r="H40" s="838"/>
      <c r="I40" s="838"/>
    </row>
    <row r="41" spans="1:9" ht="12.75" customHeight="1" x14ac:dyDescent="0.2">
      <c r="A41" s="838"/>
      <c r="B41" s="838"/>
      <c r="C41" s="8" t="s">
        <v>1389</v>
      </c>
      <c r="D41" s="35">
        <v>1</v>
      </c>
      <c r="E41" s="838"/>
      <c r="F41" s="838"/>
      <c r="G41" s="838"/>
      <c r="H41" s="838"/>
      <c r="I41" s="838"/>
    </row>
    <row r="42" spans="1:9" ht="12.75" customHeight="1" x14ac:dyDescent="0.2">
      <c r="A42" s="838"/>
      <c r="B42" s="839"/>
      <c r="C42" s="8" t="s">
        <v>1390</v>
      </c>
      <c r="D42" s="35">
        <v>0</v>
      </c>
      <c r="E42" s="839"/>
      <c r="F42" s="839"/>
      <c r="G42" s="839"/>
      <c r="H42" s="839"/>
      <c r="I42" s="839"/>
    </row>
    <row r="43" spans="1:9" ht="12.75" customHeight="1" x14ac:dyDescent="0.2">
      <c r="A43" s="838"/>
      <c r="B43" s="1067" t="s">
        <v>1391</v>
      </c>
      <c r="C43" s="8" t="s">
        <v>1392</v>
      </c>
      <c r="D43" s="35">
        <v>2</v>
      </c>
      <c r="E43" s="1069">
        <v>2</v>
      </c>
      <c r="F43" s="1069">
        <v>2</v>
      </c>
      <c r="G43" s="1069"/>
      <c r="H43" s="1069"/>
      <c r="I43" s="1069"/>
    </row>
    <row r="44" spans="1:9" ht="12.75" customHeight="1" x14ac:dyDescent="0.2">
      <c r="A44" s="838"/>
      <c r="B44" s="838"/>
      <c r="C44" s="8" t="s">
        <v>1393</v>
      </c>
      <c r="D44" s="35">
        <v>0</v>
      </c>
      <c r="E44" s="839"/>
      <c r="F44" s="839"/>
      <c r="G44" s="839"/>
      <c r="H44" s="839"/>
      <c r="I44" s="839"/>
    </row>
    <row r="45" spans="1:9" ht="12.75" customHeight="1" x14ac:dyDescent="0.2">
      <c r="A45" s="838"/>
      <c r="B45" s="56" t="s">
        <v>1394</v>
      </c>
      <c r="C45" s="502" t="s">
        <v>1395</v>
      </c>
      <c r="D45" s="35">
        <v>3</v>
      </c>
      <c r="E45" s="1069">
        <v>2</v>
      </c>
      <c r="F45" s="1069">
        <v>2</v>
      </c>
      <c r="G45" s="1069"/>
      <c r="H45" s="1069"/>
      <c r="I45" s="1069"/>
    </row>
    <row r="46" spans="1:9" ht="12.75" customHeight="1" x14ac:dyDescent="0.2">
      <c r="A46" s="838"/>
      <c r="B46" s="504" t="s">
        <v>1396</v>
      </c>
      <c r="C46" s="502" t="s">
        <v>1397</v>
      </c>
      <c r="D46" s="35">
        <v>2</v>
      </c>
      <c r="E46" s="838"/>
      <c r="F46" s="838"/>
      <c r="G46" s="838"/>
      <c r="H46" s="838"/>
      <c r="I46" s="838"/>
    </row>
    <row r="47" spans="1:9" ht="12.75" customHeight="1" x14ac:dyDescent="0.2">
      <c r="A47" s="838"/>
      <c r="B47" s="504" t="s">
        <v>1398</v>
      </c>
      <c r="C47" s="502" t="s">
        <v>1399</v>
      </c>
      <c r="D47" s="35">
        <v>1</v>
      </c>
      <c r="E47" s="838"/>
      <c r="F47" s="838"/>
      <c r="G47" s="838"/>
      <c r="H47" s="838"/>
      <c r="I47" s="838"/>
    </row>
    <row r="48" spans="1:9" ht="12.75" customHeight="1" x14ac:dyDescent="0.2">
      <c r="A48" s="839"/>
      <c r="B48" s="34" t="s">
        <v>1400</v>
      </c>
      <c r="C48" s="502" t="s">
        <v>1401</v>
      </c>
      <c r="D48" s="35">
        <v>0</v>
      </c>
      <c r="E48" s="839"/>
      <c r="F48" s="839"/>
      <c r="G48" s="839"/>
      <c r="H48" s="839"/>
      <c r="I48" s="839"/>
    </row>
    <row r="49" spans="1:26" ht="27" customHeight="1" x14ac:dyDescent="0.2">
      <c r="A49" s="506" t="s">
        <v>1402</v>
      </c>
      <c r="B49" s="507"/>
      <c r="C49" s="508"/>
      <c r="D49" s="508"/>
      <c r="E49" s="508"/>
      <c r="F49" s="508"/>
      <c r="G49" s="508"/>
      <c r="H49" s="508"/>
      <c r="I49" s="509"/>
      <c r="J49" s="203"/>
      <c r="K49" s="203"/>
      <c r="L49" s="203"/>
      <c r="M49" s="203"/>
      <c r="N49" s="203"/>
      <c r="O49" s="203"/>
      <c r="P49" s="203"/>
      <c r="Q49" s="203"/>
      <c r="R49" s="203"/>
      <c r="S49" s="203"/>
      <c r="T49" s="203"/>
      <c r="U49" s="203"/>
      <c r="V49" s="203"/>
      <c r="W49" s="203"/>
      <c r="X49" s="203"/>
      <c r="Y49" s="203"/>
      <c r="Z49" s="203"/>
    </row>
    <row r="50" spans="1:26" ht="12.75" customHeight="1" x14ac:dyDescent="0.2">
      <c r="A50" s="1074"/>
      <c r="B50" s="511" t="s">
        <v>1403</v>
      </c>
      <c r="C50" s="502" t="s">
        <v>1404</v>
      </c>
      <c r="D50" s="35">
        <v>4</v>
      </c>
      <c r="E50" s="1069">
        <v>0</v>
      </c>
      <c r="F50" s="1069">
        <v>2</v>
      </c>
      <c r="G50" s="1069"/>
      <c r="H50" s="1069"/>
      <c r="I50" s="1069"/>
    </row>
    <row r="51" spans="1:26" ht="12.75" customHeight="1" x14ac:dyDescent="0.2">
      <c r="A51" s="870"/>
      <c r="B51" s="512" t="s">
        <v>1405</v>
      </c>
      <c r="C51" s="502" t="s">
        <v>1406</v>
      </c>
      <c r="D51" s="35">
        <v>3</v>
      </c>
      <c r="E51" s="838"/>
      <c r="F51" s="838"/>
      <c r="G51" s="838"/>
      <c r="H51" s="838"/>
      <c r="I51" s="838"/>
    </row>
    <row r="52" spans="1:26" ht="12.75" customHeight="1" x14ac:dyDescent="0.2">
      <c r="A52" s="850"/>
      <c r="B52" s="512"/>
      <c r="C52" s="502" t="s">
        <v>1407</v>
      </c>
      <c r="D52" s="35" t="s">
        <v>1408</v>
      </c>
      <c r="E52" s="838"/>
      <c r="F52" s="838"/>
      <c r="G52" s="838"/>
      <c r="H52" s="838"/>
      <c r="I52" s="838"/>
    </row>
    <row r="53" spans="1:26" ht="12.75" customHeight="1" x14ac:dyDescent="0.2">
      <c r="A53" s="500"/>
      <c r="B53" s="512"/>
      <c r="C53" s="502" t="s">
        <v>1409</v>
      </c>
      <c r="D53" s="35" t="s">
        <v>1410</v>
      </c>
      <c r="E53" s="838"/>
      <c r="F53" s="838"/>
      <c r="G53" s="838"/>
      <c r="H53" s="838"/>
      <c r="I53" s="838"/>
    </row>
    <row r="54" spans="1:26" ht="12.75" customHeight="1" x14ac:dyDescent="0.2">
      <c r="A54" s="500"/>
      <c r="B54" s="512"/>
      <c r="C54" s="502" t="s">
        <v>1411</v>
      </c>
      <c r="D54" s="35">
        <v>0</v>
      </c>
      <c r="E54" s="839"/>
      <c r="F54" s="839"/>
      <c r="G54" s="839"/>
      <c r="H54" s="839"/>
      <c r="I54" s="839"/>
    </row>
    <row r="55" spans="1:26" ht="12.75" customHeight="1" x14ac:dyDescent="0.2">
      <c r="A55" s="500"/>
      <c r="B55" s="56" t="s">
        <v>1412</v>
      </c>
      <c r="C55" s="502" t="s">
        <v>1413</v>
      </c>
      <c r="D55" s="35">
        <v>3</v>
      </c>
      <c r="E55" s="1069">
        <v>2</v>
      </c>
      <c r="F55" s="1069">
        <v>2</v>
      </c>
      <c r="G55" s="1069"/>
      <c r="H55" s="1069"/>
      <c r="I55" s="1069"/>
    </row>
    <row r="56" spans="1:26" ht="12.75" customHeight="1" x14ac:dyDescent="0.2">
      <c r="A56" s="500"/>
      <c r="B56" s="504" t="s">
        <v>1414</v>
      </c>
      <c r="C56" s="502" t="s">
        <v>1415</v>
      </c>
      <c r="D56" s="35">
        <v>2</v>
      </c>
      <c r="E56" s="838"/>
      <c r="F56" s="838"/>
      <c r="G56" s="838"/>
      <c r="H56" s="838"/>
      <c r="I56" s="838"/>
    </row>
    <row r="57" spans="1:26" ht="12.75" customHeight="1" x14ac:dyDescent="0.2">
      <c r="A57" s="500"/>
      <c r="B57" s="504"/>
      <c r="C57" s="502" t="s">
        <v>1416</v>
      </c>
      <c r="D57" s="35">
        <v>1</v>
      </c>
      <c r="E57" s="838"/>
      <c r="F57" s="838"/>
      <c r="G57" s="838"/>
      <c r="H57" s="838"/>
      <c r="I57" s="838"/>
    </row>
    <row r="58" spans="1:26" ht="12.75" customHeight="1" x14ac:dyDescent="0.2">
      <c r="A58" s="500"/>
      <c r="B58" s="34"/>
      <c r="C58" s="502" t="s">
        <v>1401</v>
      </c>
      <c r="D58" s="35">
        <v>0</v>
      </c>
      <c r="E58" s="839"/>
      <c r="F58" s="839"/>
      <c r="G58" s="839"/>
      <c r="H58" s="839"/>
      <c r="I58" s="839"/>
    </row>
    <row r="59" spans="1:26" ht="12.75" customHeight="1" x14ac:dyDescent="0.2">
      <c r="A59" s="8"/>
      <c r="B59" s="1067" t="s">
        <v>1417</v>
      </c>
      <c r="C59" s="8" t="s">
        <v>1418</v>
      </c>
      <c r="D59" s="35">
        <v>3</v>
      </c>
      <c r="E59" s="1069">
        <v>3</v>
      </c>
      <c r="F59" s="1069">
        <v>3</v>
      </c>
      <c r="G59" s="1069"/>
      <c r="H59" s="1069"/>
      <c r="I59" s="1069"/>
    </row>
    <row r="60" spans="1:26" ht="12.75" customHeight="1" x14ac:dyDescent="0.2">
      <c r="A60" s="8"/>
      <c r="B60" s="838"/>
      <c r="C60" s="8" t="s">
        <v>1419</v>
      </c>
      <c r="D60" s="35">
        <v>2</v>
      </c>
      <c r="E60" s="838"/>
      <c r="F60" s="838"/>
      <c r="G60" s="838"/>
      <c r="H60" s="838"/>
      <c r="I60" s="838"/>
    </row>
    <row r="61" spans="1:26" ht="12.75" customHeight="1" x14ac:dyDescent="0.2">
      <c r="A61" s="8"/>
      <c r="B61" s="838"/>
      <c r="C61" s="8" t="s">
        <v>1360</v>
      </c>
      <c r="D61" s="35">
        <v>0</v>
      </c>
      <c r="E61" s="839"/>
      <c r="F61" s="839"/>
      <c r="G61" s="839"/>
      <c r="H61" s="839"/>
      <c r="I61" s="839"/>
    </row>
    <row r="62" spans="1:26" ht="12.75" customHeight="1" x14ac:dyDescent="0.2">
      <c r="A62" s="500"/>
      <c r="B62" s="1067" t="s">
        <v>1420</v>
      </c>
      <c r="C62" s="502" t="s">
        <v>1421</v>
      </c>
      <c r="D62" s="35">
        <v>4</v>
      </c>
      <c r="E62" s="1069">
        <v>2</v>
      </c>
      <c r="F62" s="1069">
        <v>2</v>
      </c>
      <c r="G62" s="1069"/>
      <c r="H62" s="1069"/>
      <c r="I62" s="1069"/>
    </row>
    <row r="63" spans="1:26" ht="12.75" customHeight="1" x14ac:dyDescent="0.2">
      <c r="A63" s="500"/>
      <c r="B63" s="838"/>
      <c r="C63" s="502" t="s">
        <v>1422</v>
      </c>
      <c r="D63" s="35">
        <v>3</v>
      </c>
      <c r="E63" s="838"/>
      <c r="F63" s="838"/>
      <c r="G63" s="838"/>
      <c r="H63" s="838"/>
      <c r="I63" s="838"/>
    </row>
    <row r="64" spans="1:26" ht="12.75" customHeight="1" x14ac:dyDescent="0.2">
      <c r="A64" s="500"/>
      <c r="B64" s="838"/>
      <c r="C64" s="502" t="s">
        <v>1423</v>
      </c>
      <c r="D64" s="35">
        <v>2</v>
      </c>
      <c r="E64" s="838"/>
      <c r="F64" s="838"/>
      <c r="G64" s="838"/>
      <c r="H64" s="838"/>
      <c r="I64" s="838"/>
    </row>
    <row r="65" spans="1:9" ht="12.75" customHeight="1" x14ac:dyDescent="0.2">
      <c r="A65" s="500"/>
      <c r="B65" s="839"/>
      <c r="C65" s="502" t="s">
        <v>1424</v>
      </c>
      <c r="D65" s="35">
        <v>0</v>
      </c>
      <c r="E65" s="839"/>
      <c r="F65" s="839"/>
      <c r="G65" s="839"/>
      <c r="H65" s="839"/>
      <c r="I65" s="839"/>
    </row>
    <row r="66" spans="1:9" ht="12.75" customHeight="1" x14ac:dyDescent="0.2">
      <c r="A66" s="8"/>
      <c r="B66" s="1067" t="s">
        <v>1425</v>
      </c>
      <c r="C66" s="8" t="s">
        <v>1426</v>
      </c>
      <c r="D66" s="35">
        <v>2</v>
      </c>
      <c r="E66" s="1069">
        <v>2</v>
      </c>
      <c r="F66" s="1069">
        <v>2</v>
      </c>
      <c r="G66" s="1069"/>
      <c r="H66" s="1069"/>
      <c r="I66" s="1069"/>
    </row>
    <row r="67" spans="1:9" ht="12.75" customHeight="1" x14ac:dyDescent="0.2">
      <c r="A67" s="8"/>
      <c r="B67" s="838"/>
      <c r="C67" s="8" t="s">
        <v>1427</v>
      </c>
      <c r="D67" s="35">
        <v>1</v>
      </c>
      <c r="E67" s="838"/>
      <c r="F67" s="838"/>
      <c r="G67" s="838"/>
      <c r="H67" s="838"/>
      <c r="I67" s="838"/>
    </row>
    <row r="68" spans="1:9" ht="12.75" customHeight="1" x14ac:dyDescent="0.2">
      <c r="A68" s="8"/>
      <c r="B68" s="839"/>
      <c r="C68" s="8" t="s">
        <v>1424</v>
      </c>
      <c r="D68" s="35">
        <v>0</v>
      </c>
      <c r="E68" s="839"/>
      <c r="F68" s="839"/>
      <c r="G68" s="839"/>
      <c r="H68" s="839"/>
      <c r="I68" s="839"/>
    </row>
    <row r="69" spans="1:9" ht="12.75" customHeight="1" x14ac:dyDescent="0.2">
      <c r="A69" s="8"/>
      <c r="B69" s="1068" t="s">
        <v>1428</v>
      </c>
      <c r="C69" s="8" t="s">
        <v>1429</v>
      </c>
      <c r="D69" s="35">
        <v>3</v>
      </c>
      <c r="E69" s="1069">
        <v>2</v>
      </c>
      <c r="F69" s="1069">
        <v>2</v>
      </c>
      <c r="G69" s="1069"/>
      <c r="H69" s="1069"/>
      <c r="I69" s="1069"/>
    </row>
    <row r="70" spans="1:9" ht="12.75" customHeight="1" x14ac:dyDescent="0.2">
      <c r="A70" s="8"/>
      <c r="B70" s="838"/>
      <c r="C70" s="8" t="s">
        <v>1430</v>
      </c>
      <c r="D70" s="35">
        <v>2</v>
      </c>
      <c r="E70" s="838"/>
      <c r="F70" s="838"/>
      <c r="G70" s="838"/>
      <c r="H70" s="838"/>
      <c r="I70" s="838"/>
    </row>
    <row r="71" spans="1:9" ht="12.75" customHeight="1" x14ac:dyDescent="0.2">
      <c r="A71" s="8"/>
      <c r="B71" s="838"/>
      <c r="C71" s="8" t="s">
        <v>1384</v>
      </c>
      <c r="D71" s="35">
        <v>0</v>
      </c>
      <c r="E71" s="839"/>
      <c r="F71" s="839"/>
      <c r="G71" s="839"/>
      <c r="H71" s="839"/>
      <c r="I71" s="839"/>
    </row>
    <row r="72" spans="1:9" ht="12.75" customHeight="1" x14ac:dyDescent="0.2">
      <c r="A72" s="500"/>
      <c r="B72" s="56" t="s">
        <v>1431</v>
      </c>
      <c r="C72" s="502" t="s">
        <v>1432</v>
      </c>
      <c r="D72" s="35">
        <v>4</v>
      </c>
      <c r="E72" s="1069">
        <v>4</v>
      </c>
      <c r="F72" s="1069">
        <v>4</v>
      </c>
      <c r="G72" s="1069"/>
      <c r="H72" s="1069"/>
      <c r="I72" s="1069"/>
    </row>
    <row r="73" spans="1:9" ht="12.75" customHeight="1" x14ac:dyDescent="0.2">
      <c r="A73" s="500"/>
      <c r="B73" s="513" t="s">
        <v>1433</v>
      </c>
      <c r="C73" s="502" t="s">
        <v>1434</v>
      </c>
      <c r="D73" s="35">
        <v>3</v>
      </c>
      <c r="E73" s="838"/>
      <c r="F73" s="838"/>
      <c r="G73" s="838"/>
      <c r="H73" s="838"/>
      <c r="I73" s="838"/>
    </row>
    <row r="74" spans="1:9" ht="12.75" customHeight="1" x14ac:dyDescent="0.2">
      <c r="A74" s="500"/>
      <c r="B74" s="513" t="s">
        <v>1435</v>
      </c>
      <c r="C74" s="502" t="s">
        <v>1436</v>
      </c>
      <c r="D74" s="35">
        <v>2</v>
      </c>
      <c r="E74" s="838"/>
      <c r="F74" s="838"/>
      <c r="G74" s="838"/>
      <c r="H74" s="838"/>
      <c r="I74" s="838"/>
    </row>
    <row r="75" spans="1:9" ht="12.75" customHeight="1" x14ac:dyDescent="0.2">
      <c r="A75" s="500"/>
      <c r="B75" s="513" t="s">
        <v>1437</v>
      </c>
      <c r="C75" s="502" t="s">
        <v>1438</v>
      </c>
      <c r="D75" s="35">
        <v>1</v>
      </c>
      <c r="E75" s="838"/>
      <c r="F75" s="838"/>
      <c r="G75" s="838"/>
      <c r="H75" s="838"/>
      <c r="I75" s="838"/>
    </row>
    <row r="76" spans="1:9" ht="12.75" customHeight="1" x14ac:dyDescent="0.2">
      <c r="A76" s="500"/>
      <c r="B76" s="513" t="s">
        <v>1439</v>
      </c>
      <c r="C76" s="502" t="s">
        <v>1384</v>
      </c>
      <c r="D76" s="35">
        <v>0</v>
      </c>
      <c r="E76" s="838"/>
      <c r="F76" s="838"/>
      <c r="G76" s="838"/>
      <c r="H76" s="838"/>
      <c r="I76" s="838"/>
    </row>
    <row r="77" spans="1:9" ht="12.75" customHeight="1" x14ac:dyDescent="0.2">
      <c r="A77" s="500"/>
      <c r="B77" s="513" t="s">
        <v>1440</v>
      </c>
      <c r="C77" s="502" t="s">
        <v>1384</v>
      </c>
      <c r="D77" s="35">
        <v>0</v>
      </c>
      <c r="E77" s="838"/>
      <c r="F77" s="838"/>
      <c r="G77" s="838"/>
      <c r="H77" s="838"/>
      <c r="I77" s="838"/>
    </row>
    <row r="78" spans="1:9" ht="12.75" customHeight="1" x14ac:dyDescent="0.2">
      <c r="A78" s="500"/>
      <c r="B78" s="513" t="s">
        <v>1441</v>
      </c>
      <c r="C78" s="502"/>
      <c r="D78" s="35"/>
      <c r="E78" s="838"/>
      <c r="F78" s="838"/>
      <c r="G78" s="838"/>
      <c r="H78" s="838"/>
      <c r="I78" s="838"/>
    </row>
    <row r="79" spans="1:9" ht="12.75" customHeight="1" x14ac:dyDescent="0.2">
      <c r="A79" s="500"/>
      <c r="B79" s="513" t="s">
        <v>1442</v>
      </c>
      <c r="C79" s="502"/>
      <c r="D79" s="35"/>
      <c r="E79" s="838"/>
      <c r="F79" s="838"/>
      <c r="G79" s="838"/>
      <c r="H79" s="838"/>
      <c r="I79" s="838"/>
    </row>
    <row r="80" spans="1:9" ht="12.75" customHeight="1" x14ac:dyDescent="0.2">
      <c r="A80" s="500"/>
      <c r="B80" s="513" t="s">
        <v>1443</v>
      </c>
      <c r="C80" s="502"/>
      <c r="D80" s="35"/>
      <c r="E80" s="838"/>
      <c r="F80" s="838"/>
      <c r="G80" s="838"/>
      <c r="H80" s="838"/>
      <c r="I80" s="838"/>
    </row>
    <row r="81" spans="1:9" ht="12.75" customHeight="1" x14ac:dyDescent="0.2">
      <c r="A81" s="500"/>
      <c r="B81" s="504" t="s">
        <v>1444</v>
      </c>
      <c r="C81" s="502"/>
      <c r="D81" s="35"/>
      <c r="E81" s="839"/>
      <c r="F81" s="839"/>
      <c r="G81" s="839"/>
      <c r="H81" s="839"/>
      <c r="I81" s="839"/>
    </row>
    <row r="82" spans="1:9" ht="12.75" customHeight="1" x14ac:dyDescent="0.2">
      <c r="A82" s="500"/>
      <c r="B82" s="56" t="s">
        <v>1445</v>
      </c>
      <c r="C82" s="502" t="s">
        <v>1446</v>
      </c>
      <c r="D82" s="35">
        <v>4</v>
      </c>
      <c r="E82" s="1069">
        <v>3</v>
      </c>
      <c r="F82" s="1069">
        <v>3</v>
      </c>
      <c r="G82" s="1069"/>
      <c r="H82" s="1069"/>
      <c r="I82" s="1069"/>
    </row>
    <row r="83" spans="1:9" ht="12.75" customHeight="1" x14ac:dyDescent="0.2">
      <c r="A83" s="500"/>
      <c r="B83" s="513" t="s">
        <v>1447</v>
      </c>
      <c r="C83" s="502" t="s">
        <v>1448</v>
      </c>
      <c r="D83" s="35">
        <v>3</v>
      </c>
      <c r="E83" s="838"/>
      <c r="F83" s="838"/>
      <c r="G83" s="838"/>
      <c r="H83" s="838"/>
      <c r="I83" s="838"/>
    </row>
    <row r="84" spans="1:9" ht="12.75" customHeight="1" x14ac:dyDescent="0.2">
      <c r="A84" s="500"/>
      <c r="B84" s="513" t="s">
        <v>1449</v>
      </c>
      <c r="C84" s="502" t="s">
        <v>1450</v>
      </c>
      <c r="D84" s="35">
        <v>2</v>
      </c>
      <c r="E84" s="838"/>
      <c r="F84" s="838"/>
      <c r="G84" s="838"/>
      <c r="H84" s="838"/>
      <c r="I84" s="838"/>
    </row>
    <row r="85" spans="1:9" ht="12.75" customHeight="1" x14ac:dyDescent="0.2">
      <c r="A85" s="500"/>
      <c r="B85" s="513" t="s">
        <v>1451</v>
      </c>
      <c r="C85" s="502" t="s">
        <v>1452</v>
      </c>
      <c r="D85" s="35">
        <v>1</v>
      </c>
      <c r="E85" s="838"/>
      <c r="F85" s="838"/>
      <c r="G85" s="838"/>
      <c r="H85" s="838"/>
      <c r="I85" s="838"/>
    </row>
    <row r="86" spans="1:9" ht="12.75" customHeight="1" x14ac:dyDescent="0.2">
      <c r="A86" s="500"/>
      <c r="B86" s="513" t="s">
        <v>1437</v>
      </c>
      <c r="C86" s="502" t="s">
        <v>1384</v>
      </c>
      <c r="D86" s="35">
        <v>0</v>
      </c>
      <c r="E86" s="838"/>
      <c r="F86" s="838"/>
      <c r="G86" s="838"/>
      <c r="H86" s="838"/>
      <c r="I86" s="838"/>
    </row>
    <row r="87" spans="1:9" ht="12.75" customHeight="1" x14ac:dyDescent="0.2">
      <c r="A87" s="500"/>
      <c r="B87" s="513" t="s">
        <v>1439</v>
      </c>
      <c r="C87" s="502" t="s">
        <v>1384</v>
      </c>
      <c r="D87" s="35">
        <v>0</v>
      </c>
      <c r="E87" s="838"/>
      <c r="F87" s="838"/>
      <c r="G87" s="838"/>
      <c r="H87" s="838"/>
      <c r="I87" s="838"/>
    </row>
    <row r="88" spans="1:9" ht="12.75" customHeight="1" x14ac:dyDescent="0.2">
      <c r="A88" s="500"/>
      <c r="B88" s="513" t="s">
        <v>1453</v>
      </c>
      <c r="C88" s="502"/>
      <c r="D88" s="35"/>
      <c r="E88" s="838"/>
      <c r="F88" s="838"/>
      <c r="G88" s="838"/>
      <c r="H88" s="838"/>
      <c r="I88" s="838"/>
    </row>
    <row r="89" spans="1:9" ht="12.75" customHeight="1" x14ac:dyDescent="0.2">
      <c r="A89" s="500"/>
      <c r="B89" s="513" t="s">
        <v>1454</v>
      </c>
      <c r="C89" s="502"/>
      <c r="D89" s="35"/>
      <c r="E89" s="838"/>
      <c r="F89" s="838"/>
      <c r="G89" s="838"/>
      <c r="H89" s="838"/>
      <c r="I89" s="838"/>
    </row>
    <row r="90" spans="1:9" ht="12.75" customHeight="1" x14ac:dyDescent="0.2">
      <c r="A90" s="500"/>
      <c r="B90" s="513" t="s">
        <v>1442</v>
      </c>
      <c r="C90" s="502"/>
      <c r="D90" s="35"/>
      <c r="E90" s="838"/>
      <c r="F90" s="838"/>
      <c r="G90" s="838"/>
      <c r="H90" s="838"/>
      <c r="I90" s="838"/>
    </row>
    <row r="91" spans="1:9" ht="12.75" customHeight="1" x14ac:dyDescent="0.2">
      <c r="A91" s="500"/>
      <c r="B91" s="513" t="s">
        <v>1455</v>
      </c>
      <c r="C91" s="502"/>
      <c r="D91" s="35"/>
      <c r="E91" s="838"/>
      <c r="F91" s="838"/>
      <c r="G91" s="838"/>
      <c r="H91" s="838"/>
      <c r="I91" s="838"/>
    </row>
    <row r="92" spans="1:9" ht="12.75" customHeight="1" x14ac:dyDescent="0.2">
      <c r="A92" s="500"/>
      <c r="B92" s="513" t="s">
        <v>1456</v>
      </c>
      <c r="C92" s="502"/>
      <c r="D92" s="35"/>
      <c r="E92" s="839"/>
      <c r="F92" s="839"/>
      <c r="G92" s="839"/>
      <c r="H92" s="839"/>
      <c r="I92" s="839"/>
    </row>
    <row r="93" spans="1:9" ht="12.75" customHeight="1" x14ac:dyDescent="0.2">
      <c r="A93" s="500"/>
      <c r="B93" s="56" t="s">
        <v>1457</v>
      </c>
      <c r="C93" s="502" t="s">
        <v>1458</v>
      </c>
      <c r="D93" s="35">
        <v>3</v>
      </c>
      <c r="E93" s="1069">
        <v>3</v>
      </c>
      <c r="F93" s="1069">
        <v>3</v>
      </c>
      <c r="G93" s="1069"/>
      <c r="H93" s="1069"/>
      <c r="I93" s="1069"/>
    </row>
    <row r="94" spans="1:9" ht="12.75" customHeight="1" x14ac:dyDescent="0.2">
      <c r="A94" s="500"/>
      <c r="B94" s="513" t="s">
        <v>1459</v>
      </c>
      <c r="C94" s="502" t="s">
        <v>1460</v>
      </c>
      <c r="D94" s="35">
        <v>2</v>
      </c>
      <c r="E94" s="838"/>
      <c r="F94" s="838"/>
      <c r="G94" s="838"/>
      <c r="H94" s="838"/>
      <c r="I94" s="838"/>
    </row>
    <row r="95" spans="1:9" ht="12.75" customHeight="1" x14ac:dyDescent="0.2">
      <c r="A95" s="500"/>
      <c r="B95" s="513" t="s">
        <v>1461</v>
      </c>
      <c r="C95" s="502" t="s">
        <v>1462</v>
      </c>
      <c r="D95" s="35">
        <v>1</v>
      </c>
      <c r="E95" s="838"/>
      <c r="F95" s="838"/>
      <c r="G95" s="838"/>
      <c r="H95" s="838"/>
      <c r="I95" s="838"/>
    </row>
    <row r="96" spans="1:9" ht="12.75" customHeight="1" x14ac:dyDescent="0.2">
      <c r="A96" s="500"/>
      <c r="B96" s="514" t="s">
        <v>1463</v>
      </c>
      <c r="C96" s="502" t="s">
        <v>1384</v>
      </c>
      <c r="D96" s="35">
        <v>0</v>
      </c>
      <c r="E96" s="839"/>
      <c r="F96" s="839"/>
      <c r="G96" s="839"/>
      <c r="H96" s="839"/>
      <c r="I96" s="839"/>
    </row>
    <row r="97" spans="1:9" ht="12.75" customHeight="1" x14ac:dyDescent="0.2">
      <c r="A97" s="8"/>
      <c r="B97" s="1067" t="s">
        <v>1464</v>
      </c>
      <c r="C97" s="8" t="s">
        <v>1465</v>
      </c>
      <c r="D97" s="35">
        <v>3</v>
      </c>
      <c r="E97" s="1069">
        <v>3</v>
      </c>
      <c r="F97" s="1069">
        <v>3</v>
      </c>
      <c r="G97" s="1069"/>
      <c r="H97" s="1069"/>
      <c r="I97" s="1069"/>
    </row>
    <row r="98" spans="1:9" ht="12.75" customHeight="1" x14ac:dyDescent="0.2">
      <c r="A98" s="8"/>
      <c r="B98" s="838"/>
      <c r="C98" s="8" t="s">
        <v>1466</v>
      </c>
      <c r="D98" s="35">
        <v>2</v>
      </c>
      <c r="E98" s="838"/>
      <c r="F98" s="838"/>
      <c r="G98" s="838"/>
      <c r="H98" s="838"/>
      <c r="I98" s="838"/>
    </row>
    <row r="99" spans="1:9" ht="12.75" customHeight="1" x14ac:dyDescent="0.2">
      <c r="A99" s="8"/>
      <c r="B99" s="838"/>
      <c r="C99" s="8" t="s">
        <v>1423</v>
      </c>
      <c r="D99" s="35">
        <v>1</v>
      </c>
      <c r="E99" s="838"/>
      <c r="F99" s="838"/>
      <c r="G99" s="838"/>
      <c r="H99" s="838"/>
      <c r="I99" s="838"/>
    </row>
    <row r="100" spans="1:9" ht="12.75" customHeight="1" x14ac:dyDescent="0.2">
      <c r="A100" s="8"/>
      <c r="B100" s="839"/>
      <c r="C100" s="8" t="s">
        <v>1360</v>
      </c>
      <c r="D100" s="35">
        <v>0</v>
      </c>
      <c r="E100" s="839"/>
      <c r="F100" s="839"/>
      <c r="G100" s="839"/>
      <c r="H100" s="839"/>
      <c r="I100" s="839"/>
    </row>
    <row r="101" spans="1:9" ht="24.75" customHeight="1" x14ac:dyDescent="0.2">
      <c r="A101" s="493" t="s">
        <v>1467</v>
      </c>
      <c r="B101" s="515"/>
      <c r="C101" s="494"/>
      <c r="D101" s="494"/>
      <c r="E101" s="494"/>
      <c r="F101" s="494"/>
      <c r="G101" s="494"/>
      <c r="H101" s="494"/>
      <c r="I101" s="495"/>
    </row>
    <row r="102" spans="1:9" ht="12.75" customHeight="1" x14ac:dyDescent="0.2">
      <c r="A102" s="500"/>
      <c r="B102" s="56" t="s">
        <v>1468</v>
      </c>
      <c r="C102" s="502" t="s">
        <v>1469</v>
      </c>
      <c r="D102" s="35">
        <v>3</v>
      </c>
      <c r="E102" s="1069">
        <v>2</v>
      </c>
      <c r="F102" s="1069">
        <v>2</v>
      </c>
      <c r="G102" s="1069"/>
      <c r="H102" s="1069"/>
      <c r="I102" s="1069"/>
    </row>
    <row r="103" spans="1:9" ht="12.75" customHeight="1" x14ac:dyDescent="0.2">
      <c r="A103" s="500"/>
      <c r="B103" s="504" t="s">
        <v>1470</v>
      </c>
      <c r="C103" s="502" t="s">
        <v>1471</v>
      </c>
      <c r="D103" s="35">
        <v>2</v>
      </c>
      <c r="E103" s="838"/>
      <c r="F103" s="838"/>
      <c r="G103" s="838"/>
      <c r="H103" s="838"/>
      <c r="I103" s="838"/>
    </row>
    <row r="104" spans="1:9" ht="12.75" customHeight="1" x14ac:dyDescent="0.2">
      <c r="A104" s="500"/>
      <c r="B104" s="504" t="s">
        <v>1472</v>
      </c>
      <c r="C104" s="502" t="s">
        <v>1473</v>
      </c>
      <c r="D104" s="35">
        <v>1</v>
      </c>
      <c r="E104" s="838"/>
      <c r="F104" s="838"/>
      <c r="G104" s="838"/>
      <c r="H104" s="838"/>
      <c r="I104" s="838"/>
    </row>
    <row r="105" spans="1:9" ht="12.75" customHeight="1" x14ac:dyDescent="0.2">
      <c r="A105" s="500"/>
      <c r="B105" s="504"/>
      <c r="C105" s="502" t="s">
        <v>1474</v>
      </c>
      <c r="D105" s="35">
        <v>0</v>
      </c>
      <c r="E105" s="839"/>
      <c r="F105" s="839"/>
      <c r="G105" s="839"/>
      <c r="H105" s="839"/>
      <c r="I105" s="839"/>
    </row>
    <row r="106" spans="1:9" ht="12.75" customHeight="1" x14ac:dyDescent="0.2">
      <c r="A106" s="500"/>
      <c r="B106" s="56" t="s">
        <v>1475</v>
      </c>
      <c r="C106" s="502" t="s">
        <v>1469</v>
      </c>
      <c r="D106" s="35">
        <v>3</v>
      </c>
      <c r="E106" s="1069">
        <v>3</v>
      </c>
      <c r="F106" s="1069">
        <v>3</v>
      </c>
      <c r="G106" s="1069"/>
      <c r="H106" s="1069"/>
      <c r="I106" s="1069"/>
    </row>
    <row r="107" spans="1:9" ht="12.75" customHeight="1" x14ac:dyDescent="0.2">
      <c r="A107" s="500"/>
      <c r="B107" s="504" t="s">
        <v>1476</v>
      </c>
      <c r="C107" s="502" t="s">
        <v>1471</v>
      </c>
      <c r="D107" s="35">
        <v>2</v>
      </c>
      <c r="E107" s="838"/>
      <c r="F107" s="838"/>
      <c r="G107" s="838"/>
      <c r="H107" s="838"/>
      <c r="I107" s="838"/>
    </row>
    <row r="108" spans="1:9" ht="12.75" customHeight="1" x14ac:dyDescent="0.2">
      <c r="A108" s="500"/>
      <c r="B108" s="504"/>
      <c r="C108" s="502" t="s">
        <v>1473</v>
      </c>
      <c r="D108" s="35">
        <v>1</v>
      </c>
      <c r="E108" s="838"/>
      <c r="F108" s="838"/>
      <c r="G108" s="838"/>
      <c r="H108" s="838"/>
      <c r="I108" s="838"/>
    </row>
    <row r="109" spans="1:9" ht="12.75" customHeight="1" x14ac:dyDescent="0.2">
      <c r="A109" s="500"/>
      <c r="B109" s="504"/>
      <c r="C109" s="502" t="s">
        <v>1477</v>
      </c>
      <c r="D109" s="35">
        <v>0</v>
      </c>
      <c r="E109" s="839"/>
      <c r="F109" s="839"/>
      <c r="G109" s="839"/>
      <c r="H109" s="839"/>
      <c r="I109" s="839"/>
    </row>
    <row r="110" spans="1:9" ht="12.75" customHeight="1" x14ac:dyDescent="0.2">
      <c r="A110" s="500"/>
      <c r="B110" s="56" t="s">
        <v>1478</v>
      </c>
      <c r="C110" s="502" t="s">
        <v>1479</v>
      </c>
      <c r="D110" s="35">
        <v>4</v>
      </c>
      <c r="E110" s="1069">
        <v>1</v>
      </c>
      <c r="F110" s="1069">
        <v>1</v>
      </c>
      <c r="G110" s="1069"/>
      <c r="H110" s="1069"/>
      <c r="I110" s="1069"/>
    </row>
    <row r="111" spans="1:9" ht="12.75" customHeight="1" x14ac:dyDescent="0.2">
      <c r="A111" s="500"/>
      <c r="B111" s="513" t="s">
        <v>1480</v>
      </c>
      <c r="C111" s="502" t="s">
        <v>1481</v>
      </c>
      <c r="D111" s="35">
        <v>3</v>
      </c>
      <c r="E111" s="838"/>
      <c r="F111" s="838"/>
      <c r="G111" s="838"/>
      <c r="H111" s="838"/>
      <c r="I111" s="838"/>
    </row>
    <row r="112" spans="1:9" ht="12.75" customHeight="1" x14ac:dyDescent="0.2">
      <c r="A112" s="500"/>
      <c r="B112" s="513" t="s">
        <v>1482</v>
      </c>
      <c r="C112" s="502" t="s">
        <v>1483</v>
      </c>
      <c r="D112" s="35">
        <v>2</v>
      </c>
      <c r="E112" s="838"/>
      <c r="F112" s="838"/>
      <c r="G112" s="838"/>
      <c r="H112" s="838"/>
      <c r="I112" s="838"/>
    </row>
    <row r="113" spans="1:9" ht="12.75" customHeight="1" x14ac:dyDescent="0.2">
      <c r="A113" s="500"/>
      <c r="B113" s="513" t="s">
        <v>1484</v>
      </c>
      <c r="C113" s="502" t="s">
        <v>1485</v>
      </c>
      <c r="D113" s="35">
        <v>1</v>
      </c>
      <c r="E113" s="838"/>
      <c r="F113" s="838"/>
      <c r="G113" s="838"/>
      <c r="H113" s="838"/>
      <c r="I113" s="838"/>
    </row>
    <row r="114" spans="1:9" ht="12.75" customHeight="1" x14ac:dyDescent="0.2">
      <c r="A114" s="500"/>
      <c r="B114" s="513" t="s">
        <v>1486</v>
      </c>
      <c r="C114" s="505" t="s">
        <v>1360</v>
      </c>
      <c r="D114" s="35">
        <v>0</v>
      </c>
      <c r="E114" s="838"/>
      <c r="F114" s="838"/>
      <c r="G114" s="838"/>
      <c r="H114" s="838"/>
      <c r="I114" s="838"/>
    </row>
    <row r="115" spans="1:9" ht="12.75" customHeight="1" x14ac:dyDescent="0.2">
      <c r="A115" s="500"/>
      <c r="B115" s="513" t="s">
        <v>1487</v>
      </c>
      <c r="C115" s="516"/>
      <c r="E115" s="838"/>
      <c r="F115" s="838"/>
      <c r="G115" s="838"/>
      <c r="H115" s="838"/>
      <c r="I115" s="838"/>
    </row>
    <row r="116" spans="1:9" ht="12.75" customHeight="1" x14ac:dyDescent="0.2">
      <c r="A116" s="500"/>
      <c r="B116" s="513" t="s">
        <v>1488</v>
      </c>
      <c r="C116" s="517" t="s">
        <v>125</v>
      </c>
      <c r="D116" s="35" t="s">
        <v>125</v>
      </c>
      <c r="E116" s="838"/>
      <c r="F116" s="838"/>
      <c r="G116" s="838"/>
      <c r="H116" s="838"/>
      <c r="I116" s="838"/>
    </row>
    <row r="117" spans="1:9" ht="12.75" customHeight="1" x14ac:dyDescent="0.2">
      <c r="A117" s="500"/>
      <c r="B117" s="513" t="s">
        <v>1489</v>
      </c>
      <c r="C117" s="502"/>
      <c r="D117" s="35"/>
      <c r="E117" s="838"/>
      <c r="F117" s="838"/>
      <c r="G117" s="838"/>
      <c r="H117" s="838"/>
      <c r="I117" s="838"/>
    </row>
    <row r="118" spans="1:9" ht="12.75" customHeight="1" x14ac:dyDescent="0.2">
      <c r="A118" s="500"/>
      <c r="B118" s="513" t="s">
        <v>1490</v>
      </c>
      <c r="C118" s="502"/>
      <c r="D118" s="35"/>
      <c r="E118" s="838"/>
      <c r="F118" s="838"/>
      <c r="G118" s="838"/>
      <c r="H118" s="838"/>
      <c r="I118" s="838"/>
    </row>
    <row r="119" spans="1:9" ht="12.75" customHeight="1" x14ac:dyDescent="0.2">
      <c r="A119" s="500"/>
      <c r="B119" s="513" t="s">
        <v>1491</v>
      </c>
      <c r="C119" s="502"/>
      <c r="D119" s="35"/>
      <c r="E119" s="838"/>
      <c r="F119" s="838"/>
      <c r="G119" s="838"/>
      <c r="H119" s="838"/>
      <c r="I119" s="838"/>
    </row>
    <row r="120" spans="1:9" ht="12.75" customHeight="1" x14ac:dyDescent="0.2">
      <c r="A120" s="500"/>
      <c r="B120" s="504" t="s">
        <v>1492</v>
      </c>
      <c r="C120" s="502"/>
      <c r="D120" s="35"/>
      <c r="E120" s="839"/>
      <c r="F120" s="839"/>
      <c r="G120" s="839"/>
      <c r="H120" s="839"/>
      <c r="I120" s="839"/>
    </row>
    <row r="121" spans="1:9" ht="12.75" customHeight="1" x14ac:dyDescent="0.2">
      <c r="A121" s="500"/>
      <c r="B121" s="56" t="s">
        <v>1493</v>
      </c>
      <c r="C121" s="502" t="s">
        <v>1494</v>
      </c>
      <c r="D121" s="35">
        <v>4</v>
      </c>
      <c r="E121" s="1069">
        <v>2</v>
      </c>
      <c r="F121" s="1069">
        <v>2</v>
      </c>
      <c r="G121" s="1069"/>
      <c r="H121" s="1069"/>
      <c r="I121" s="1069"/>
    </row>
    <row r="122" spans="1:9" ht="12.75" customHeight="1" x14ac:dyDescent="0.2">
      <c r="A122" s="500"/>
      <c r="B122" s="504" t="s">
        <v>1495</v>
      </c>
      <c r="C122" s="502" t="s">
        <v>1496</v>
      </c>
      <c r="D122" s="35">
        <v>3</v>
      </c>
      <c r="E122" s="838"/>
      <c r="F122" s="838"/>
      <c r="G122" s="838"/>
      <c r="H122" s="838"/>
      <c r="I122" s="838"/>
    </row>
    <row r="123" spans="1:9" ht="12.75" customHeight="1" x14ac:dyDescent="0.2">
      <c r="A123" s="500"/>
      <c r="B123" s="504" t="s">
        <v>1497</v>
      </c>
      <c r="C123" s="502" t="s">
        <v>1498</v>
      </c>
      <c r="D123" s="35">
        <v>2</v>
      </c>
      <c r="E123" s="838"/>
      <c r="F123" s="838"/>
      <c r="G123" s="838"/>
      <c r="H123" s="838"/>
      <c r="I123" s="838"/>
    </row>
    <row r="124" spans="1:9" ht="12.75" customHeight="1" x14ac:dyDescent="0.2">
      <c r="A124" s="500"/>
      <c r="B124" s="504" t="s">
        <v>1499</v>
      </c>
      <c r="C124" s="502" t="s">
        <v>1500</v>
      </c>
      <c r="D124" s="35">
        <v>1</v>
      </c>
      <c r="E124" s="838"/>
      <c r="F124" s="838"/>
      <c r="G124" s="838"/>
      <c r="H124" s="838"/>
      <c r="I124" s="838"/>
    </row>
    <row r="125" spans="1:9" ht="12.75" customHeight="1" x14ac:dyDescent="0.2">
      <c r="A125" s="500"/>
      <c r="B125" s="34" t="s">
        <v>1501</v>
      </c>
      <c r="C125" s="502" t="s">
        <v>1502</v>
      </c>
      <c r="D125" s="35">
        <v>0</v>
      </c>
      <c r="E125" s="839"/>
      <c r="F125" s="839"/>
      <c r="G125" s="839"/>
      <c r="H125" s="839"/>
      <c r="I125" s="839"/>
    </row>
    <row r="126" spans="1:9" ht="12.75" customHeight="1" x14ac:dyDescent="0.2">
      <c r="A126" s="8"/>
      <c r="B126" s="1067" t="s">
        <v>1503</v>
      </c>
      <c r="C126" s="8" t="s">
        <v>1504</v>
      </c>
      <c r="D126" s="35">
        <v>4</v>
      </c>
      <c r="E126" s="1069">
        <v>4</v>
      </c>
      <c r="F126" s="1069">
        <v>4</v>
      </c>
      <c r="G126" s="1069"/>
      <c r="H126" s="1069"/>
      <c r="I126" s="1069"/>
    </row>
    <row r="127" spans="1:9" ht="12.75" customHeight="1" x14ac:dyDescent="0.2">
      <c r="A127" s="8"/>
      <c r="B127" s="838"/>
      <c r="C127" s="8" t="s">
        <v>1505</v>
      </c>
      <c r="D127" s="35">
        <v>3</v>
      </c>
      <c r="E127" s="838"/>
      <c r="F127" s="838"/>
      <c r="G127" s="838"/>
      <c r="H127" s="838"/>
      <c r="I127" s="838"/>
    </row>
    <row r="128" spans="1:9" ht="12.75" customHeight="1" x14ac:dyDescent="0.2">
      <c r="A128" s="8"/>
      <c r="B128" s="838"/>
      <c r="C128" s="8" t="s">
        <v>1506</v>
      </c>
      <c r="D128" s="35">
        <v>2</v>
      </c>
      <c r="E128" s="838"/>
      <c r="F128" s="838"/>
      <c r="G128" s="838"/>
      <c r="H128" s="838"/>
      <c r="I128" s="838"/>
    </row>
    <row r="129" spans="1:9" ht="12.75" customHeight="1" x14ac:dyDescent="0.2">
      <c r="A129" s="8"/>
      <c r="B129" s="838"/>
      <c r="C129" s="8" t="s">
        <v>1507</v>
      </c>
      <c r="D129" s="35">
        <v>1</v>
      </c>
      <c r="E129" s="838"/>
      <c r="F129" s="838"/>
      <c r="G129" s="838"/>
      <c r="H129" s="838"/>
      <c r="I129" s="838"/>
    </row>
    <row r="130" spans="1:9" ht="12.75" customHeight="1" x14ac:dyDescent="0.2">
      <c r="A130" s="8"/>
      <c r="B130" s="839"/>
      <c r="C130" s="8" t="s">
        <v>1508</v>
      </c>
      <c r="D130" s="35">
        <v>0</v>
      </c>
      <c r="E130" s="839"/>
      <c r="F130" s="839"/>
      <c r="G130" s="839"/>
      <c r="H130" s="839"/>
      <c r="I130" s="839"/>
    </row>
    <row r="131" spans="1:9" ht="12.75" customHeight="1" x14ac:dyDescent="0.2">
      <c r="A131" s="35"/>
      <c r="B131" s="1068" t="s">
        <v>1509</v>
      </c>
      <c r="C131" s="8" t="s">
        <v>1510</v>
      </c>
      <c r="D131" s="35">
        <v>3</v>
      </c>
      <c r="E131" s="1069">
        <v>3</v>
      </c>
      <c r="F131" s="1069">
        <v>3</v>
      </c>
      <c r="G131" s="1069"/>
      <c r="H131" s="1069"/>
      <c r="I131" s="1069"/>
    </row>
    <row r="132" spans="1:9" ht="12.75" customHeight="1" x14ac:dyDescent="0.2">
      <c r="A132" s="35"/>
      <c r="B132" s="838"/>
      <c r="C132" s="8" t="s">
        <v>1511</v>
      </c>
      <c r="D132" s="35">
        <v>2</v>
      </c>
      <c r="E132" s="838"/>
      <c r="F132" s="838"/>
      <c r="G132" s="838"/>
      <c r="H132" s="838"/>
      <c r="I132" s="838"/>
    </row>
    <row r="133" spans="1:9" ht="12.75" customHeight="1" x14ac:dyDescent="0.2">
      <c r="A133" s="35"/>
      <c r="B133" s="838"/>
      <c r="C133" s="8" t="s">
        <v>1512</v>
      </c>
      <c r="D133" s="35">
        <v>1</v>
      </c>
      <c r="E133" s="838"/>
      <c r="F133" s="838"/>
      <c r="G133" s="838"/>
      <c r="H133" s="838"/>
      <c r="I133" s="838"/>
    </row>
    <row r="134" spans="1:9" ht="12.75" customHeight="1" x14ac:dyDescent="0.2">
      <c r="A134" s="35"/>
      <c r="B134" s="839"/>
      <c r="C134" s="8" t="s">
        <v>1513</v>
      </c>
      <c r="D134" s="35">
        <v>0</v>
      </c>
      <c r="E134" s="839"/>
      <c r="F134" s="839"/>
      <c r="G134" s="839"/>
      <c r="H134" s="839"/>
      <c r="I134" s="839"/>
    </row>
    <row r="135" spans="1:9" ht="12.75" customHeight="1" x14ac:dyDescent="0.2">
      <c r="A135" s="35"/>
      <c r="B135" s="1068" t="s">
        <v>1514</v>
      </c>
      <c r="C135" s="8" t="s">
        <v>1515</v>
      </c>
      <c r="D135" s="35">
        <v>3</v>
      </c>
      <c r="E135" s="1069">
        <v>3</v>
      </c>
      <c r="F135" s="1069">
        <v>3</v>
      </c>
      <c r="G135" s="1069"/>
      <c r="H135" s="1069"/>
      <c r="I135" s="1069"/>
    </row>
    <row r="136" spans="1:9" ht="12.75" customHeight="1" x14ac:dyDescent="0.2">
      <c r="A136" s="35"/>
      <c r="B136" s="838"/>
      <c r="C136" s="8" t="s">
        <v>1516</v>
      </c>
      <c r="D136" s="35">
        <v>2</v>
      </c>
      <c r="E136" s="838"/>
      <c r="F136" s="838"/>
      <c r="G136" s="838"/>
      <c r="H136" s="838"/>
      <c r="I136" s="838"/>
    </row>
    <row r="137" spans="1:9" ht="12.75" customHeight="1" x14ac:dyDescent="0.2">
      <c r="A137" s="35"/>
      <c r="B137" s="838"/>
      <c r="C137" s="8" t="s">
        <v>1512</v>
      </c>
      <c r="D137" s="35">
        <v>1</v>
      </c>
      <c r="E137" s="838"/>
      <c r="F137" s="838"/>
      <c r="G137" s="838"/>
      <c r="H137" s="838"/>
      <c r="I137" s="838"/>
    </row>
    <row r="138" spans="1:9" ht="12.75" customHeight="1" x14ac:dyDescent="0.2">
      <c r="A138" s="35"/>
      <c r="B138" s="839"/>
      <c r="C138" s="8" t="s">
        <v>1513</v>
      </c>
      <c r="D138" s="35">
        <v>0</v>
      </c>
      <c r="E138" s="839"/>
      <c r="F138" s="839"/>
      <c r="G138" s="839"/>
      <c r="H138" s="839"/>
      <c r="I138" s="839"/>
    </row>
    <row r="139" spans="1:9" ht="12.75" customHeight="1" x14ac:dyDescent="0.2">
      <c r="A139" s="35"/>
      <c r="B139" s="1068" t="s">
        <v>1517</v>
      </c>
      <c r="C139" s="8" t="s">
        <v>1515</v>
      </c>
      <c r="D139" s="35">
        <v>2</v>
      </c>
      <c r="E139" s="1069">
        <v>1</v>
      </c>
      <c r="F139" s="1069">
        <v>1</v>
      </c>
      <c r="G139" s="1069"/>
      <c r="H139" s="1069"/>
      <c r="I139" s="1069"/>
    </row>
    <row r="140" spans="1:9" ht="12.75" customHeight="1" x14ac:dyDescent="0.2">
      <c r="A140" s="35"/>
      <c r="B140" s="838"/>
      <c r="C140" s="8" t="s">
        <v>1516</v>
      </c>
      <c r="D140" s="35">
        <v>1</v>
      </c>
      <c r="E140" s="838"/>
      <c r="F140" s="838"/>
      <c r="G140" s="838"/>
      <c r="H140" s="838"/>
      <c r="I140" s="838"/>
    </row>
    <row r="141" spans="1:9" ht="12.75" customHeight="1" x14ac:dyDescent="0.2">
      <c r="A141" s="35"/>
      <c r="B141" s="839"/>
      <c r="C141" s="8" t="s">
        <v>1518</v>
      </c>
      <c r="D141" s="35">
        <v>0</v>
      </c>
      <c r="E141" s="839"/>
      <c r="F141" s="839"/>
      <c r="G141" s="839"/>
      <c r="H141" s="839"/>
      <c r="I141" s="839"/>
    </row>
    <row r="142" spans="1:9" ht="12.75" customHeight="1" x14ac:dyDescent="0.2">
      <c r="A142" s="35"/>
      <c r="B142" s="1068" t="s">
        <v>1519</v>
      </c>
      <c r="C142" s="8" t="s">
        <v>1515</v>
      </c>
      <c r="D142" s="35">
        <v>2</v>
      </c>
      <c r="E142" s="1069">
        <v>1</v>
      </c>
      <c r="F142" s="1069">
        <v>1</v>
      </c>
      <c r="G142" s="1069"/>
      <c r="H142" s="1069"/>
      <c r="I142" s="1069"/>
    </row>
    <row r="143" spans="1:9" ht="12.75" customHeight="1" x14ac:dyDescent="0.2">
      <c r="A143" s="35"/>
      <c r="B143" s="838"/>
      <c r="C143" s="8" t="s">
        <v>1516</v>
      </c>
      <c r="D143" s="35">
        <v>1</v>
      </c>
      <c r="E143" s="838"/>
      <c r="F143" s="838"/>
      <c r="G143" s="838"/>
      <c r="H143" s="838"/>
      <c r="I143" s="838"/>
    </row>
    <row r="144" spans="1:9" ht="12.75" customHeight="1" x14ac:dyDescent="0.2">
      <c r="A144" s="35"/>
      <c r="B144" s="839"/>
      <c r="C144" s="8" t="s">
        <v>1518</v>
      </c>
      <c r="D144" s="35">
        <v>0</v>
      </c>
      <c r="E144" s="839"/>
      <c r="F144" s="839"/>
      <c r="G144" s="839"/>
      <c r="H144" s="839"/>
      <c r="I144" s="839"/>
    </row>
    <row r="145" spans="1:9" ht="12.75" customHeight="1" x14ac:dyDescent="0.2">
      <c r="A145" s="35" t="s">
        <v>125</v>
      </c>
      <c r="B145" s="1068" t="s">
        <v>1520</v>
      </c>
      <c r="C145" s="8" t="s">
        <v>1515</v>
      </c>
      <c r="D145" s="35">
        <v>3</v>
      </c>
      <c r="E145" s="1069">
        <v>2</v>
      </c>
      <c r="F145" s="1069">
        <v>2</v>
      </c>
      <c r="G145" s="1069"/>
      <c r="H145" s="1069"/>
      <c r="I145" s="1069"/>
    </row>
    <row r="146" spans="1:9" ht="12.75" customHeight="1" x14ac:dyDescent="0.2">
      <c r="A146" s="35"/>
      <c r="B146" s="838"/>
      <c r="C146" s="8" t="s">
        <v>1516</v>
      </c>
      <c r="D146" s="35">
        <v>2</v>
      </c>
      <c r="E146" s="838"/>
      <c r="F146" s="838"/>
      <c r="G146" s="838"/>
      <c r="H146" s="838"/>
      <c r="I146" s="838"/>
    </row>
    <row r="147" spans="1:9" ht="12.75" customHeight="1" x14ac:dyDescent="0.2">
      <c r="A147" s="35"/>
      <c r="B147" s="838"/>
      <c r="C147" s="8" t="s">
        <v>1512</v>
      </c>
      <c r="D147" s="35">
        <v>1</v>
      </c>
      <c r="E147" s="838"/>
      <c r="F147" s="838"/>
      <c r="G147" s="838"/>
      <c r="H147" s="838"/>
      <c r="I147" s="838"/>
    </row>
    <row r="148" spans="1:9" ht="12.75" customHeight="1" x14ac:dyDescent="0.2">
      <c r="A148" s="35"/>
      <c r="B148" s="839"/>
      <c r="C148" s="8" t="s">
        <v>1513</v>
      </c>
      <c r="D148" s="35">
        <v>0</v>
      </c>
      <c r="E148" s="839"/>
      <c r="F148" s="839"/>
      <c r="G148" s="839"/>
      <c r="H148" s="839"/>
      <c r="I148" s="839"/>
    </row>
    <row r="149" spans="1:9" ht="12.75" customHeight="1" x14ac:dyDescent="0.2">
      <c r="A149" s="35" t="s">
        <v>125</v>
      </c>
      <c r="B149" s="1067" t="s">
        <v>1521</v>
      </c>
      <c r="C149" s="8" t="s">
        <v>1522</v>
      </c>
      <c r="D149" s="35">
        <v>4</v>
      </c>
      <c r="E149" s="1069">
        <v>4</v>
      </c>
      <c r="F149" s="1069">
        <v>4</v>
      </c>
      <c r="G149" s="1069"/>
      <c r="H149" s="1069"/>
      <c r="I149" s="1069"/>
    </row>
    <row r="150" spans="1:9" ht="12.75" customHeight="1" x14ac:dyDescent="0.2">
      <c r="A150" s="35"/>
      <c r="B150" s="838"/>
      <c r="C150" s="8" t="s">
        <v>1523</v>
      </c>
      <c r="D150" s="35">
        <v>3</v>
      </c>
      <c r="E150" s="838"/>
      <c r="F150" s="838"/>
      <c r="G150" s="838"/>
      <c r="H150" s="838"/>
      <c r="I150" s="838"/>
    </row>
    <row r="151" spans="1:9" ht="12.75" customHeight="1" x14ac:dyDescent="0.2">
      <c r="A151" s="35"/>
      <c r="B151" s="838"/>
      <c r="C151" s="8" t="s">
        <v>1524</v>
      </c>
      <c r="D151" s="35">
        <v>2</v>
      </c>
      <c r="E151" s="838"/>
      <c r="F151" s="838"/>
      <c r="G151" s="838"/>
      <c r="H151" s="838"/>
      <c r="I151" s="838"/>
    </row>
    <row r="152" spans="1:9" ht="12.75" customHeight="1" x14ac:dyDescent="0.2">
      <c r="A152" s="35"/>
      <c r="B152" s="838"/>
      <c r="C152" s="8" t="s">
        <v>1525</v>
      </c>
      <c r="D152" s="35">
        <v>1</v>
      </c>
      <c r="E152" s="838"/>
      <c r="F152" s="838"/>
      <c r="G152" s="838"/>
      <c r="H152" s="838"/>
      <c r="I152" s="838"/>
    </row>
    <row r="153" spans="1:9" ht="12.75" customHeight="1" x14ac:dyDescent="0.2">
      <c r="A153" s="35"/>
      <c r="B153" s="839"/>
      <c r="C153" s="8" t="s">
        <v>1360</v>
      </c>
      <c r="D153" s="35">
        <v>0</v>
      </c>
      <c r="E153" s="839"/>
      <c r="F153" s="839"/>
      <c r="G153" s="839"/>
      <c r="H153" s="839"/>
      <c r="I153" s="839"/>
    </row>
    <row r="154" spans="1:9" ht="12.75" customHeight="1" x14ac:dyDescent="0.2">
      <c r="A154" s="35"/>
      <c r="B154" s="1067" t="s">
        <v>1526</v>
      </c>
      <c r="C154" s="8" t="s">
        <v>1527</v>
      </c>
      <c r="D154" s="35">
        <v>3</v>
      </c>
      <c r="E154" s="1069">
        <v>3</v>
      </c>
      <c r="F154" s="1069">
        <v>3</v>
      </c>
      <c r="G154" s="1069"/>
      <c r="H154" s="1069"/>
      <c r="I154" s="1069"/>
    </row>
    <row r="155" spans="1:9" ht="12.75" customHeight="1" x14ac:dyDescent="0.2">
      <c r="A155" s="35"/>
      <c r="B155" s="838"/>
      <c r="C155" s="8" t="s">
        <v>1528</v>
      </c>
      <c r="D155" s="35">
        <v>2</v>
      </c>
      <c r="E155" s="838"/>
      <c r="F155" s="838"/>
      <c r="G155" s="838"/>
      <c r="H155" s="838"/>
      <c r="I155" s="838"/>
    </row>
    <row r="156" spans="1:9" ht="12.75" customHeight="1" x14ac:dyDescent="0.2">
      <c r="A156" s="35"/>
      <c r="B156" s="838"/>
      <c r="C156" s="8" t="s">
        <v>1529</v>
      </c>
      <c r="D156" s="35">
        <v>1</v>
      </c>
      <c r="E156" s="838"/>
      <c r="F156" s="838"/>
      <c r="G156" s="838"/>
      <c r="H156" s="838"/>
      <c r="I156" s="838"/>
    </row>
    <row r="157" spans="1:9" ht="12.75" customHeight="1" x14ac:dyDescent="0.2">
      <c r="A157" s="35"/>
      <c r="B157" s="839"/>
      <c r="C157" s="8" t="s">
        <v>1530</v>
      </c>
      <c r="D157" s="35">
        <v>0</v>
      </c>
      <c r="E157" s="839"/>
      <c r="F157" s="839"/>
      <c r="G157" s="839"/>
      <c r="H157" s="839"/>
      <c r="I157" s="839"/>
    </row>
    <row r="158" spans="1:9" ht="12.75" customHeight="1" x14ac:dyDescent="0.2">
      <c r="A158" s="8"/>
      <c r="B158" s="1067" t="s">
        <v>1531</v>
      </c>
      <c r="C158" s="8" t="s">
        <v>1532</v>
      </c>
      <c r="D158" s="35">
        <v>3</v>
      </c>
      <c r="E158" s="1069">
        <v>2</v>
      </c>
      <c r="F158" s="1069">
        <v>2</v>
      </c>
      <c r="G158" s="1069"/>
      <c r="H158" s="1069"/>
      <c r="I158" s="1069"/>
    </row>
    <row r="159" spans="1:9" ht="12.75" customHeight="1" x14ac:dyDescent="0.2">
      <c r="A159" s="8"/>
      <c r="B159" s="838"/>
      <c r="C159" s="8" t="s">
        <v>1533</v>
      </c>
      <c r="D159" s="35">
        <v>2</v>
      </c>
      <c r="E159" s="838"/>
      <c r="F159" s="838"/>
      <c r="G159" s="838"/>
      <c r="H159" s="838"/>
      <c r="I159" s="838"/>
    </row>
    <row r="160" spans="1:9" ht="12.75" customHeight="1" x14ac:dyDescent="0.2">
      <c r="A160" s="8"/>
      <c r="B160" s="838"/>
      <c r="C160" s="8" t="s">
        <v>1534</v>
      </c>
      <c r="D160" s="35">
        <v>1</v>
      </c>
      <c r="E160" s="838"/>
      <c r="F160" s="838"/>
      <c r="G160" s="838"/>
      <c r="H160" s="838"/>
      <c r="I160" s="838"/>
    </row>
    <row r="161" spans="1:12" ht="12.75" customHeight="1" x14ac:dyDescent="0.2">
      <c r="A161" s="8"/>
      <c r="B161" s="838"/>
      <c r="C161" s="8" t="s">
        <v>1535</v>
      </c>
      <c r="D161" s="35">
        <v>0</v>
      </c>
      <c r="E161" s="838"/>
      <c r="F161" s="838"/>
      <c r="G161" s="838"/>
      <c r="H161" s="838"/>
      <c r="I161" s="838"/>
    </row>
    <row r="162" spans="1:12" ht="12.75" customHeight="1" x14ac:dyDescent="0.2">
      <c r="A162" s="8"/>
      <c r="B162" s="839"/>
      <c r="C162" s="8" t="s">
        <v>1536</v>
      </c>
      <c r="D162" s="35"/>
      <c r="E162" s="839"/>
      <c r="F162" s="839"/>
      <c r="G162" s="839"/>
      <c r="H162" s="839"/>
      <c r="I162" s="839"/>
    </row>
    <row r="163" spans="1:12" ht="12.75" customHeight="1" x14ac:dyDescent="0.2">
      <c r="A163" s="504"/>
      <c r="B163" s="518" t="s">
        <v>1537</v>
      </c>
      <c r="C163" s="35"/>
      <c r="D163" s="35" t="s">
        <v>1538</v>
      </c>
      <c r="E163" s="519">
        <f t="shared" ref="E163:I163" si="1">SUM(E17:E161)</f>
        <v>76</v>
      </c>
      <c r="F163" s="519">
        <f t="shared" si="1"/>
        <v>80</v>
      </c>
      <c r="G163" s="519">
        <f t="shared" si="1"/>
        <v>0</v>
      </c>
      <c r="H163" s="519">
        <f t="shared" si="1"/>
        <v>0</v>
      </c>
      <c r="I163" s="519">
        <f t="shared" si="1"/>
        <v>0</v>
      </c>
      <c r="K163" s="8" t="s">
        <v>1539</v>
      </c>
      <c r="L163" s="8" t="e">
        <f>(#REF!/100)</f>
        <v>#REF!</v>
      </c>
    </row>
    <row r="164" spans="1:12" ht="12.75" customHeight="1" x14ac:dyDescent="0.2">
      <c r="A164" s="34"/>
      <c r="B164" s="518" t="s">
        <v>1205</v>
      </c>
      <c r="C164" s="8"/>
      <c r="D164" s="8"/>
      <c r="E164" s="519" t="str">
        <f t="shared" ref="E164:I164" si="2">IF(E163&gt;=90,"I",IF(E163&gt;=70,"II",IF(E163&gt;=50,"III",IF(E163&lt;50,"IV"," "))))</f>
        <v>II</v>
      </c>
      <c r="F164" s="519" t="str">
        <f t="shared" si="2"/>
        <v>II</v>
      </c>
      <c r="G164" s="519" t="str">
        <f t="shared" si="2"/>
        <v>IV</v>
      </c>
      <c r="H164" s="519" t="str">
        <f t="shared" si="2"/>
        <v>IV</v>
      </c>
      <c r="I164" s="519" t="str">
        <f t="shared" si="2"/>
        <v>IV</v>
      </c>
      <c r="K164" s="8" t="s">
        <v>1540</v>
      </c>
      <c r="L164" s="8" t="e">
        <f>(L163/4)</f>
        <v>#REF!</v>
      </c>
    </row>
    <row r="165" spans="1:12" ht="12.75" customHeight="1" x14ac:dyDescent="0.2"/>
    <row r="166" spans="1:12" ht="12.75" customHeight="1" x14ac:dyDescent="0.2"/>
    <row r="167" spans="1:12" ht="15" customHeight="1" x14ac:dyDescent="0.25">
      <c r="B167" s="520" t="s">
        <v>1541</v>
      </c>
      <c r="C167" s="322" t="s">
        <v>1542</v>
      </c>
      <c r="D167" s="521" t="s">
        <v>1543</v>
      </c>
      <c r="H167" s="521"/>
    </row>
    <row r="168" spans="1:12" ht="15" customHeight="1" x14ac:dyDescent="0.25">
      <c r="C168" s="322" t="s">
        <v>1544</v>
      </c>
      <c r="D168" s="521" t="s">
        <v>1545</v>
      </c>
      <c r="H168" s="521"/>
    </row>
    <row r="169" spans="1:12" ht="15" customHeight="1" x14ac:dyDescent="0.25">
      <c r="C169" s="322" t="s">
        <v>1546</v>
      </c>
      <c r="D169" s="521" t="s">
        <v>1547</v>
      </c>
      <c r="H169" s="521"/>
    </row>
    <row r="170" spans="1:12" ht="15" customHeight="1" x14ac:dyDescent="0.25">
      <c r="C170" s="322" t="s">
        <v>1548</v>
      </c>
      <c r="D170" s="521" t="s">
        <v>1549</v>
      </c>
      <c r="H170" s="521"/>
    </row>
    <row r="171" spans="1:12" ht="12.75" customHeight="1" x14ac:dyDescent="0.2"/>
    <row r="172" spans="1:12" ht="12.75" customHeight="1" x14ac:dyDescent="0.2"/>
    <row r="173" spans="1:12" ht="12.75" customHeight="1" x14ac:dyDescent="0.2"/>
    <row r="174" spans="1:12" ht="12.75" customHeight="1" x14ac:dyDescent="0.2"/>
    <row r="175" spans="1:12" ht="12.75" customHeight="1" x14ac:dyDescent="0.2"/>
    <row r="176" spans="1:12"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99">
    <mergeCell ref="E72:E81"/>
    <mergeCell ref="F72:F81"/>
    <mergeCell ref="G72:G81"/>
    <mergeCell ref="H72:H81"/>
    <mergeCell ref="I72:I81"/>
    <mergeCell ref="F126:F130"/>
    <mergeCell ref="G126:G130"/>
    <mergeCell ref="E126:E130"/>
    <mergeCell ref="E82:E92"/>
    <mergeCell ref="F82:F92"/>
    <mergeCell ref="G82:G92"/>
    <mergeCell ref="H82:H92"/>
    <mergeCell ref="I82:I92"/>
    <mergeCell ref="E93:E96"/>
    <mergeCell ref="F93:F96"/>
    <mergeCell ref="I93:I96"/>
    <mergeCell ref="G93:G96"/>
    <mergeCell ref="H93:H96"/>
    <mergeCell ref="E121:E125"/>
    <mergeCell ref="F121:F125"/>
    <mergeCell ref="G121:G125"/>
    <mergeCell ref="H121:H125"/>
    <mergeCell ref="I121:I125"/>
    <mergeCell ref="E45:E48"/>
    <mergeCell ref="F45:F48"/>
    <mergeCell ref="I45:I48"/>
    <mergeCell ref="B59:B61"/>
    <mergeCell ref="E66:E68"/>
    <mergeCell ref="F66:F68"/>
    <mergeCell ref="E69:E71"/>
    <mergeCell ref="F69:F71"/>
    <mergeCell ref="G69:G71"/>
    <mergeCell ref="H69:H71"/>
    <mergeCell ref="I69:I71"/>
    <mergeCell ref="B66:B68"/>
    <mergeCell ref="B69:B71"/>
    <mergeCell ref="F59:F61"/>
    <mergeCell ref="G59:G61"/>
    <mergeCell ref="H59:H61"/>
    <mergeCell ref="I59:I61"/>
    <mergeCell ref="E55:E58"/>
    <mergeCell ref="E59:E61"/>
    <mergeCell ref="B62:B65"/>
    <mergeCell ref="E62:E65"/>
    <mergeCell ref="F62:F65"/>
    <mergeCell ref="G62:G65"/>
    <mergeCell ref="H62:H65"/>
    <mergeCell ref="I62:I65"/>
    <mergeCell ref="I66:I68"/>
    <mergeCell ref="F50:F54"/>
    <mergeCell ref="G50:G54"/>
    <mergeCell ref="H50:H54"/>
    <mergeCell ref="I50:I54"/>
    <mergeCell ref="G28:G32"/>
    <mergeCell ref="H28:H32"/>
    <mergeCell ref="G45:G48"/>
    <mergeCell ref="H45:H48"/>
    <mergeCell ref="F55:F58"/>
    <mergeCell ref="G55:G58"/>
    <mergeCell ref="H55:H58"/>
    <mergeCell ref="I55:I58"/>
    <mergeCell ref="G66:G68"/>
    <mergeCell ref="H66:H68"/>
    <mergeCell ref="E33:E34"/>
    <mergeCell ref="F33:F34"/>
    <mergeCell ref="G33:G34"/>
    <mergeCell ref="H33:H34"/>
    <mergeCell ref="I33:I34"/>
    <mergeCell ref="E43:E44"/>
    <mergeCell ref="F43:F44"/>
    <mergeCell ref="G43:G44"/>
    <mergeCell ref="H43:H44"/>
    <mergeCell ref="I43:I44"/>
    <mergeCell ref="G39:G42"/>
    <mergeCell ref="H39:H42"/>
    <mergeCell ref="E35:E37"/>
    <mergeCell ref="F35:F37"/>
    <mergeCell ref="G35:G37"/>
    <mergeCell ref="H35:H37"/>
    <mergeCell ref="I35:I37"/>
    <mergeCell ref="E39:E42"/>
    <mergeCell ref="F39:F42"/>
    <mergeCell ref="I39:I42"/>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A1:M1"/>
    <mergeCell ref="A2:M2"/>
    <mergeCell ref="E4:E8"/>
    <mergeCell ref="F4:F8"/>
    <mergeCell ref="G4:G8"/>
    <mergeCell ref="H4:H8"/>
    <mergeCell ref="I4:I8"/>
    <mergeCell ref="G17:G18"/>
    <mergeCell ref="H17:H18"/>
    <mergeCell ref="B17:B18"/>
    <mergeCell ref="E17:E18"/>
    <mergeCell ref="F17:F18"/>
    <mergeCell ref="E26:E27"/>
    <mergeCell ref="F26:F27"/>
    <mergeCell ref="G26:G27"/>
    <mergeCell ref="H26:H27"/>
    <mergeCell ref="I26:I27"/>
    <mergeCell ref="E28:E32"/>
    <mergeCell ref="F28:F32"/>
    <mergeCell ref="I28:I32"/>
    <mergeCell ref="B154:B157"/>
    <mergeCell ref="E110:E120"/>
    <mergeCell ref="F110:F120"/>
    <mergeCell ref="G110:G120"/>
    <mergeCell ref="H110:H120"/>
    <mergeCell ref="I110:I120"/>
    <mergeCell ref="B135:B138"/>
    <mergeCell ref="B139:B141"/>
    <mergeCell ref="B142:B144"/>
    <mergeCell ref="B145:B148"/>
    <mergeCell ref="E131:E134"/>
    <mergeCell ref="E135:E138"/>
    <mergeCell ref="F135:F138"/>
    <mergeCell ref="G135:G138"/>
    <mergeCell ref="H135:H138"/>
    <mergeCell ref="I135:I138"/>
    <mergeCell ref="I139:I141"/>
    <mergeCell ref="F142:F144"/>
    <mergeCell ref="I142:I144"/>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B126:B130"/>
    <mergeCell ref="B131:B134"/>
    <mergeCell ref="H149:H153"/>
    <mergeCell ref="I149:I153"/>
    <mergeCell ref="E142:E144"/>
    <mergeCell ref="E145:E148"/>
    <mergeCell ref="F145:F148"/>
    <mergeCell ref="G145:G148"/>
    <mergeCell ref="H145:H148"/>
    <mergeCell ref="I145:I148"/>
    <mergeCell ref="E149:E153"/>
    <mergeCell ref="B149:B153"/>
    <mergeCell ref="H126:H130"/>
    <mergeCell ref="I126:I130"/>
    <mergeCell ref="F131:F134"/>
    <mergeCell ref="G131:G134"/>
    <mergeCell ref="H131:H134"/>
    <mergeCell ref="I131:I134"/>
    <mergeCell ref="G142:G144"/>
    <mergeCell ref="H142:H144"/>
    <mergeCell ref="E139:E141"/>
    <mergeCell ref="F139:F141"/>
    <mergeCell ref="G139:G141"/>
    <mergeCell ref="H139:H14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1000"/>
  <sheetViews>
    <sheetView topLeftCell="I1" workbookViewId="0">
      <selection activeCell="I26" sqref="I26"/>
    </sheetView>
  </sheetViews>
  <sheetFormatPr defaultColWidth="12.7109375" defaultRowHeight="15" customHeight="1" x14ac:dyDescent="0.2"/>
  <cols>
    <col min="1" max="1" width="3.7109375" customWidth="1"/>
    <col min="2" max="2" width="5.28515625" customWidth="1"/>
    <col min="3" max="3" width="18.28515625" customWidth="1"/>
    <col min="4" max="4" width="7.85546875" customWidth="1"/>
    <col min="5" max="5" width="8" customWidth="1"/>
    <col min="6" max="6" width="9.28515625" customWidth="1"/>
    <col min="7" max="7" width="9.85546875" customWidth="1"/>
    <col min="8" max="8" width="8.28515625" customWidth="1"/>
    <col min="9" max="10" width="11" customWidth="1"/>
    <col min="11" max="11" width="7.140625" customWidth="1"/>
    <col min="12" max="12" width="8.28515625" customWidth="1"/>
    <col min="13" max="13" width="7.28515625" customWidth="1"/>
    <col min="14" max="14" width="11" customWidth="1"/>
    <col min="15" max="15" width="10.140625" customWidth="1"/>
    <col min="16" max="18" width="5" customWidth="1"/>
    <col min="19" max="19" width="4.85546875" customWidth="1"/>
    <col min="20" max="21" width="5.28515625" customWidth="1"/>
    <col min="22" max="22" width="5" customWidth="1"/>
    <col min="23" max="25" width="4.85546875" customWidth="1"/>
    <col min="26" max="26" width="7.28515625" customWidth="1"/>
    <col min="27" max="32" width="8.140625" customWidth="1"/>
    <col min="33" max="33" width="9.85546875" customWidth="1"/>
    <col min="34" max="34" width="9" hidden="1" customWidth="1"/>
    <col min="35" max="35" width="9.7109375" customWidth="1"/>
    <col min="36" max="36" width="8.28515625" customWidth="1"/>
    <col min="37" max="37" width="12" customWidth="1"/>
    <col min="38" max="38" width="6.85546875" customWidth="1"/>
    <col min="39" max="39" width="6.28515625" customWidth="1"/>
    <col min="40" max="40" width="6.7109375" customWidth="1"/>
    <col min="41" max="41" width="5.28515625" customWidth="1"/>
    <col min="42" max="42" width="5.140625" customWidth="1"/>
    <col min="43" max="43" width="3.7109375" customWidth="1"/>
    <col min="44" max="45" width="5.7109375" customWidth="1"/>
    <col min="46" max="46" width="6.28515625" customWidth="1"/>
    <col min="47" max="47" width="3.28515625" customWidth="1"/>
    <col min="48" max="48" width="4.85546875" customWidth="1"/>
    <col min="49" max="49" width="3.28515625" customWidth="1"/>
    <col min="50" max="51" width="5" customWidth="1"/>
    <col min="52" max="52" width="3.28515625" customWidth="1"/>
    <col min="53" max="54" width="4" customWidth="1"/>
    <col min="55" max="55" width="4.140625" customWidth="1"/>
    <col min="56" max="57" width="3.7109375" customWidth="1"/>
    <col min="58" max="60" width="3.28515625" customWidth="1"/>
    <col min="61" max="61" width="3.140625" customWidth="1"/>
    <col min="62" max="62" width="3.7109375" customWidth="1"/>
    <col min="63" max="63" width="3.28515625" customWidth="1"/>
    <col min="64" max="64" width="5.7109375" customWidth="1"/>
    <col min="65" max="66" width="4.7109375" customWidth="1"/>
    <col min="67" max="67" width="7.28515625" customWidth="1"/>
    <col min="68" max="68" width="33" customWidth="1"/>
    <col min="69" max="69" width="19.140625" customWidth="1"/>
    <col min="70" max="70" width="14.28515625" customWidth="1"/>
  </cols>
  <sheetData>
    <row r="1" spans="1:70" ht="12.75" customHeight="1" x14ac:dyDescent="0.2"/>
    <row r="2" spans="1:70" ht="12.75" customHeight="1" x14ac:dyDescent="0.2">
      <c r="B2" s="845" t="s">
        <v>35</v>
      </c>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11"/>
    </row>
    <row r="3" spans="1:70" ht="12.75" customHeight="1" x14ac:dyDescent="0.2">
      <c r="A3" s="13"/>
      <c r="B3" s="13" t="s">
        <v>36</v>
      </c>
      <c r="P3" s="13"/>
      <c r="Q3" s="13"/>
      <c r="R3" s="13"/>
    </row>
    <row r="4" spans="1:70" ht="12.75" customHeight="1" x14ac:dyDescent="0.2">
      <c r="B4" s="13" t="s">
        <v>37</v>
      </c>
    </row>
    <row r="5" spans="1:70" ht="15.75" customHeight="1" x14ac:dyDescent="0.2">
      <c r="B5" s="846" t="s">
        <v>38</v>
      </c>
      <c r="C5" s="847" t="s">
        <v>39</v>
      </c>
      <c r="D5" s="14" t="s">
        <v>40</v>
      </c>
      <c r="E5" s="14" t="s">
        <v>40</v>
      </c>
      <c r="F5" s="848" t="s">
        <v>41</v>
      </c>
      <c r="G5" s="849"/>
      <c r="H5" s="844"/>
      <c r="I5" s="853" t="s">
        <v>42</v>
      </c>
      <c r="J5" s="854" t="s">
        <v>43</v>
      </c>
      <c r="K5" s="841" t="s">
        <v>44</v>
      </c>
      <c r="L5" s="834"/>
      <c r="M5" s="834"/>
      <c r="N5" s="834"/>
      <c r="O5" s="832"/>
      <c r="P5" s="855"/>
      <c r="Q5" s="834"/>
      <c r="R5" s="834"/>
      <c r="S5" s="834"/>
      <c r="T5" s="834"/>
      <c r="U5" s="834"/>
      <c r="V5" s="834"/>
      <c r="W5" s="834"/>
      <c r="X5" s="834"/>
      <c r="Y5" s="834"/>
      <c r="Z5" s="834"/>
      <c r="AA5" s="834"/>
      <c r="AB5" s="834"/>
      <c r="AC5" s="834"/>
      <c r="AD5" s="834"/>
      <c r="AE5" s="834"/>
      <c r="AF5" s="834"/>
      <c r="AG5" s="834"/>
      <c r="AH5" s="834"/>
      <c r="AI5" s="834"/>
      <c r="AJ5" s="834"/>
      <c r="AK5" s="840" t="s">
        <v>45</v>
      </c>
      <c r="AL5" s="834"/>
      <c r="AM5" s="834"/>
      <c r="AN5" s="834"/>
      <c r="AO5" s="834"/>
      <c r="AP5" s="834"/>
      <c r="AQ5" s="834"/>
      <c r="AR5" s="834"/>
      <c r="AS5" s="834"/>
      <c r="AT5" s="834"/>
      <c r="AU5" s="834"/>
      <c r="AV5" s="834"/>
      <c r="AW5" s="834"/>
      <c r="AX5" s="834"/>
      <c r="AY5" s="834"/>
      <c r="AZ5" s="834"/>
      <c r="BA5" s="834"/>
      <c r="BB5" s="834"/>
      <c r="BC5" s="834"/>
      <c r="BD5" s="834"/>
      <c r="BE5" s="834"/>
      <c r="BF5" s="834"/>
      <c r="BG5" s="834"/>
      <c r="BH5" s="834"/>
      <c r="BI5" s="834"/>
      <c r="BJ5" s="834"/>
      <c r="BK5" s="832"/>
      <c r="BL5" s="15"/>
      <c r="BM5" s="16"/>
      <c r="BN5" s="16"/>
      <c r="BO5" s="17"/>
      <c r="BP5" s="18" t="s">
        <v>46</v>
      </c>
      <c r="BQ5" s="18" t="s">
        <v>47</v>
      </c>
      <c r="BR5" s="18" t="s">
        <v>48</v>
      </c>
    </row>
    <row r="6" spans="1:70" ht="33" customHeight="1" x14ac:dyDescent="0.2">
      <c r="B6" s="838"/>
      <c r="C6" s="838"/>
      <c r="D6" s="19" t="s">
        <v>49</v>
      </c>
      <c r="E6" s="19" t="s">
        <v>50</v>
      </c>
      <c r="F6" s="850"/>
      <c r="G6" s="851"/>
      <c r="H6" s="852"/>
      <c r="I6" s="838"/>
      <c r="J6" s="838"/>
      <c r="K6" s="20" t="s">
        <v>51</v>
      </c>
      <c r="L6" s="20" t="s">
        <v>52</v>
      </c>
      <c r="M6" s="20" t="s">
        <v>53</v>
      </c>
      <c r="N6" s="20" t="s">
        <v>54</v>
      </c>
      <c r="O6" s="21" t="s">
        <v>55</v>
      </c>
      <c r="P6" s="841" t="s">
        <v>56</v>
      </c>
      <c r="Q6" s="834"/>
      <c r="R6" s="834"/>
      <c r="S6" s="834"/>
      <c r="T6" s="834"/>
      <c r="U6" s="834"/>
      <c r="V6" s="834"/>
      <c r="W6" s="834"/>
      <c r="X6" s="834"/>
      <c r="Y6" s="832"/>
      <c r="Z6" s="841" t="s">
        <v>57</v>
      </c>
      <c r="AA6" s="834"/>
      <c r="AB6" s="832"/>
      <c r="AC6" s="841" t="s">
        <v>58</v>
      </c>
      <c r="AD6" s="834"/>
      <c r="AE6" s="834"/>
      <c r="AF6" s="832"/>
      <c r="AG6" s="840" t="s">
        <v>59</v>
      </c>
      <c r="AH6" s="834"/>
      <c r="AI6" s="832"/>
      <c r="AJ6" s="843" t="s">
        <v>60</v>
      </c>
      <c r="AK6" s="22" t="s">
        <v>61</v>
      </c>
      <c r="AL6" s="841" t="s">
        <v>62</v>
      </c>
      <c r="AM6" s="832"/>
      <c r="AN6" s="841" t="s">
        <v>63</v>
      </c>
      <c r="AO6" s="832"/>
      <c r="AP6" s="841" t="s">
        <v>64</v>
      </c>
      <c r="AQ6" s="832"/>
      <c r="AR6" s="841" t="s">
        <v>65</v>
      </c>
      <c r="AS6" s="832"/>
      <c r="AT6" s="841" t="s">
        <v>66</v>
      </c>
      <c r="AU6" s="832"/>
      <c r="AV6" s="841" t="s">
        <v>67</v>
      </c>
      <c r="AW6" s="832"/>
      <c r="AX6" s="843" t="s">
        <v>68</v>
      </c>
      <c r="AY6" s="844"/>
      <c r="AZ6" s="843" t="s">
        <v>69</v>
      </c>
      <c r="BA6" s="844"/>
      <c r="BB6" s="858" t="s">
        <v>70</v>
      </c>
      <c r="BC6" s="844"/>
      <c r="BD6" s="858" t="s">
        <v>71</v>
      </c>
      <c r="BE6" s="844"/>
      <c r="BF6" s="843" t="s">
        <v>72</v>
      </c>
      <c r="BG6" s="844"/>
      <c r="BH6" s="858" t="s">
        <v>73</v>
      </c>
      <c r="BI6" s="844"/>
      <c r="BJ6" s="843" t="s">
        <v>74</v>
      </c>
      <c r="BK6" s="844"/>
      <c r="BL6" s="856" t="s">
        <v>75</v>
      </c>
      <c r="BM6" s="851"/>
      <c r="BN6" s="851"/>
      <c r="BO6" s="852"/>
      <c r="BP6" s="857" t="s">
        <v>76</v>
      </c>
      <c r="BQ6" s="23"/>
      <c r="BR6" s="23"/>
    </row>
    <row r="7" spans="1:70" ht="30" customHeight="1" x14ac:dyDescent="0.2">
      <c r="B7" s="838"/>
      <c r="C7" s="838"/>
      <c r="D7" s="24" t="s">
        <v>77</v>
      </c>
      <c r="E7" s="24" t="s">
        <v>78</v>
      </c>
      <c r="F7" s="25" t="s">
        <v>79</v>
      </c>
      <c r="G7" s="25" t="s">
        <v>80</v>
      </c>
      <c r="H7" s="25" t="s">
        <v>55</v>
      </c>
      <c r="I7" s="839"/>
      <c r="J7" s="839"/>
      <c r="K7" s="26"/>
      <c r="L7" s="26"/>
      <c r="M7" s="26"/>
      <c r="N7" s="26"/>
      <c r="O7" s="27"/>
      <c r="P7" s="28" t="s">
        <v>81</v>
      </c>
      <c r="Q7" s="28" t="s">
        <v>82</v>
      </c>
      <c r="R7" s="28" t="s">
        <v>83</v>
      </c>
      <c r="S7" s="28" t="s">
        <v>84</v>
      </c>
      <c r="T7" s="28" t="s">
        <v>85</v>
      </c>
      <c r="U7" s="28" t="s">
        <v>86</v>
      </c>
      <c r="V7" s="28" t="s">
        <v>87</v>
      </c>
      <c r="W7" s="28" t="s">
        <v>88</v>
      </c>
      <c r="X7" s="28" t="s">
        <v>89</v>
      </c>
      <c r="Y7" s="29" t="s">
        <v>40</v>
      </c>
      <c r="Z7" s="28" t="s">
        <v>90</v>
      </c>
      <c r="AA7" s="28" t="s">
        <v>91</v>
      </c>
      <c r="AB7" s="29" t="s">
        <v>40</v>
      </c>
      <c r="AC7" s="28" t="s">
        <v>92</v>
      </c>
      <c r="AD7" s="28" t="s">
        <v>93</v>
      </c>
      <c r="AE7" s="28" t="s">
        <v>94</v>
      </c>
      <c r="AF7" s="29" t="s">
        <v>40</v>
      </c>
      <c r="AG7" s="30" t="s">
        <v>95</v>
      </c>
      <c r="AH7" s="31" t="s">
        <v>96</v>
      </c>
      <c r="AI7" s="32" t="s">
        <v>40</v>
      </c>
      <c r="AJ7" s="850"/>
      <c r="AK7" s="33" t="s">
        <v>97</v>
      </c>
      <c r="AL7" s="31" t="s">
        <v>98</v>
      </c>
      <c r="AM7" s="31" t="s">
        <v>99</v>
      </c>
      <c r="AN7" s="31" t="s">
        <v>98</v>
      </c>
      <c r="AO7" s="31" t="s">
        <v>99</v>
      </c>
      <c r="AP7" s="31" t="s">
        <v>98</v>
      </c>
      <c r="AQ7" s="31" t="s">
        <v>99</v>
      </c>
      <c r="AR7" s="31" t="s">
        <v>98</v>
      </c>
      <c r="AS7" s="31" t="s">
        <v>99</v>
      </c>
      <c r="AT7" s="31" t="s">
        <v>98</v>
      </c>
      <c r="AU7" s="31" t="s">
        <v>99</v>
      </c>
      <c r="AV7" s="31" t="s">
        <v>98</v>
      </c>
      <c r="AW7" s="31" t="s">
        <v>99</v>
      </c>
      <c r="AX7" s="31" t="s">
        <v>98</v>
      </c>
      <c r="AY7" s="31" t="s">
        <v>99</v>
      </c>
      <c r="AZ7" s="31" t="s">
        <v>98</v>
      </c>
      <c r="BA7" s="31" t="s">
        <v>99</v>
      </c>
      <c r="BB7" s="31" t="s">
        <v>98</v>
      </c>
      <c r="BC7" s="31" t="s">
        <v>99</v>
      </c>
      <c r="BD7" s="31" t="s">
        <v>98</v>
      </c>
      <c r="BE7" s="31" t="s">
        <v>99</v>
      </c>
      <c r="BF7" s="31" t="s">
        <v>98</v>
      </c>
      <c r="BG7" s="31" t="s">
        <v>99</v>
      </c>
      <c r="BH7" s="31" t="s">
        <v>98</v>
      </c>
      <c r="BI7" s="31" t="s">
        <v>99</v>
      </c>
      <c r="BJ7" s="31" t="s">
        <v>98</v>
      </c>
      <c r="BK7" s="31" t="s">
        <v>99</v>
      </c>
      <c r="BL7" s="28" t="s">
        <v>100</v>
      </c>
      <c r="BM7" s="31" t="s">
        <v>101</v>
      </c>
      <c r="BN7" s="31" t="s">
        <v>102</v>
      </c>
      <c r="BO7" s="28" t="s">
        <v>103</v>
      </c>
      <c r="BP7" s="839"/>
      <c r="BQ7" s="34"/>
      <c r="BR7" s="34"/>
    </row>
    <row r="8" spans="1:70" ht="12.75" customHeight="1" x14ac:dyDescent="0.2">
      <c r="B8" s="35">
        <v>1</v>
      </c>
      <c r="C8" s="36" t="s">
        <v>104</v>
      </c>
      <c r="D8" s="8">
        <v>13</v>
      </c>
      <c r="E8" s="8">
        <v>114</v>
      </c>
      <c r="F8" s="37">
        <v>9697</v>
      </c>
      <c r="G8" s="37">
        <v>10144</v>
      </c>
      <c r="H8" s="38">
        <f t="shared" ref="H8:H11" si="0">F8+G8</f>
        <v>19841</v>
      </c>
      <c r="I8" s="39">
        <f>H8/4</f>
        <v>4960.25</v>
      </c>
      <c r="J8" s="40">
        <f t="shared" ref="J8:J10" si="1">20%*I8</f>
        <v>992.05000000000007</v>
      </c>
      <c r="K8" s="41">
        <v>0</v>
      </c>
      <c r="L8" s="41">
        <v>13</v>
      </c>
      <c r="M8" s="41">
        <v>0</v>
      </c>
      <c r="N8" s="41">
        <v>0</v>
      </c>
      <c r="O8" s="42">
        <f t="shared" ref="O8:O18" si="2">SUM(K8:N8)</f>
        <v>13</v>
      </c>
      <c r="P8" s="43">
        <v>6</v>
      </c>
      <c r="Q8" s="41">
        <v>0</v>
      </c>
      <c r="R8" s="41">
        <v>0</v>
      </c>
      <c r="S8" s="41">
        <v>1</v>
      </c>
      <c r="T8" s="41">
        <v>1</v>
      </c>
      <c r="U8" s="41">
        <v>0</v>
      </c>
      <c r="V8" s="41">
        <v>0</v>
      </c>
      <c r="W8" s="41">
        <v>0</v>
      </c>
      <c r="X8" s="41">
        <v>0</v>
      </c>
      <c r="Y8" s="42">
        <f t="shared" ref="Y8:Y19" si="3">SUM(P8:X8)</f>
        <v>8</v>
      </c>
      <c r="Z8" s="8">
        <v>1</v>
      </c>
      <c r="AA8" s="8">
        <v>1</v>
      </c>
      <c r="AB8" s="44">
        <f t="shared" ref="AB8:AB19" si="4">SUM(Z8:AA8)</f>
        <v>2</v>
      </c>
      <c r="AC8" s="8">
        <v>1</v>
      </c>
      <c r="AD8" s="8">
        <v>0</v>
      </c>
      <c r="AE8" s="8">
        <v>0</v>
      </c>
      <c r="AF8" s="44">
        <f t="shared" ref="AF8:AF19" si="5">SUM(AC8:AE8)</f>
        <v>1</v>
      </c>
      <c r="AG8" s="8">
        <v>1</v>
      </c>
      <c r="AH8" s="8">
        <v>0</v>
      </c>
      <c r="AI8" s="44">
        <f t="shared" ref="AI8:AI19" si="6">SUM(AG8:AH8)</f>
        <v>1</v>
      </c>
      <c r="AJ8" s="8">
        <v>0</v>
      </c>
      <c r="AK8" s="35">
        <v>6</v>
      </c>
      <c r="AL8" s="35">
        <v>6857</v>
      </c>
      <c r="AM8" s="35">
        <v>775</v>
      </c>
      <c r="AN8" s="35">
        <v>300</v>
      </c>
      <c r="AO8" s="35">
        <v>0</v>
      </c>
      <c r="AP8" s="35">
        <v>0</v>
      </c>
      <c r="AQ8" s="35">
        <v>0</v>
      </c>
      <c r="AR8" s="35">
        <v>195</v>
      </c>
      <c r="AS8" s="35">
        <v>0</v>
      </c>
      <c r="AT8" s="35">
        <v>108</v>
      </c>
      <c r="AU8" s="35">
        <v>0</v>
      </c>
      <c r="AV8" s="35">
        <v>105</v>
      </c>
      <c r="AW8" s="35">
        <v>0</v>
      </c>
      <c r="AX8" s="35">
        <v>16</v>
      </c>
      <c r="AY8" s="35">
        <v>0</v>
      </c>
      <c r="AZ8" s="35">
        <v>11</v>
      </c>
      <c r="BA8" s="35">
        <v>0</v>
      </c>
      <c r="BB8" s="35">
        <v>0</v>
      </c>
      <c r="BC8" s="35">
        <v>0</v>
      </c>
      <c r="BD8" s="35">
        <v>0</v>
      </c>
      <c r="BE8" s="35">
        <v>0</v>
      </c>
      <c r="BF8" s="35">
        <v>13</v>
      </c>
      <c r="BG8" s="35">
        <v>0</v>
      </c>
      <c r="BH8" s="35">
        <v>0</v>
      </c>
      <c r="BI8" s="35">
        <v>0</v>
      </c>
      <c r="BJ8" s="35">
        <v>1</v>
      </c>
      <c r="BK8" s="35">
        <v>0</v>
      </c>
      <c r="BL8" s="35"/>
      <c r="BM8" s="35"/>
      <c r="BN8" s="35">
        <v>3</v>
      </c>
      <c r="BO8" s="35"/>
      <c r="BP8" s="8" t="s">
        <v>105</v>
      </c>
      <c r="BQ8" s="45" t="s">
        <v>106</v>
      </c>
      <c r="BR8" s="8" t="s">
        <v>104</v>
      </c>
    </row>
    <row r="9" spans="1:70" ht="12.75" customHeight="1" x14ac:dyDescent="0.2">
      <c r="B9" s="35">
        <v>2</v>
      </c>
      <c r="C9" s="36" t="s">
        <v>107</v>
      </c>
      <c r="D9" s="8">
        <v>10</v>
      </c>
      <c r="E9" s="8">
        <v>75</v>
      </c>
      <c r="F9" s="37">
        <v>6171</v>
      </c>
      <c r="G9" s="37">
        <v>6357</v>
      </c>
      <c r="H9" s="38">
        <f t="shared" si="0"/>
        <v>12528</v>
      </c>
      <c r="I9" s="39">
        <f t="shared" ref="I9:I11" si="7">H9/4</f>
        <v>3132</v>
      </c>
      <c r="J9" s="40">
        <f t="shared" si="1"/>
        <v>626.40000000000009</v>
      </c>
      <c r="K9" s="41">
        <v>2</v>
      </c>
      <c r="L9" s="41">
        <v>8</v>
      </c>
      <c r="M9" s="41">
        <v>0</v>
      </c>
      <c r="N9" s="41">
        <v>0</v>
      </c>
      <c r="O9" s="42">
        <f t="shared" si="2"/>
        <v>10</v>
      </c>
      <c r="P9" s="41">
        <v>3</v>
      </c>
      <c r="Q9" s="41">
        <v>1</v>
      </c>
      <c r="R9" s="41">
        <v>0</v>
      </c>
      <c r="S9" s="41">
        <v>0</v>
      </c>
      <c r="T9" s="41">
        <v>0</v>
      </c>
      <c r="U9" s="41">
        <v>0</v>
      </c>
      <c r="V9" s="41">
        <v>0</v>
      </c>
      <c r="W9" s="41">
        <v>0</v>
      </c>
      <c r="X9" s="41">
        <v>0</v>
      </c>
      <c r="Y9" s="42">
        <f t="shared" si="3"/>
        <v>4</v>
      </c>
      <c r="Z9" s="8">
        <v>1</v>
      </c>
      <c r="AA9" s="8">
        <v>1</v>
      </c>
      <c r="AB9" s="44">
        <f t="shared" si="4"/>
        <v>2</v>
      </c>
      <c r="AC9" s="8">
        <v>4</v>
      </c>
      <c r="AD9" s="8">
        <v>0</v>
      </c>
      <c r="AE9" s="8">
        <v>0</v>
      </c>
      <c r="AF9" s="44">
        <f t="shared" si="5"/>
        <v>4</v>
      </c>
      <c r="AG9" s="8">
        <v>1</v>
      </c>
      <c r="AH9" s="8"/>
      <c r="AI9" s="44">
        <f t="shared" si="6"/>
        <v>1</v>
      </c>
      <c r="AJ9" s="8">
        <v>0</v>
      </c>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8" t="s">
        <v>108</v>
      </c>
      <c r="BQ9" s="45" t="s">
        <v>109</v>
      </c>
      <c r="BR9" s="8" t="s">
        <v>107</v>
      </c>
    </row>
    <row r="10" spans="1:70" ht="12.75" customHeight="1" x14ac:dyDescent="0.2">
      <c r="B10" s="35">
        <v>3</v>
      </c>
      <c r="C10" s="36" t="s">
        <v>110</v>
      </c>
      <c r="D10" s="8">
        <v>9</v>
      </c>
      <c r="E10" s="8">
        <v>86</v>
      </c>
      <c r="F10" s="37">
        <v>4656</v>
      </c>
      <c r="G10" s="37">
        <v>4658</v>
      </c>
      <c r="H10" s="38">
        <f t="shared" si="0"/>
        <v>9314</v>
      </c>
      <c r="I10" s="39">
        <f t="shared" si="7"/>
        <v>2328.5</v>
      </c>
      <c r="J10" s="40">
        <f t="shared" si="1"/>
        <v>465.70000000000005</v>
      </c>
      <c r="K10" s="41">
        <v>0</v>
      </c>
      <c r="L10" s="41">
        <v>9</v>
      </c>
      <c r="M10" s="41">
        <v>0</v>
      </c>
      <c r="N10" s="41">
        <v>0</v>
      </c>
      <c r="O10" s="42">
        <f t="shared" si="2"/>
        <v>9</v>
      </c>
      <c r="P10" s="41">
        <v>3</v>
      </c>
      <c r="Q10" s="41">
        <v>0</v>
      </c>
      <c r="R10" s="41">
        <v>0</v>
      </c>
      <c r="S10" s="41">
        <v>0</v>
      </c>
      <c r="T10" s="41">
        <v>0</v>
      </c>
      <c r="U10" s="41">
        <v>0</v>
      </c>
      <c r="V10" s="41">
        <v>1</v>
      </c>
      <c r="W10" s="41">
        <v>0</v>
      </c>
      <c r="X10" s="41">
        <v>0</v>
      </c>
      <c r="Y10" s="42">
        <f t="shared" si="3"/>
        <v>4</v>
      </c>
      <c r="Z10" s="8">
        <v>1</v>
      </c>
      <c r="AA10" s="8">
        <v>0</v>
      </c>
      <c r="AB10" s="44">
        <f t="shared" si="4"/>
        <v>1</v>
      </c>
      <c r="AC10" s="8">
        <v>1</v>
      </c>
      <c r="AD10" s="8">
        <v>0</v>
      </c>
      <c r="AE10" s="8">
        <v>0</v>
      </c>
      <c r="AF10" s="44">
        <f t="shared" si="5"/>
        <v>1</v>
      </c>
      <c r="AG10" s="8">
        <v>1</v>
      </c>
      <c r="AH10" s="8"/>
      <c r="AI10" s="44">
        <f t="shared" si="6"/>
        <v>1</v>
      </c>
      <c r="AJ10" s="8">
        <v>0</v>
      </c>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8" t="s">
        <v>111</v>
      </c>
      <c r="BQ10" s="45" t="s">
        <v>112</v>
      </c>
      <c r="BR10" s="8" t="s">
        <v>110</v>
      </c>
    </row>
    <row r="11" spans="1:70" ht="12.75" customHeight="1" x14ac:dyDescent="0.2">
      <c r="A11" s="13"/>
      <c r="B11" s="35">
        <v>4</v>
      </c>
      <c r="C11" s="36"/>
      <c r="D11" s="8"/>
      <c r="E11" s="8"/>
      <c r="F11" s="37"/>
      <c r="G11" s="37"/>
      <c r="H11" s="38">
        <f t="shared" si="0"/>
        <v>0</v>
      </c>
      <c r="I11" s="39">
        <f t="shared" si="7"/>
        <v>0</v>
      </c>
      <c r="J11" s="40">
        <f>20%*C11</f>
        <v>0</v>
      </c>
      <c r="K11" s="41"/>
      <c r="L11" s="41"/>
      <c r="M11" s="41"/>
      <c r="N11" s="41"/>
      <c r="O11" s="42">
        <f t="shared" si="2"/>
        <v>0</v>
      </c>
      <c r="P11" s="41"/>
      <c r="Q11" s="41"/>
      <c r="R11" s="41"/>
      <c r="S11" s="41"/>
      <c r="T11" s="41"/>
      <c r="U11" s="41"/>
      <c r="V11" s="41"/>
      <c r="W11" s="41"/>
      <c r="X11" s="41"/>
      <c r="Y11" s="42">
        <f t="shared" si="3"/>
        <v>0</v>
      </c>
      <c r="Z11" s="8"/>
      <c r="AA11" s="8"/>
      <c r="AB11" s="44">
        <f t="shared" si="4"/>
        <v>0</v>
      </c>
      <c r="AC11" s="8"/>
      <c r="AD11" s="8"/>
      <c r="AE11" s="8"/>
      <c r="AF11" s="44">
        <f t="shared" si="5"/>
        <v>0</v>
      </c>
      <c r="AG11" s="8"/>
      <c r="AH11" s="8"/>
      <c r="AI11" s="44">
        <f t="shared" si="6"/>
        <v>0</v>
      </c>
      <c r="AJ11" s="8"/>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8"/>
      <c r="BQ11" s="8"/>
      <c r="BR11" s="8"/>
    </row>
    <row r="12" spans="1:70" ht="12.75" customHeight="1" x14ac:dyDescent="0.2">
      <c r="B12" s="35">
        <v>5</v>
      </c>
      <c r="C12" s="36"/>
      <c r="D12" s="8"/>
      <c r="E12" s="8"/>
      <c r="F12" s="38"/>
      <c r="G12" s="38"/>
      <c r="H12" s="38"/>
      <c r="I12" s="39">
        <f t="shared" ref="I12:I18" si="8">20%*H12</f>
        <v>0</v>
      </c>
      <c r="J12" s="40"/>
      <c r="K12" s="41"/>
      <c r="L12" s="41"/>
      <c r="M12" s="41"/>
      <c r="N12" s="41"/>
      <c r="O12" s="42">
        <f t="shared" si="2"/>
        <v>0</v>
      </c>
      <c r="P12" s="41"/>
      <c r="Q12" s="41"/>
      <c r="R12" s="41"/>
      <c r="S12" s="41"/>
      <c r="T12" s="41"/>
      <c r="U12" s="41"/>
      <c r="V12" s="41"/>
      <c r="W12" s="41"/>
      <c r="X12" s="41"/>
      <c r="Y12" s="42">
        <f t="shared" si="3"/>
        <v>0</v>
      </c>
      <c r="Z12" s="8"/>
      <c r="AA12" s="8"/>
      <c r="AB12" s="44">
        <f t="shared" si="4"/>
        <v>0</v>
      </c>
      <c r="AC12" s="8"/>
      <c r="AD12" s="8"/>
      <c r="AE12" s="8"/>
      <c r="AF12" s="44">
        <f t="shared" si="5"/>
        <v>0</v>
      </c>
      <c r="AG12" s="8"/>
      <c r="AH12" s="8"/>
      <c r="AI12" s="44">
        <f t="shared" si="6"/>
        <v>0</v>
      </c>
      <c r="AJ12" s="8"/>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8"/>
      <c r="BQ12" s="8"/>
      <c r="BR12" s="8"/>
    </row>
    <row r="13" spans="1:70" ht="13.5" customHeight="1" x14ac:dyDescent="0.2">
      <c r="B13" s="35">
        <v>6</v>
      </c>
      <c r="C13" s="36"/>
      <c r="D13" s="8"/>
      <c r="E13" s="8"/>
      <c r="F13" s="38"/>
      <c r="G13" s="38"/>
      <c r="H13" s="38"/>
      <c r="I13" s="39">
        <f t="shared" si="8"/>
        <v>0</v>
      </c>
      <c r="J13" s="40"/>
      <c r="K13" s="41"/>
      <c r="L13" s="41"/>
      <c r="M13" s="41"/>
      <c r="N13" s="41"/>
      <c r="O13" s="42">
        <f t="shared" si="2"/>
        <v>0</v>
      </c>
      <c r="P13" s="41"/>
      <c r="Q13" s="41"/>
      <c r="R13" s="41"/>
      <c r="S13" s="41"/>
      <c r="T13" s="41"/>
      <c r="U13" s="41"/>
      <c r="V13" s="41"/>
      <c r="W13" s="41"/>
      <c r="X13" s="41"/>
      <c r="Y13" s="42">
        <f t="shared" si="3"/>
        <v>0</v>
      </c>
      <c r="Z13" s="8"/>
      <c r="AA13" s="8"/>
      <c r="AB13" s="44">
        <f t="shared" si="4"/>
        <v>0</v>
      </c>
      <c r="AC13" s="46"/>
      <c r="AD13" s="46"/>
      <c r="AE13" s="46"/>
      <c r="AF13" s="44">
        <f t="shared" si="5"/>
        <v>0</v>
      </c>
      <c r="AG13" s="8"/>
      <c r="AH13" s="8"/>
      <c r="AI13" s="44">
        <f t="shared" si="6"/>
        <v>0</v>
      </c>
      <c r="AJ13" s="8"/>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8"/>
      <c r="BQ13" s="8"/>
      <c r="BR13" s="8"/>
    </row>
    <row r="14" spans="1:70" ht="12.75" customHeight="1" x14ac:dyDescent="0.2">
      <c r="B14" s="35">
        <v>7</v>
      </c>
      <c r="C14" s="36"/>
      <c r="D14" s="8"/>
      <c r="E14" s="8"/>
      <c r="F14" s="38"/>
      <c r="G14" s="38"/>
      <c r="H14" s="38"/>
      <c r="I14" s="39">
        <f t="shared" si="8"/>
        <v>0</v>
      </c>
      <c r="J14" s="40"/>
      <c r="K14" s="41"/>
      <c r="L14" s="41"/>
      <c r="M14" s="41"/>
      <c r="N14" s="41"/>
      <c r="O14" s="42">
        <f t="shared" si="2"/>
        <v>0</v>
      </c>
      <c r="P14" s="41"/>
      <c r="Q14" s="41"/>
      <c r="R14" s="41"/>
      <c r="S14" s="41"/>
      <c r="T14" s="41"/>
      <c r="U14" s="41"/>
      <c r="V14" s="41"/>
      <c r="W14" s="41"/>
      <c r="X14" s="41"/>
      <c r="Y14" s="42">
        <f t="shared" si="3"/>
        <v>0</v>
      </c>
      <c r="Z14" s="8"/>
      <c r="AA14" s="8"/>
      <c r="AB14" s="44">
        <f t="shared" si="4"/>
        <v>0</v>
      </c>
      <c r="AC14" s="46"/>
      <c r="AD14" s="46"/>
      <c r="AE14" s="46"/>
      <c r="AF14" s="44">
        <f t="shared" si="5"/>
        <v>0</v>
      </c>
      <c r="AG14" s="8"/>
      <c r="AH14" s="8"/>
      <c r="AI14" s="44">
        <f t="shared" si="6"/>
        <v>0</v>
      </c>
      <c r="AJ14" s="8"/>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8"/>
      <c r="BQ14" s="8"/>
      <c r="BR14" s="8"/>
    </row>
    <row r="15" spans="1:70" ht="12.75" customHeight="1" x14ac:dyDescent="0.2">
      <c r="A15" s="13"/>
      <c r="B15" s="35">
        <v>8</v>
      </c>
      <c r="C15" s="36"/>
      <c r="D15" s="8"/>
      <c r="E15" s="8"/>
      <c r="F15" s="38"/>
      <c r="G15" s="38"/>
      <c r="H15" s="38"/>
      <c r="I15" s="39">
        <f t="shared" si="8"/>
        <v>0</v>
      </c>
      <c r="J15" s="40"/>
      <c r="K15" s="41"/>
      <c r="L15" s="41"/>
      <c r="M15" s="41"/>
      <c r="N15" s="41"/>
      <c r="O15" s="42">
        <f t="shared" si="2"/>
        <v>0</v>
      </c>
      <c r="P15" s="41"/>
      <c r="Q15" s="41"/>
      <c r="R15" s="41"/>
      <c r="S15" s="41"/>
      <c r="T15" s="41"/>
      <c r="U15" s="41"/>
      <c r="V15" s="41"/>
      <c r="W15" s="41"/>
      <c r="X15" s="41"/>
      <c r="Y15" s="42">
        <f t="shared" si="3"/>
        <v>0</v>
      </c>
      <c r="Z15" s="8"/>
      <c r="AA15" s="8"/>
      <c r="AB15" s="44">
        <f t="shared" si="4"/>
        <v>0</v>
      </c>
      <c r="AC15" s="46"/>
      <c r="AD15" s="46"/>
      <c r="AE15" s="46"/>
      <c r="AF15" s="44">
        <f t="shared" si="5"/>
        <v>0</v>
      </c>
      <c r="AG15" s="8"/>
      <c r="AH15" s="8"/>
      <c r="AI15" s="44">
        <f t="shared" si="6"/>
        <v>0</v>
      </c>
      <c r="AJ15" s="8"/>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8"/>
      <c r="BQ15" s="8"/>
      <c r="BR15" s="8"/>
    </row>
    <row r="16" spans="1:70" ht="12.75" customHeight="1" x14ac:dyDescent="0.2">
      <c r="A16" s="13"/>
      <c r="B16" s="35">
        <v>9</v>
      </c>
      <c r="C16" s="36"/>
      <c r="D16" s="46"/>
      <c r="E16" s="46"/>
      <c r="F16" s="38"/>
      <c r="G16" s="38"/>
      <c r="H16" s="38"/>
      <c r="I16" s="39">
        <f t="shared" si="8"/>
        <v>0</v>
      </c>
      <c r="J16" s="40"/>
      <c r="K16" s="41"/>
      <c r="L16" s="41"/>
      <c r="M16" s="41"/>
      <c r="N16" s="41"/>
      <c r="O16" s="42">
        <f t="shared" si="2"/>
        <v>0</v>
      </c>
      <c r="P16" s="41"/>
      <c r="Q16" s="41"/>
      <c r="R16" s="41"/>
      <c r="S16" s="41"/>
      <c r="T16" s="41"/>
      <c r="U16" s="41"/>
      <c r="V16" s="41"/>
      <c r="W16" s="41"/>
      <c r="X16" s="41"/>
      <c r="Y16" s="42">
        <f t="shared" si="3"/>
        <v>0</v>
      </c>
      <c r="Z16" s="8"/>
      <c r="AA16" s="8"/>
      <c r="AB16" s="44">
        <f t="shared" si="4"/>
        <v>0</v>
      </c>
      <c r="AC16" s="46"/>
      <c r="AD16" s="46"/>
      <c r="AE16" s="46"/>
      <c r="AF16" s="44">
        <f t="shared" si="5"/>
        <v>0</v>
      </c>
      <c r="AG16" s="8"/>
      <c r="AH16" s="8"/>
      <c r="AI16" s="44">
        <f t="shared" si="6"/>
        <v>0</v>
      </c>
      <c r="AJ16" s="8"/>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8"/>
      <c r="BQ16" s="8"/>
      <c r="BR16" s="8"/>
    </row>
    <row r="17" spans="2:70" ht="12.75" customHeight="1" x14ac:dyDescent="0.2">
      <c r="B17" s="35">
        <v>10</v>
      </c>
      <c r="C17" s="36"/>
      <c r="D17" s="8"/>
      <c r="E17" s="8"/>
      <c r="F17" s="38"/>
      <c r="G17" s="38"/>
      <c r="H17" s="38"/>
      <c r="I17" s="39">
        <f t="shared" si="8"/>
        <v>0</v>
      </c>
      <c r="J17" s="40"/>
      <c r="K17" s="41"/>
      <c r="L17" s="41"/>
      <c r="M17" s="41"/>
      <c r="N17" s="41"/>
      <c r="O17" s="42">
        <f t="shared" si="2"/>
        <v>0</v>
      </c>
      <c r="P17" s="41"/>
      <c r="Q17" s="41"/>
      <c r="R17" s="41"/>
      <c r="S17" s="41"/>
      <c r="T17" s="41"/>
      <c r="U17" s="41"/>
      <c r="V17" s="41"/>
      <c r="W17" s="41"/>
      <c r="X17" s="41"/>
      <c r="Y17" s="42">
        <f t="shared" si="3"/>
        <v>0</v>
      </c>
      <c r="Z17" s="8"/>
      <c r="AA17" s="8"/>
      <c r="AB17" s="44">
        <f t="shared" si="4"/>
        <v>0</v>
      </c>
      <c r="AC17" s="46"/>
      <c r="AD17" s="46"/>
      <c r="AE17" s="46"/>
      <c r="AF17" s="44">
        <f t="shared" si="5"/>
        <v>0</v>
      </c>
      <c r="AG17" s="8"/>
      <c r="AH17" s="8"/>
      <c r="AI17" s="44">
        <f t="shared" si="6"/>
        <v>0</v>
      </c>
      <c r="AJ17" s="8"/>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8"/>
      <c r="BQ17" s="8"/>
      <c r="BR17" s="8"/>
    </row>
    <row r="18" spans="2:70" ht="12.75" customHeight="1" x14ac:dyDescent="0.2">
      <c r="B18" s="35">
        <v>11</v>
      </c>
      <c r="C18" s="36"/>
      <c r="D18" s="8"/>
      <c r="E18" s="8"/>
      <c r="F18" s="38"/>
      <c r="G18" s="38"/>
      <c r="H18" s="38"/>
      <c r="I18" s="39">
        <f t="shared" si="8"/>
        <v>0</v>
      </c>
      <c r="J18" s="40"/>
      <c r="K18" s="41"/>
      <c r="L18" s="41"/>
      <c r="M18" s="41"/>
      <c r="N18" s="41"/>
      <c r="O18" s="42">
        <f t="shared" si="2"/>
        <v>0</v>
      </c>
      <c r="P18" s="41"/>
      <c r="Q18" s="41"/>
      <c r="R18" s="41"/>
      <c r="S18" s="41"/>
      <c r="T18" s="41"/>
      <c r="U18" s="41"/>
      <c r="V18" s="41"/>
      <c r="W18" s="41"/>
      <c r="X18" s="41"/>
      <c r="Y18" s="42">
        <f t="shared" si="3"/>
        <v>0</v>
      </c>
      <c r="Z18" s="8"/>
      <c r="AA18" s="8"/>
      <c r="AB18" s="44">
        <f t="shared" si="4"/>
        <v>0</v>
      </c>
      <c r="AC18" s="46"/>
      <c r="AD18" s="46"/>
      <c r="AE18" s="46"/>
      <c r="AF18" s="44">
        <f t="shared" si="5"/>
        <v>0</v>
      </c>
      <c r="AG18" s="8"/>
      <c r="AH18" s="8"/>
      <c r="AI18" s="44">
        <f t="shared" si="6"/>
        <v>0</v>
      </c>
      <c r="AJ18" s="8"/>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8"/>
      <c r="BQ18" s="8"/>
      <c r="BR18" s="8"/>
    </row>
    <row r="19" spans="2:70" ht="12.75" customHeight="1" x14ac:dyDescent="0.2">
      <c r="B19" s="842" t="s">
        <v>113</v>
      </c>
      <c r="C19" s="832"/>
      <c r="D19" s="47">
        <f t="shared" ref="D19:X19" si="9">SUM(D8:D18)</f>
        <v>32</v>
      </c>
      <c r="E19" s="47">
        <f t="shared" si="9"/>
        <v>275</v>
      </c>
      <c r="F19" s="38">
        <f>SUM(F8:F18)</f>
        <v>20524</v>
      </c>
      <c r="G19" s="38">
        <f t="shared" si="9"/>
        <v>21159</v>
      </c>
      <c r="H19" s="38">
        <f t="shared" si="9"/>
        <v>41683</v>
      </c>
      <c r="I19" s="39">
        <f>SUM(I8:I18)</f>
        <v>10420.75</v>
      </c>
      <c r="J19" s="40">
        <f t="shared" si="9"/>
        <v>2084.1500000000005</v>
      </c>
      <c r="K19" s="41">
        <f t="shared" si="9"/>
        <v>2</v>
      </c>
      <c r="L19" s="41">
        <f t="shared" si="9"/>
        <v>30</v>
      </c>
      <c r="M19" s="41">
        <f t="shared" si="9"/>
        <v>0</v>
      </c>
      <c r="N19" s="41">
        <f t="shared" si="9"/>
        <v>0</v>
      </c>
      <c r="O19" s="42">
        <f t="shared" si="9"/>
        <v>32</v>
      </c>
      <c r="P19" s="41">
        <f t="shared" si="9"/>
        <v>12</v>
      </c>
      <c r="Q19" s="41">
        <f t="shared" si="9"/>
        <v>1</v>
      </c>
      <c r="R19" s="41">
        <f t="shared" si="9"/>
        <v>0</v>
      </c>
      <c r="S19" s="41">
        <f t="shared" si="9"/>
        <v>1</v>
      </c>
      <c r="T19" s="41">
        <f t="shared" si="9"/>
        <v>1</v>
      </c>
      <c r="U19" s="41">
        <f t="shared" si="9"/>
        <v>0</v>
      </c>
      <c r="V19" s="41">
        <f t="shared" si="9"/>
        <v>1</v>
      </c>
      <c r="W19" s="41">
        <f t="shared" si="9"/>
        <v>0</v>
      </c>
      <c r="X19" s="41">
        <f t="shared" si="9"/>
        <v>0</v>
      </c>
      <c r="Y19" s="42">
        <f t="shared" si="3"/>
        <v>16</v>
      </c>
      <c r="Z19" s="41">
        <f t="shared" ref="Z19:AA19" si="10">SUM(Z8:Z18)</f>
        <v>3</v>
      </c>
      <c r="AA19" s="41">
        <f t="shared" si="10"/>
        <v>2</v>
      </c>
      <c r="AB19" s="42">
        <f t="shared" si="4"/>
        <v>5</v>
      </c>
      <c r="AC19" s="41">
        <f t="shared" ref="AC19:AE19" si="11">SUM(AC8:AC18)</f>
        <v>6</v>
      </c>
      <c r="AD19" s="41">
        <f t="shared" si="11"/>
        <v>0</v>
      </c>
      <c r="AE19" s="41">
        <f t="shared" si="11"/>
        <v>0</v>
      </c>
      <c r="AF19" s="42">
        <f t="shared" si="5"/>
        <v>6</v>
      </c>
      <c r="AG19" s="41">
        <f t="shared" ref="AG19:AH19" si="12">SUM(AG8:AG18)</f>
        <v>3</v>
      </c>
      <c r="AH19" s="41">
        <f t="shared" si="12"/>
        <v>0</v>
      </c>
      <c r="AI19" s="42">
        <f t="shared" si="6"/>
        <v>3</v>
      </c>
      <c r="AJ19" s="41">
        <f t="shared" ref="AJ19:BO19" si="13">SUM(AJ8:AJ18)</f>
        <v>0</v>
      </c>
      <c r="AK19" s="41">
        <f t="shared" si="13"/>
        <v>6</v>
      </c>
      <c r="AL19" s="41">
        <f t="shared" si="13"/>
        <v>6857</v>
      </c>
      <c r="AM19" s="41">
        <f t="shared" si="13"/>
        <v>775</v>
      </c>
      <c r="AN19" s="41">
        <f t="shared" si="13"/>
        <v>300</v>
      </c>
      <c r="AO19" s="41">
        <f t="shared" si="13"/>
        <v>0</v>
      </c>
      <c r="AP19" s="41">
        <f t="shared" si="13"/>
        <v>0</v>
      </c>
      <c r="AQ19" s="41">
        <f t="shared" si="13"/>
        <v>0</v>
      </c>
      <c r="AR19" s="41">
        <f t="shared" si="13"/>
        <v>195</v>
      </c>
      <c r="AS19" s="41">
        <f t="shared" si="13"/>
        <v>0</v>
      </c>
      <c r="AT19" s="41">
        <f t="shared" si="13"/>
        <v>108</v>
      </c>
      <c r="AU19" s="41">
        <f t="shared" si="13"/>
        <v>0</v>
      </c>
      <c r="AV19" s="41">
        <f t="shared" si="13"/>
        <v>105</v>
      </c>
      <c r="AW19" s="41">
        <f t="shared" si="13"/>
        <v>0</v>
      </c>
      <c r="AX19" s="41">
        <f t="shared" si="13"/>
        <v>16</v>
      </c>
      <c r="AY19" s="41">
        <f t="shared" si="13"/>
        <v>0</v>
      </c>
      <c r="AZ19" s="41">
        <f t="shared" si="13"/>
        <v>11</v>
      </c>
      <c r="BA19" s="41">
        <f t="shared" si="13"/>
        <v>0</v>
      </c>
      <c r="BB19" s="41">
        <f t="shared" si="13"/>
        <v>0</v>
      </c>
      <c r="BC19" s="41">
        <f t="shared" si="13"/>
        <v>0</v>
      </c>
      <c r="BD19" s="41">
        <f t="shared" si="13"/>
        <v>0</v>
      </c>
      <c r="BE19" s="41">
        <f t="shared" si="13"/>
        <v>0</v>
      </c>
      <c r="BF19" s="41">
        <f t="shared" si="13"/>
        <v>13</v>
      </c>
      <c r="BG19" s="41">
        <f t="shared" si="13"/>
        <v>0</v>
      </c>
      <c r="BH19" s="41">
        <f t="shared" si="13"/>
        <v>0</v>
      </c>
      <c r="BI19" s="41">
        <f t="shared" si="13"/>
        <v>0</v>
      </c>
      <c r="BJ19" s="41">
        <f t="shared" si="13"/>
        <v>1</v>
      </c>
      <c r="BK19" s="41">
        <f t="shared" si="13"/>
        <v>0</v>
      </c>
      <c r="BL19" s="41">
        <f t="shared" si="13"/>
        <v>0</v>
      </c>
      <c r="BM19" s="41">
        <f t="shared" si="13"/>
        <v>0</v>
      </c>
      <c r="BN19" s="41">
        <f t="shared" si="13"/>
        <v>3</v>
      </c>
      <c r="BO19" s="41">
        <f t="shared" si="13"/>
        <v>0</v>
      </c>
      <c r="BP19" s="8"/>
      <c r="BQ19" s="8"/>
      <c r="BR19" s="8"/>
    </row>
    <row r="20" spans="2:70" ht="12.75" customHeight="1" x14ac:dyDescent="0.2">
      <c r="F20" s="48"/>
      <c r="G20" s="48"/>
      <c r="H20" s="48"/>
      <c r="I20" s="48"/>
      <c r="J20" s="48"/>
      <c r="K20" s="48"/>
      <c r="L20" s="48"/>
      <c r="M20" s="48"/>
      <c r="N20" s="48"/>
      <c r="O20" s="48"/>
      <c r="P20" s="48"/>
      <c r="Q20" s="48"/>
      <c r="R20" s="48"/>
      <c r="S20" s="48"/>
      <c r="T20" s="48"/>
      <c r="U20" s="48"/>
      <c r="V20" s="48"/>
      <c r="W20" s="48"/>
      <c r="X20" s="48"/>
      <c r="Y20" s="48"/>
    </row>
    <row r="21" spans="2:70" ht="12.75" customHeight="1" x14ac:dyDescent="0.2">
      <c r="K21" s="48"/>
    </row>
    <row r="22" spans="2:70" ht="12.75" customHeight="1" x14ac:dyDescent="0.2">
      <c r="B22" s="13" t="s">
        <v>114</v>
      </c>
      <c r="C22" s="13" t="s">
        <v>115</v>
      </c>
      <c r="D22" s="13"/>
      <c r="E22" s="13"/>
      <c r="F22" s="13"/>
      <c r="AK22" s="49" t="s">
        <v>116</v>
      </c>
      <c r="BB22" s="13"/>
      <c r="BC22" s="13"/>
    </row>
    <row r="23" spans="2:70" ht="12.75" customHeight="1" x14ac:dyDescent="0.2">
      <c r="C23" s="13" t="s">
        <v>117</v>
      </c>
      <c r="D23" s="13"/>
      <c r="E23" s="13"/>
      <c r="F23" s="13"/>
      <c r="I23" s="13">
        <f>I19*20/100</f>
        <v>2084.15</v>
      </c>
      <c r="AK23" s="49" t="s">
        <v>118</v>
      </c>
      <c r="BB23" s="13"/>
      <c r="BC23" s="13"/>
    </row>
    <row r="24" spans="2:70" ht="12.75" customHeight="1" x14ac:dyDescent="0.2">
      <c r="AK24" s="49" t="s">
        <v>119</v>
      </c>
      <c r="BD24" s="13"/>
      <c r="BE24" s="13"/>
    </row>
    <row r="25" spans="2:70" ht="12.75" customHeight="1" x14ac:dyDescent="0.2">
      <c r="AK25" s="49" t="s">
        <v>120</v>
      </c>
      <c r="BD25" s="13"/>
      <c r="BE25" s="13"/>
    </row>
    <row r="26" spans="2:70" ht="12.75" customHeight="1" x14ac:dyDescent="0.2">
      <c r="I26">
        <v>15047</v>
      </c>
      <c r="AK26" s="49" t="s">
        <v>121</v>
      </c>
      <c r="BD26" s="13"/>
      <c r="BE26" s="13"/>
    </row>
    <row r="27" spans="2:70" ht="12.75" customHeight="1" x14ac:dyDescent="0.2">
      <c r="AK27" s="49" t="s">
        <v>122</v>
      </c>
      <c r="BD27" s="13"/>
      <c r="BE27" s="13"/>
    </row>
    <row r="28" spans="2:70" ht="12.75" customHeight="1" x14ac:dyDescent="0.2">
      <c r="AK28" s="49" t="s">
        <v>123</v>
      </c>
      <c r="BD28" s="13"/>
      <c r="BE28" s="13"/>
    </row>
    <row r="29" spans="2:70" ht="15" customHeight="1" x14ac:dyDescent="0.2">
      <c r="AK29" s="49" t="s">
        <v>124</v>
      </c>
      <c r="BD29" s="50"/>
      <c r="BE29" s="50"/>
    </row>
    <row r="30" spans="2:70" ht="15" customHeight="1" x14ac:dyDescent="0.2">
      <c r="BD30" s="50"/>
      <c r="BE30" s="50"/>
    </row>
    <row r="31" spans="2:70" ht="15" customHeight="1" x14ac:dyDescent="0.2">
      <c r="BD31" s="50"/>
      <c r="BE31" s="50"/>
    </row>
    <row r="32" spans="2:70" ht="13.5" customHeight="1" x14ac:dyDescent="0.2">
      <c r="BD32" s="51"/>
      <c r="BE32" s="51"/>
    </row>
    <row r="33" spans="56:57" ht="12.75" customHeight="1" x14ac:dyDescent="0.2">
      <c r="BD33" s="13"/>
      <c r="BE33" s="13"/>
    </row>
    <row r="34" spans="56:57" ht="12.75" customHeight="1" x14ac:dyDescent="0.2"/>
    <row r="35" spans="56:57" ht="12.75" customHeight="1" x14ac:dyDescent="0.2"/>
    <row r="36" spans="56:57" ht="12.75" customHeight="1" x14ac:dyDescent="0.2"/>
    <row r="37" spans="56:57" ht="12.75" customHeight="1" x14ac:dyDescent="0.2"/>
    <row r="38" spans="56:57" ht="12.75" customHeight="1" x14ac:dyDescent="0.2"/>
    <row r="39" spans="56:57" ht="12.75" customHeight="1" x14ac:dyDescent="0.2"/>
    <row r="40" spans="56:57" ht="12.75" customHeight="1" x14ac:dyDescent="0.2"/>
    <row r="41" spans="56:57" ht="12.75" customHeight="1" x14ac:dyDescent="0.2"/>
    <row r="42" spans="56:57" ht="12.75" customHeight="1" x14ac:dyDescent="0.2"/>
    <row r="43" spans="56:57" ht="12.75" customHeight="1" x14ac:dyDescent="0.2"/>
    <row r="44" spans="56:57" ht="12.75" customHeight="1" x14ac:dyDescent="0.2"/>
    <row r="45" spans="56:57" ht="12.75" customHeight="1" x14ac:dyDescent="0.2"/>
    <row r="46" spans="56:57" ht="12.75" customHeight="1" x14ac:dyDescent="0.2"/>
    <row r="47" spans="56:57" ht="12.75" customHeight="1" x14ac:dyDescent="0.2"/>
    <row r="48" spans="56:5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0">
    <mergeCell ref="BL6:BO6"/>
    <mergeCell ref="BP6:BP7"/>
    <mergeCell ref="AV6:AW6"/>
    <mergeCell ref="AX6:AY6"/>
    <mergeCell ref="AZ6:BA6"/>
    <mergeCell ref="BB6:BC6"/>
    <mergeCell ref="BD6:BE6"/>
    <mergeCell ref="BF6:BG6"/>
    <mergeCell ref="BH6:BI6"/>
    <mergeCell ref="B2:AJ2"/>
    <mergeCell ref="B5:B7"/>
    <mergeCell ref="C5:C7"/>
    <mergeCell ref="F5:H6"/>
    <mergeCell ref="I5:I7"/>
    <mergeCell ref="J5:J7"/>
    <mergeCell ref="K5:O5"/>
    <mergeCell ref="AJ6:AJ7"/>
    <mergeCell ref="AC6:AF6"/>
    <mergeCell ref="AG6:AI6"/>
    <mergeCell ref="P5:AJ5"/>
    <mergeCell ref="AK5:BK5"/>
    <mergeCell ref="P6:Y6"/>
    <mergeCell ref="Z6:AB6"/>
    <mergeCell ref="B19:C19"/>
    <mergeCell ref="AL6:AM6"/>
    <mergeCell ref="AN6:AO6"/>
    <mergeCell ref="AP6:AQ6"/>
    <mergeCell ref="AR6:AS6"/>
    <mergeCell ref="AT6:AU6"/>
    <mergeCell ref="BJ6:BK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2.7109375" defaultRowHeight="15" customHeight="1" x14ac:dyDescent="0.2"/>
  <cols>
    <col min="1" max="1" width="4.85546875" customWidth="1"/>
    <col min="2" max="2" width="63.7109375" customWidth="1"/>
    <col min="3" max="3" width="28.28515625" customWidth="1"/>
    <col min="4" max="4" width="9.140625" customWidth="1"/>
    <col min="5" max="5" width="11" customWidth="1"/>
    <col min="6" max="8" width="9.140625" customWidth="1"/>
    <col min="9" max="26" width="8.7109375" customWidth="1"/>
  </cols>
  <sheetData>
    <row r="1" spans="1:26" ht="14.25" customHeight="1" x14ac:dyDescent="0.2">
      <c r="A1" s="1085" t="s">
        <v>1550</v>
      </c>
      <c r="B1" s="836"/>
      <c r="C1" s="836"/>
      <c r="D1" s="836"/>
      <c r="E1" s="836"/>
      <c r="F1" s="522"/>
      <c r="G1" s="522"/>
      <c r="H1" s="522"/>
      <c r="I1" s="522"/>
      <c r="J1" s="522"/>
      <c r="K1" s="522"/>
      <c r="L1" s="522"/>
      <c r="M1" s="522"/>
      <c r="N1" s="522"/>
      <c r="O1" s="522"/>
      <c r="P1" s="522"/>
      <c r="Q1" s="522"/>
      <c r="R1" s="522"/>
      <c r="S1" s="522"/>
      <c r="T1" s="522"/>
      <c r="U1" s="522"/>
      <c r="V1" s="522"/>
      <c r="W1" s="522"/>
      <c r="X1" s="522"/>
      <c r="Y1" s="522"/>
      <c r="Z1" s="522"/>
    </row>
    <row r="2" spans="1:26" ht="14.25" customHeight="1" x14ac:dyDescent="0.2">
      <c r="A2" s="1085" t="s">
        <v>1551</v>
      </c>
      <c r="B2" s="836"/>
      <c r="C2" s="836"/>
      <c r="D2" s="836"/>
      <c r="E2" s="836"/>
      <c r="F2" s="522"/>
      <c r="G2" s="522"/>
      <c r="H2" s="522"/>
      <c r="I2" s="522"/>
      <c r="J2" s="522"/>
      <c r="K2" s="522"/>
      <c r="L2" s="522"/>
      <c r="M2" s="522"/>
      <c r="N2" s="522"/>
      <c r="O2" s="522"/>
      <c r="P2" s="522"/>
      <c r="Q2" s="522"/>
      <c r="R2" s="522"/>
      <c r="S2" s="522"/>
      <c r="T2" s="522"/>
      <c r="U2" s="522"/>
      <c r="V2" s="522"/>
      <c r="W2" s="522"/>
      <c r="X2" s="522"/>
      <c r="Y2" s="522"/>
      <c r="Z2" s="522"/>
    </row>
    <row r="3" spans="1:26" ht="14.25" customHeight="1" x14ac:dyDescent="0.2">
      <c r="A3" s="522"/>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6" ht="14.25" customHeight="1" x14ac:dyDescent="0.2">
      <c r="A4" s="522"/>
      <c r="B4" s="522"/>
      <c r="C4" s="522"/>
      <c r="D4" s="522"/>
      <c r="E4" s="522"/>
      <c r="F4" s="522"/>
      <c r="G4" s="522"/>
      <c r="H4" s="522"/>
      <c r="I4" s="522"/>
      <c r="J4" s="522"/>
      <c r="K4" s="522"/>
      <c r="L4" s="522"/>
      <c r="M4" s="522"/>
      <c r="N4" s="522"/>
      <c r="O4" s="522"/>
      <c r="P4" s="522"/>
      <c r="Q4" s="522"/>
      <c r="R4" s="522"/>
      <c r="S4" s="522"/>
      <c r="T4" s="522"/>
      <c r="U4" s="522"/>
      <c r="V4" s="522"/>
      <c r="W4" s="522"/>
      <c r="X4" s="522"/>
      <c r="Y4" s="522"/>
      <c r="Z4" s="522"/>
    </row>
    <row r="5" spans="1:26" ht="14.25" customHeight="1" x14ac:dyDescent="0.2">
      <c r="A5" s="1086" t="s">
        <v>925</v>
      </c>
      <c r="B5" s="836"/>
      <c r="C5" s="522" t="s">
        <v>1337</v>
      </c>
      <c r="D5" s="522"/>
      <c r="E5" s="522"/>
      <c r="F5" s="522"/>
      <c r="G5" s="522"/>
      <c r="H5" s="522"/>
      <c r="I5" s="522"/>
      <c r="J5" s="522"/>
      <c r="K5" s="522"/>
      <c r="L5" s="522"/>
      <c r="M5" s="522"/>
      <c r="N5" s="522"/>
      <c r="O5" s="522"/>
      <c r="P5" s="522"/>
      <c r="Q5" s="522"/>
      <c r="R5" s="522"/>
      <c r="S5" s="522"/>
      <c r="T5" s="522"/>
      <c r="U5" s="522"/>
      <c r="V5" s="522"/>
      <c r="W5" s="522"/>
      <c r="X5" s="522"/>
      <c r="Y5" s="522"/>
      <c r="Z5" s="522"/>
    </row>
    <row r="6" spans="1:26" ht="14.25" customHeight="1" x14ac:dyDescent="0.2">
      <c r="A6" s="1086" t="s">
        <v>1552</v>
      </c>
      <c r="B6" s="836"/>
      <c r="C6" s="522" t="s">
        <v>1337</v>
      </c>
      <c r="D6" s="522"/>
      <c r="E6" s="522"/>
      <c r="F6" s="522"/>
      <c r="G6" s="522"/>
      <c r="H6" s="522"/>
      <c r="I6" s="522"/>
      <c r="J6" s="522"/>
      <c r="K6" s="522"/>
      <c r="L6" s="522"/>
      <c r="M6" s="522"/>
      <c r="N6" s="522"/>
      <c r="O6" s="522"/>
      <c r="P6" s="522"/>
      <c r="Q6" s="522"/>
      <c r="R6" s="522"/>
      <c r="S6" s="522"/>
      <c r="T6" s="522"/>
      <c r="U6" s="522"/>
      <c r="V6" s="522"/>
      <c r="W6" s="522"/>
      <c r="X6" s="522"/>
      <c r="Y6" s="522"/>
      <c r="Z6" s="522"/>
    </row>
    <row r="7" spans="1:26" ht="14.25" customHeight="1" x14ac:dyDescent="0.2">
      <c r="A7" s="1086" t="s">
        <v>1553</v>
      </c>
      <c r="B7" s="836"/>
      <c r="C7" s="522" t="s">
        <v>1337</v>
      </c>
      <c r="D7" s="522"/>
      <c r="E7" s="522"/>
      <c r="F7" s="522"/>
      <c r="G7" s="522"/>
      <c r="H7" s="522"/>
      <c r="I7" s="522"/>
      <c r="J7" s="522"/>
      <c r="K7" s="522"/>
      <c r="L7" s="522"/>
      <c r="M7" s="522"/>
      <c r="N7" s="522"/>
      <c r="O7" s="522"/>
      <c r="P7" s="522"/>
      <c r="Q7" s="522"/>
      <c r="R7" s="522"/>
      <c r="S7" s="522"/>
      <c r="T7" s="522"/>
      <c r="U7" s="522"/>
      <c r="V7" s="522"/>
      <c r="W7" s="522"/>
      <c r="X7" s="522"/>
      <c r="Y7" s="522"/>
      <c r="Z7" s="522"/>
    </row>
    <row r="8" spans="1:26" ht="14.25" customHeight="1" x14ac:dyDescent="0.2">
      <c r="A8" s="1086" t="s">
        <v>1554</v>
      </c>
      <c r="B8" s="836"/>
      <c r="C8" s="522" t="s">
        <v>1337</v>
      </c>
      <c r="D8" s="522"/>
      <c r="E8" s="522"/>
      <c r="F8" s="522"/>
      <c r="G8" s="522"/>
      <c r="H8" s="522"/>
      <c r="I8" s="522"/>
      <c r="J8" s="522"/>
      <c r="K8" s="522"/>
      <c r="L8" s="522"/>
      <c r="M8" s="522"/>
      <c r="N8" s="522"/>
      <c r="O8" s="522"/>
      <c r="P8" s="522"/>
      <c r="Q8" s="522"/>
      <c r="R8" s="522"/>
      <c r="S8" s="522"/>
      <c r="T8" s="522"/>
      <c r="U8" s="522"/>
      <c r="V8" s="522"/>
      <c r="W8" s="522"/>
      <c r="X8" s="522"/>
      <c r="Y8" s="522"/>
      <c r="Z8" s="522"/>
    </row>
    <row r="9" spans="1:26" ht="14.25" customHeight="1" x14ac:dyDescent="0.2">
      <c r="A9" s="1086" t="s">
        <v>1555</v>
      </c>
      <c r="B9" s="836"/>
      <c r="C9" s="522" t="s">
        <v>1337</v>
      </c>
      <c r="D9" s="522"/>
      <c r="E9" s="522"/>
      <c r="F9" s="522"/>
      <c r="G9" s="522"/>
      <c r="H9" s="522"/>
      <c r="I9" s="522"/>
      <c r="J9" s="522"/>
      <c r="K9" s="522"/>
      <c r="L9" s="522"/>
      <c r="M9" s="522"/>
      <c r="N9" s="522"/>
      <c r="O9" s="522"/>
      <c r="P9" s="522"/>
      <c r="Q9" s="522"/>
      <c r="R9" s="522"/>
      <c r="S9" s="522"/>
      <c r="T9" s="522"/>
      <c r="U9" s="522"/>
      <c r="V9" s="522"/>
      <c r="W9" s="522"/>
      <c r="X9" s="522"/>
      <c r="Y9" s="522"/>
      <c r="Z9" s="522"/>
    </row>
    <row r="10" spans="1:26" ht="14.25" customHeight="1" x14ac:dyDescent="0.2">
      <c r="A10" s="1086" t="s">
        <v>1556</v>
      </c>
      <c r="B10" s="836"/>
      <c r="C10" s="522" t="s">
        <v>1337</v>
      </c>
      <c r="D10" s="522"/>
      <c r="E10" s="522"/>
      <c r="F10" s="522"/>
      <c r="G10" s="522"/>
      <c r="H10" s="522"/>
      <c r="I10" s="522"/>
      <c r="J10" s="522"/>
      <c r="K10" s="522"/>
      <c r="L10" s="522"/>
      <c r="M10" s="522"/>
      <c r="N10" s="522"/>
      <c r="O10" s="522"/>
      <c r="P10" s="522"/>
      <c r="Q10" s="522"/>
      <c r="R10" s="522"/>
      <c r="S10" s="522"/>
      <c r="T10" s="522"/>
      <c r="U10" s="522"/>
      <c r="V10" s="522"/>
      <c r="W10" s="522"/>
      <c r="X10" s="522"/>
      <c r="Y10" s="522"/>
      <c r="Z10" s="522"/>
    </row>
    <row r="11" spans="1:26" ht="28.5" customHeight="1" x14ac:dyDescent="0.2">
      <c r="A11" s="523" t="s">
        <v>1</v>
      </c>
      <c r="B11" s="523" t="s">
        <v>1557</v>
      </c>
      <c r="C11" s="523" t="s">
        <v>1558</v>
      </c>
      <c r="D11" s="523" t="s">
        <v>1559</v>
      </c>
      <c r="E11" s="523" t="s">
        <v>1560</v>
      </c>
      <c r="F11" s="522"/>
      <c r="G11" s="522"/>
      <c r="H11" s="522"/>
      <c r="I11" s="522"/>
      <c r="J11" s="522"/>
      <c r="K11" s="522"/>
      <c r="L11" s="522"/>
      <c r="M11" s="522"/>
      <c r="N11" s="522"/>
      <c r="O11" s="522"/>
      <c r="P11" s="522"/>
      <c r="Q11" s="522"/>
      <c r="R11" s="522"/>
      <c r="S11" s="522"/>
      <c r="T11" s="522"/>
      <c r="U11" s="522"/>
      <c r="V11" s="522"/>
      <c r="W11" s="522"/>
      <c r="X11" s="522"/>
      <c r="Y11" s="522"/>
      <c r="Z11" s="522"/>
    </row>
    <row r="12" spans="1:26" ht="15" customHeight="1" x14ac:dyDescent="0.2">
      <c r="A12" s="524"/>
      <c r="B12" s="524"/>
      <c r="C12" s="524"/>
      <c r="D12" s="524"/>
      <c r="E12" s="524"/>
      <c r="F12" s="522"/>
      <c r="G12" s="522"/>
      <c r="H12" s="522"/>
      <c r="I12" s="522"/>
      <c r="J12" s="522"/>
      <c r="K12" s="522"/>
      <c r="L12" s="522"/>
      <c r="M12" s="522"/>
      <c r="N12" s="522"/>
      <c r="O12" s="522"/>
      <c r="P12" s="522"/>
      <c r="Q12" s="522"/>
      <c r="R12" s="522"/>
      <c r="S12" s="522"/>
      <c r="T12" s="522"/>
      <c r="U12" s="522"/>
      <c r="V12" s="522"/>
      <c r="W12" s="522"/>
      <c r="X12" s="522"/>
      <c r="Y12" s="522"/>
      <c r="Z12" s="522"/>
    </row>
    <row r="13" spans="1:26" ht="15" customHeight="1" x14ac:dyDescent="0.2">
      <c r="A13" s="1087" t="s">
        <v>1561</v>
      </c>
      <c r="B13" s="927"/>
      <c r="C13" s="927"/>
      <c r="D13" s="927"/>
      <c r="E13" s="1088"/>
      <c r="F13" s="522"/>
      <c r="G13" s="522" t="e">
        <f>#REF!+#REF!+#REF!</f>
        <v>#REF!</v>
      </c>
      <c r="H13" s="522" t="e">
        <f>(G13/100)*100</f>
        <v>#REF!</v>
      </c>
      <c r="I13" s="522"/>
      <c r="J13" s="522"/>
      <c r="K13" s="522"/>
      <c r="L13" s="522"/>
      <c r="M13" s="522"/>
      <c r="N13" s="522"/>
      <c r="O13" s="522"/>
      <c r="P13" s="522"/>
      <c r="Q13" s="522"/>
      <c r="R13" s="522"/>
      <c r="S13" s="522"/>
      <c r="T13" s="522"/>
      <c r="U13" s="522"/>
      <c r="V13" s="522"/>
      <c r="W13" s="522"/>
      <c r="X13" s="522"/>
      <c r="Y13" s="522"/>
      <c r="Z13" s="522"/>
    </row>
    <row r="14" spans="1:26" ht="23.25" customHeight="1" x14ac:dyDescent="0.2">
      <c r="A14" s="525" t="s">
        <v>1053</v>
      </c>
      <c r="B14" s="1089" t="s">
        <v>1562</v>
      </c>
      <c r="C14" s="851"/>
      <c r="D14" s="851"/>
      <c r="E14" s="852"/>
      <c r="F14" s="522">
        <f>30/100</f>
        <v>0.3</v>
      </c>
      <c r="G14" s="522"/>
      <c r="H14" s="522"/>
      <c r="I14" s="522"/>
      <c r="J14" s="522"/>
      <c r="K14" s="522"/>
      <c r="L14" s="522"/>
      <c r="M14" s="522"/>
      <c r="N14" s="522"/>
      <c r="O14" s="522"/>
      <c r="P14" s="522"/>
      <c r="Q14" s="522"/>
      <c r="R14" s="522"/>
      <c r="S14" s="522"/>
      <c r="T14" s="522"/>
      <c r="U14" s="522"/>
      <c r="V14" s="522"/>
      <c r="W14" s="522"/>
      <c r="X14" s="522"/>
      <c r="Y14" s="522"/>
      <c r="Z14" s="522"/>
    </row>
    <row r="15" spans="1:26" ht="15" customHeight="1" x14ac:dyDescent="0.2">
      <c r="A15" s="526"/>
      <c r="B15" s="1081" t="s">
        <v>1563</v>
      </c>
      <c r="C15" s="527" t="s">
        <v>1564</v>
      </c>
      <c r="D15" s="528">
        <v>2</v>
      </c>
      <c r="E15" s="1078"/>
      <c r="F15" s="522">
        <f>39/100</f>
        <v>0.39</v>
      </c>
      <c r="G15" s="522"/>
      <c r="H15" s="522"/>
      <c r="I15" s="522"/>
      <c r="J15" s="522"/>
      <c r="K15" s="522"/>
      <c r="L15" s="522"/>
      <c r="M15" s="522"/>
      <c r="N15" s="522"/>
      <c r="O15" s="522"/>
      <c r="P15" s="522"/>
      <c r="Q15" s="522"/>
      <c r="R15" s="522"/>
      <c r="S15" s="522"/>
      <c r="T15" s="522"/>
      <c r="U15" s="522"/>
      <c r="V15" s="522"/>
      <c r="W15" s="522"/>
      <c r="X15" s="522"/>
      <c r="Y15" s="522"/>
      <c r="Z15" s="522"/>
    </row>
    <row r="16" spans="1:26" ht="15" customHeight="1" x14ac:dyDescent="0.2">
      <c r="A16" s="526"/>
      <c r="B16" s="839"/>
      <c r="C16" s="529" t="s">
        <v>1565</v>
      </c>
      <c r="D16" s="530">
        <v>1</v>
      </c>
      <c r="E16" s="839"/>
      <c r="F16" s="522">
        <f>31/100</f>
        <v>0.31</v>
      </c>
      <c r="G16" s="522"/>
      <c r="H16" s="522"/>
      <c r="I16" s="522"/>
      <c r="J16" s="522"/>
      <c r="K16" s="522"/>
      <c r="L16" s="522"/>
      <c r="M16" s="522"/>
      <c r="N16" s="522"/>
      <c r="O16" s="522"/>
      <c r="P16" s="522"/>
      <c r="Q16" s="522"/>
      <c r="R16" s="522"/>
      <c r="S16" s="522"/>
      <c r="T16" s="522"/>
      <c r="U16" s="522"/>
      <c r="V16" s="522"/>
      <c r="W16" s="522"/>
      <c r="X16" s="522"/>
      <c r="Y16" s="522"/>
      <c r="Z16" s="522"/>
    </row>
    <row r="17" spans="1:26" ht="15" customHeight="1" x14ac:dyDescent="0.2">
      <c r="A17" s="526"/>
      <c r="B17" s="1081" t="s">
        <v>1566</v>
      </c>
      <c r="C17" s="527" t="s">
        <v>1564</v>
      </c>
      <c r="D17" s="528">
        <v>2</v>
      </c>
      <c r="E17" s="1078"/>
      <c r="F17" s="522"/>
      <c r="G17" s="522"/>
      <c r="H17" s="522"/>
      <c r="I17" s="522"/>
      <c r="J17" s="522"/>
      <c r="K17" s="522"/>
      <c r="L17" s="522"/>
      <c r="M17" s="522"/>
      <c r="N17" s="522"/>
      <c r="O17" s="522"/>
      <c r="P17" s="522"/>
      <c r="Q17" s="522"/>
      <c r="R17" s="522"/>
      <c r="S17" s="522"/>
      <c r="T17" s="522"/>
      <c r="U17" s="522"/>
      <c r="V17" s="522"/>
      <c r="W17" s="522"/>
      <c r="X17" s="522"/>
      <c r="Y17" s="522"/>
      <c r="Z17" s="522"/>
    </row>
    <row r="18" spans="1:26" ht="15" customHeight="1" x14ac:dyDescent="0.2">
      <c r="A18" s="526"/>
      <c r="B18" s="839"/>
      <c r="C18" s="529" t="s">
        <v>1565</v>
      </c>
      <c r="D18" s="530">
        <v>1</v>
      </c>
      <c r="E18" s="839"/>
      <c r="F18" s="522"/>
      <c r="G18" s="522"/>
      <c r="H18" s="522"/>
      <c r="I18" s="522"/>
      <c r="J18" s="522"/>
      <c r="K18" s="522"/>
      <c r="L18" s="522"/>
      <c r="M18" s="522"/>
      <c r="N18" s="522"/>
      <c r="O18" s="522"/>
      <c r="P18" s="522"/>
      <c r="Q18" s="522"/>
      <c r="R18" s="522"/>
      <c r="S18" s="522"/>
      <c r="T18" s="522"/>
      <c r="U18" s="522"/>
      <c r="V18" s="522"/>
      <c r="W18" s="522"/>
      <c r="X18" s="522"/>
      <c r="Y18" s="522"/>
      <c r="Z18" s="522"/>
    </row>
    <row r="19" spans="1:26" ht="22.5" customHeight="1" x14ac:dyDescent="0.2">
      <c r="A19" s="525" t="s">
        <v>1055</v>
      </c>
      <c r="B19" s="531" t="s">
        <v>1567</v>
      </c>
      <c r="C19" s="532"/>
      <c r="D19" s="532"/>
      <c r="E19" s="533"/>
      <c r="F19" s="522"/>
      <c r="G19" s="522"/>
      <c r="H19" s="522"/>
      <c r="I19" s="522"/>
      <c r="J19" s="522"/>
      <c r="K19" s="522"/>
      <c r="L19" s="522"/>
      <c r="M19" s="522"/>
      <c r="N19" s="522"/>
      <c r="O19" s="522"/>
      <c r="P19" s="522"/>
      <c r="Q19" s="522"/>
      <c r="R19" s="522"/>
      <c r="S19" s="522"/>
      <c r="T19" s="522"/>
      <c r="U19" s="522"/>
      <c r="V19" s="522"/>
      <c r="W19" s="522"/>
      <c r="X19" s="522"/>
      <c r="Y19" s="522"/>
      <c r="Z19" s="522"/>
    </row>
    <row r="20" spans="1:26" ht="22.5" customHeight="1" x14ac:dyDescent="0.2">
      <c r="A20" s="526"/>
      <c r="B20" s="534" t="s">
        <v>1568</v>
      </c>
      <c r="C20" s="535"/>
      <c r="D20" s="535"/>
      <c r="E20" s="536"/>
      <c r="F20" s="522"/>
      <c r="G20" s="522"/>
      <c r="H20" s="522"/>
      <c r="I20" s="522"/>
      <c r="J20" s="522"/>
      <c r="K20" s="522"/>
      <c r="L20" s="522"/>
      <c r="M20" s="522"/>
      <c r="N20" s="522"/>
      <c r="O20" s="522"/>
      <c r="P20" s="522"/>
      <c r="Q20" s="522"/>
      <c r="R20" s="522"/>
      <c r="S20" s="522"/>
      <c r="T20" s="522"/>
      <c r="U20" s="522"/>
      <c r="V20" s="522"/>
      <c r="W20" s="522"/>
      <c r="X20" s="522"/>
      <c r="Y20" s="522"/>
      <c r="Z20" s="522"/>
    </row>
    <row r="21" spans="1:26" ht="15" customHeight="1" x14ac:dyDescent="0.2">
      <c r="A21" s="526"/>
      <c r="B21" s="1081" t="s">
        <v>1569</v>
      </c>
      <c r="C21" s="527" t="s">
        <v>1570</v>
      </c>
      <c r="D21" s="528">
        <v>2</v>
      </c>
      <c r="E21" s="1078"/>
      <c r="F21" s="522"/>
      <c r="G21" s="522"/>
      <c r="H21" s="522"/>
      <c r="I21" s="522"/>
      <c r="J21" s="522"/>
      <c r="K21" s="522"/>
      <c r="L21" s="522"/>
      <c r="M21" s="522"/>
      <c r="N21" s="522"/>
      <c r="O21" s="522"/>
      <c r="P21" s="522"/>
      <c r="Q21" s="522"/>
      <c r="R21" s="522"/>
      <c r="S21" s="522"/>
      <c r="T21" s="522"/>
      <c r="U21" s="522"/>
      <c r="V21" s="522"/>
      <c r="W21" s="522"/>
      <c r="X21" s="522"/>
      <c r="Y21" s="522"/>
      <c r="Z21" s="522"/>
    </row>
    <row r="22" spans="1:26" ht="15" customHeight="1" x14ac:dyDescent="0.2">
      <c r="A22" s="526"/>
      <c r="B22" s="839"/>
      <c r="C22" s="529" t="s">
        <v>1571</v>
      </c>
      <c r="D22" s="530">
        <v>1</v>
      </c>
      <c r="E22" s="839"/>
      <c r="F22" s="522"/>
      <c r="G22" s="522"/>
      <c r="H22" s="522"/>
      <c r="I22" s="522"/>
      <c r="J22" s="522"/>
      <c r="K22" s="522"/>
      <c r="L22" s="522"/>
      <c r="M22" s="522"/>
      <c r="N22" s="522"/>
      <c r="O22" s="522"/>
      <c r="P22" s="522"/>
      <c r="Q22" s="522"/>
      <c r="R22" s="522"/>
      <c r="S22" s="522"/>
      <c r="T22" s="522"/>
      <c r="U22" s="522"/>
      <c r="V22" s="522"/>
      <c r="W22" s="522"/>
      <c r="X22" s="522"/>
      <c r="Y22" s="522"/>
      <c r="Z22" s="522"/>
    </row>
    <row r="23" spans="1:26" ht="15" customHeight="1" x14ac:dyDescent="0.2">
      <c r="A23" s="526"/>
      <c r="B23" s="1081" t="s">
        <v>1572</v>
      </c>
      <c r="C23" s="525" t="s">
        <v>1573</v>
      </c>
      <c r="D23" s="537">
        <v>2</v>
      </c>
      <c r="E23" s="1090"/>
      <c r="F23" s="522"/>
      <c r="G23" s="522"/>
      <c r="H23" s="522"/>
      <c r="I23" s="522"/>
      <c r="J23" s="522"/>
      <c r="K23" s="522"/>
      <c r="L23" s="522"/>
      <c r="M23" s="522"/>
      <c r="N23" s="522"/>
      <c r="O23" s="522"/>
      <c r="P23" s="522"/>
      <c r="Q23" s="522"/>
      <c r="R23" s="522"/>
      <c r="S23" s="522"/>
      <c r="T23" s="522"/>
      <c r="U23" s="522"/>
      <c r="V23" s="522"/>
      <c r="W23" s="522"/>
      <c r="X23" s="522"/>
      <c r="Y23" s="522"/>
      <c r="Z23" s="522"/>
    </row>
    <row r="24" spans="1:26" ht="18" customHeight="1" x14ac:dyDescent="0.2">
      <c r="A24" s="526"/>
      <c r="B24" s="839"/>
      <c r="C24" s="529" t="s">
        <v>1574</v>
      </c>
      <c r="D24" s="530">
        <v>1</v>
      </c>
      <c r="E24" s="839"/>
      <c r="F24" s="522"/>
      <c r="G24" s="522"/>
      <c r="H24" s="522"/>
      <c r="I24" s="522"/>
      <c r="J24" s="522"/>
      <c r="K24" s="522"/>
      <c r="L24" s="522"/>
      <c r="M24" s="522"/>
      <c r="N24" s="522"/>
      <c r="O24" s="522"/>
      <c r="P24" s="522"/>
      <c r="Q24" s="522"/>
      <c r="R24" s="522"/>
      <c r="S24" s="522"/>
      <c r="T24" s="522"/>
      <c r="U24" s="522"/>
      <c r="V24" s="522"/>
      <c r="W24" s="522"/>
      <c r="X24" s="522"/>
      <c r="Y24" s="522"/>
      <c r="Z24" s="522"/>
    </row>
    <row r="25" spans="1:26" ht="22.5" customHeight="1" x14ac:dyDescent="0.2">
      <c r="A25" s="525"/>
      <c r="B25" s="534" t="s">
        <v>1575</v>
      </c>
      <c r="C25" s="535"/>
      <c r="D25" s="535"/>
      <c r="E25" s="536"/>
      <c r="F25" s="522"/>
      <c r="G25" s="522"/>
      <c r="H25" s="522"/>
      <c r="I25" s="522"/>
      <c r="J25" s="522"/>
      <c r="K25" s="522"/>
      <c r="L25" s="522"/>
      <c r="M25" s="522"/>
      <c r="N25" s="522"/>
      <c r="O25" s="522"/>
      <c r="P25" s="522"/>
      <c r="Q25" s="522"/>
      <c r="R25" s="522"/>
      <c r="S25" s="522"/>
      <c r="T25" s="522"/>
      <c r="U25" s="522"/>
      <c r="V25" s="522"/>
      <c r="W25" s="522"/>
      <c r="X25" s="522"/>
      <c r="Y25" s="522"/>
      <c r="Z25" s="522"/>
    </row>
    <row r="26" spans="1:26" ht="15" customHeight="1" x14ac:dyDescent="0.2">
      <c r="A26" s="526"/>
      <c r="B26" s="1081" t="s">
        <v>1576</v>
      </c>
      <c r="C26" s="538" t="s">
        <v>1577</v>
      </c>
      <c r="D26" s="528">
        <v>2</v>
      </c>
      <c r="E26" s="1078"/>
      <c r="F26" s="522"/>
      <c r="G26" s="522"/>
      <c r="H26" s="522"/>
      <c r="I26" s="522"/>
      <c r="J26" s="522"/>
      <c r="K26" s="522"/>
      <c r="L26" s="522"/>
      <c r="M26" s="522"/>
      <c r="N26" s="522"/>
      <c r="O26" s="522"/>
      <c r="P26" s="522"/>
      <c r="Q26" s="522"/>
      <c r="R26" s="522"/>
      <c r="S26" s="522"/>
      <c r="T26" s="522"/>
      <c r="U26" s="522"/>
      <c r="V26" s="522"/>
      <c r="W26" s="522"/>
      <c r="X26" s="522"/>
      <c r="Y26" s="522"/>
      <c r="Z26" s="522"/>
    </row>
    <row r="27" spans="1:26" ht="15" customHeight="1" x14ac:dyDescent="0.2">
      <c r="A27" s="526"/>
      <c r="B27" s="839"/>
      <c r="C27" s="529" t="s">
        <v>1578</v>
      </c>
      <c r="D27" s="530">
        <v>1</v>
      </c>
      <c r="E27" s="839"/>
      <c r="F27" s="522"/>
      <c r="G27" s="522"/>
      <c r="H27" s="522"/>
      <c r="I27" s="522"/>
      <c r="J27" s="522"/>
      <c r="K27" s="522"/>
      <c r="L27" s="522"/>
      <c r="M27" s="522"/>
      <c r="N27" s="522"/>
      <c r="O27" s="522"/>
      <c r="P27" s="522"/>
      <c r="Q27" s="522"/>
      <c r="R27" s="522"/>
      <c r="S27" s="522"/>
      <c r="T27" s="522"/>
      <c r="U27" s="522"/>
      <c r="V27" s="522"/>
      <c r="W27" s="522"/>
      <c r="X27" s="522"/>
      <c r="Y27" s="522"/>
      <c r="Z27" s="522"/>
    </row>
    <row r="28" spans="1:26" ht="15" customHeight="1" x14ac:dyDescent="0.2">
      <c r="A28" s="526"/>
      <c r="B28" s="1081" t="s">
        <v>1579</v>
      </c>
      <c r="C28" s="538" t="s">
        <v>1580</v>
      </c>
      <c r="D28" s="528">
        <v>1</v>
      </c>
      <c r="E28" s="1078"/>
      <c r="F28" s="522"/>
      <c r="G28" s="522"/>
      <c r="H28" s="522"/>
      <c r="I28" s="522"/>
      <c r="J28" s="522"/>
      <c r="K28" s="522"/>
      <c r="L28" s="522"/>
      <c r="M28" s="522"/>
      <c r="N28" s="522"/>
      <c r="O28" s="522"/>
      <c r="P28" s="522"/>
      <c r="Q28" s="522"/>
      <c r="R28" s="522"/>
      <c r="S28" s="522"/>
      <c r="T28" s="522"/>
      <c r="U28" s="522"/>
      <c r="V28" s="522"/>
      <c r="W28" s="522"/>
      <c r="X28" s="522"/>
      <c r="Y28" s="522"/>
      <c r="Z28" s="522"/>
    </row>
    <row r="29" spans="1:26" ht="15" customHeight="1" x14ac:dyDescent="0.2">
      <c r="A29" s="526"/>
      <c r="B29" s="839"/>
      <c r="C29" s="539" t="s">
        <v>1581</v>
      </c>
      <c r="D29" s="530">
        <v>0</v>
      </c>
      <c r="E29" s="839"/>
      <c r="F29" s="540"/>
      <c r="G29" s="522"/>
      <c r="H29" s="522"/>
      <c r="I29" s="522"/>
      <c r="J29" s="522"/>
      <c r="K29" s="522"/>
      <c r="L29" s="522"/>
      <c r="M29" s="522"/>
      <c r="N29" s="522"/>
      <c r="O29" s="522"/>
      <c r="P29" s="522"/>
      <c r="Q29" s="522"/>
      <c r="R29" s="522"/>
      <c r="S29" s="522"/>
      <c r="T29" s="522"/>
      <c r="U29" s="522"/>
      <c r="V29" s="522"/>
      <c r="W29" s="522"/>
      <c r="X29" s="522"/>
      <c r="Y29" s="522"/>
      <c r="Z29" s="522"/>
    </row>
    <row r="30" spans="1:26" ht="21.75" customHeight="1" x14ac:dyDescent="0.2">
      <c r="A30" s="525"/>
      <c r="B30" s="534" t="s">
        <v>1582</v>
      </c>
      <c r="C30" s="535"/>
      <c r="D30" s="535"/>
      <c r="E30" s="536"/>
      <c r="F30" s="522"/>
      <c r="G30" s="522"/>
      <c r="H30" s="522"/>
      <c r="I30" s="522"/>
      <c r="J30" s="522"/>
      <c r="K30" s="522"/>
      <c r="L30" s="522"/>
      <c r="M30" s="522"/>
      <c r="N30" s="522"/>
      <c r="O30" s="522"/>
      <c r="P30" s="522"/>
      <c r="Q30" s="522"/>
      <c r="R30" s="522"/>
      <c r="S30" s="522"/>
      <c r="T30" s="522"/>
      <c r="U30" s="522"/>
      <c r="V30" s="522"/>
      <c r="W30" s="522"/>
      <c r="X30" s="522"/>
      <c r="Y30" s="522"/>
      <c r="Z30" s="522"/>
    </row>
    <row r="31" spans="1:26" ht="15" customHeight="1" x14ac:dyDescent="0.2">
      <c r="A31" s="526"/>
      <c r="B31" s="1081" t="s">
        <v>1583</v>
      </c>
      <c r="C31" s="527" t="s">
        <v>1584</v>
      </c>
      <c r="D31" s="528">
        <v>2</v>
      </c>
      <c r="E31" s="1078"/>
      <c r="F31" s="522"/>
      <c r="G31" s="522"/>
      <c r="H31" s="522"/>
      <c r="I31" s="522"/>
      <c r="J31" s="522"/>
      <c r="K31" s="522"/>
      <c r="L31" s="522"/>
      <c r="M31" s="522"/>
      <c r="N31" s="522"/>
      <c r="O31" s="522"/>
      <c r="P31" s="522"/>
      <c r="Q31" s="522"/>
      <c r="R31" s="522"/>
      <c r="S31" s="522"/>
      <c r="T31" s="522"/>
      <c r="U31" s="522"/>
      <c r="V31" s="522"/>
      <c r="W31" s="522"/>
      <c r="X31" s="522"/>
      <c r="Y31" s="522"/>
      <c r="Z31" s="522"/>
    </row>
    <row r="32" spans="1:26" ht="15" customHeight="1" x14ac:dyDescent="0.2">
      <c r="A32" s="526"/>
      <c r="B32" s="838"/>
      <c r="C32" s="541" t="s">
        <v>1585</v>
      </c>
      <c r="D32" s="537">
        <v>1</v>
      </c>
      <c r="E32" s="838"/>
      <c r="F32" s="522"/>
      <c r="G32" s="522"/>
      <c r="H32" s="522"/>
      <c r="I32" s="522"/>
      <c r="J32" s="522"/>
      <c r="K32" s="522"/>
      <c r="L32" s="522"/>
      <c r="M32" s="522"/>
      <c r="N32" s="522"/>
      <c r="O32" s="522"/>
      <c r="P32" s="522"/>
      <c r="Q32" s="522"/>
      <c r="R32" s="522"/>
      <c r="S32" s="522"/>
      <c r="T32" s="522"/>
      <c r="U32" s="522"/>
      <c r="V32" s="522"/>
      <c r="W32" s="522"/>
      <c r="X32" s="522"/>
      <c r="Y32" s="522"/>
      <c r="Z32" s="522"/>
    </row>
    <row r="33" spans="1:26" ht="15" customHeight="1" x14ac:dyDescent="0.2">
      <c r="A33" s="526"/>
      <c r="B33" s="839"/>
      <c r="C33" s="539" t="s">
        <v>1586</v>
      </c>
      <c r="D33" s="530">
        <v>0</v>
      </c>
      <c r="E33" s="839"/>
      <c r="F33" s="522"/>
      <c r="G33" s="522"/>
      <c r="H33" s="522"/>
      <c r="I33" s="522"/>
      <c r="J33" s="522"/>
      <c r="K33" s="522"/>
      <c r="L33" s="522"/>
      <c r="M33" s="522"/>
      <c r="N33" s="522"/>
      <c r="O33" s="522"/>
      <c r="P33" s="522"/>
      <c r="Q33" s="522"/>
      <c r="R33" s="522"/>
      <c r="S33" s="522"/>
      <c r="T33" s="522"/>
      <c r="U33" s="522"/>
      <c r="V33" s="522"/>
      <c r="W33" s="522"/>
      <c r="X33" s="522"/>
      <c r="Y33" s="522"/>
      <c r="Z33" s="522"/>
    </row>
    <row r="34" spans="1:26" ht="15" customHeight="1" x14ac:dyDescent="0.2">
      <c r="A34" s="526"/>
      <c r="B34" s="1081" t="s">
        <v>1587</v>
      </c>
      <c r="C34" s="527" t="s">
        <v>1588</v>
      </c>
      <c r="D34" s="528">
        <v>3</v>
      </c>
      <c r="E34" s="1078"/>
      <c r="F34" s="522"/>
      <c r="G34" s="522"/>
      <c r="H34" s="522"/>
      <c r="I34" s="522"/>
      <c r="J34" s="522"/>
      <c r="K34" s="522"/>
      <c r="L34" s="522"/>
      <c r="M34" s="522"/>
      <c r="N34" s="522"/>
      <c r="O34" s="522"/>
      <c r="P34" s="522"/>
      <c r="Q34" s="522"/>
      <c r="R34" s="522"/>
      <c r="S34" s="522"/>
      <c r="T34" s="522"/>
      <c r="U34" s="522"/>
      <c r="V34" s="522"/>
      <c r="W34" s="522"/>
      <c r="X34" s="522"/>
      <c r="Y34" s="522"/>
      <c r="Z34" s="522"/>
    </row>
    <row r="35" spans="1:26" ht="15" customHeight="1" x14ac:dyDescent="0.2">
      <c r="A35" s="526"/>
      <c r="B35" s="838"/>
      <c r="C35" s="525" t="s">
        <v>1589</v>
      </c>
      <c r="D35" s="537">
        <v>1</v>
      </c>
      <c r="E35" s="838"/>
      <c r="F35" s="522"/>
      <c r="G35" s="522"/>
      <c r="H35" s="522"/>
      <c r="I35" s="522"/>
      <c r="J35" s="522"/>
      <c r="K35" s="522"/>
      <c r="L35" s="522"/>
      <c r="M35" s="522"/>
      <c r="N35" s="522"/>
      <c r="O35" s="522"/>
      <c r="P35" s="522"/>
      <c r="Q35" s="522"/>
      <c r="R35" s="522"/>
      <c r="S35" s="522"/>
      <c r="T35" s="522"/>
      <c r="U35" s="522"/>
      <c r="V35" s="522"/>
      <c r="W35" s="522"/>
      <c r="X35" s="522"/>
      <c r="Y35" s="522"/>
      <c r="Z35" s="522"/>
    </row>
    <row r="36" spans="1:26" ht="15" customHeight="1" x14ac:dyDescent="0.2">
      <c r="A36" s="526"/>
      <c r="B36" s="839"/>
      <c r="C36" s="539" t="s">
        <v>1581</v>
      </c>
      <c r="D36" s="530">
        <v>0</v>
      </c>
      <c r="E36" s="839"/>
      <c r="F36" s="522"/>
      <c r="G36" s="522"/>
      <c r="H36" s="522"/>
      <c r="I36" s="522"/>
      <c r="J36" s="522"/>
      <c r="K36" s="522"/>
      <c r="L36" s="522"/>
      <c r="M36" s="522"/>
      <c r="N36" s="522"/>
      <c r="O36" s="522"/>
      <c r="P36" s="522"/>
      <c r="Q36" s="522"/>
      <c r="R36" s="522"/>
      <c r="S36" s="522"/>
      <c r="T36" s="522"/>
      <c r="U36" s="522"/>
      <c r="V36" s="522"/>
      <c r="W36" s="522"/>
      <c r="X36" s="522"/>
      <c r="Y36" s="522"/>
      <c r="Z36" s="522"/>
    </row>
    <row r="37" spans="1:26" ht="15" customHeight="1" x14ac:dyDescent="0.2">
      <c r="A37" s="526"/>
      <c r="B37" s="527" t="s">
        <v>1590</v>
      </c>
      <c r="C37" s="538" t="s">
        <v>1580</v>
      </c>
      <c r="D37" s="528">
        <v>2</v>
      </c>
      <c r="E37" s="1078"/>
      <c r="F37" s="522"/>
      <c r="G37" s="522"/>
      <c r="H37" s="522"/>
      <c r="I37" s="522"/>
      <c r="J37" s="522"/>
      <c r="K37" s="522"/>
      <c r="L37" s="522"/>
      <c r="M37" s="522"/>
      <c r="N37" s="522"/>
      <c r="O37" s="522"/>
      <c r="P37" s="522"/>
      <c r="Q37" s="522"/>
      <c r="R37" s="522"/>
      <c r="S37" s="522"/>
      <c r="T37" s="522"/>
      <c r="U37" s="522"/>
      <c r="V37" s="522"/>
      <c r="W37" s="522"/>
      <c r="X37" s="522"/>
      <c r="Y37" s="522"/>
      <c r="Z37" s="522"/>
    </row>
    <row r="38" spans="1:26" ht="15" customHeight="1" x14ac:dyDescent="0.2">
      <c r="A38" s="526"/>
      <c r="B38" s="529" t="s">
        <v>1591</v>
      </c>
      <c r="C38" s="539" t="s">
        <v>1586</v>
      </c>
      <c r="D38" s="530">
        <v>0</v>
      </c>
      <c r="E38" s="839"/>
      <c r="F38" s="522"/>
      <c r="G38" s="522"/>
      <c r="H38" s="522"/>
      <c r="I38" s="522"/>
      <c r="J38" s="522"/>
      <c r="K38" s="522"/>
      <c r="L38" s="522"/>
      <c r="M38" s="522"/>
      <c r="N38" s="522"/>
      <c r="O38" s="522"/>
      <c r="P38" s="522"/>
      <c r="Q38" s="522"/>
      <c r="R38" s="522"/>
      <c r="S38" s="522"/>
      <c r="T38" s="522"/>
      <c r="U38" s="522"/>
      <c r="V38" s="522"/>
      <c r="W38" s="522"/>
      <c r="X38" s="522"/>
      <c r="Y38" s="522"/>
      <c r="Z38" s="522"/>
    </row>
    <row r="39" spans="1:26" ht="33.75" customHeight="1" x14ac:dyDescent="0.2">
      <c r="A39" s="526"/>
      <c r="B39" s="1081" t="s">
        <v>1592</v>
      </c>
      <c r="C39" s="538" t="s">
        <v>1580</v>
      </c>
      <c r="D39" s="528">
        <v>2</v>
      </c>
      <c r="E39" s="1078"/>
      <c r="F39" s="522"/>
      <c r="G39" s="522"/>
      <c r="H39" s="522"/>
      <c r="I39" s="522"/>
      <c r="J39" s="522"/>
      <c r="K39" s="522"/>
      <c r="L39" s="522"/>
      <c r="M39" s="522"/>
      <c r="N39" s="522"/>
      <c r="O39" s="522"/>
      <c r="P39" s="522"/>
      <c r="Q39" s="522"/>
      <c r="R39" s="522"/>
      <c r="S39" s="522"/>
      <c r="T39" s="522"/>
      <c r="U39" s="522"/>
      <c r="V39" s="522"/>
      <c r="W39" s="522"/>
      <c r="X39" s="522"/>
      <c r="Y39" s="522"/>
      <c r="Z39" s="522"/>
    </row>
    <row r="40" spans="1:26" ht="15" customHeight="1" x14ac:dyDescent="0.2">
      <c r="A40" s="526"/>
      <c r="B40" s="839"/>
      <c r="C40" s="539" t="s">
        <v>1586</v>
      </c>
      <c r="D40" s="530">
        <v>0</v>
      </c>
      <c r="E40" s="839"/>
      <c r="F40" s="522"/>
      <c r="G40" s="522"/>
      <c r="H40" s="522"/>
      <c r="I40" s="522"/>
      <c r="J40" s="522"/>
      <c r="K40" s="522"/>
      <c r="L40" s="522"/>
      <c r="M40" s="522"/>
      <c r="N40" s="522"/>
      <c r="O40" s="522"/>
      <c r="P40" s="522"/>
      <c r="Q40" s="522"/>
      <c r="R40" s="522"/>
      <c r="S40" s="522"/>
      <c r="T40" s="522"/>
      <c r="U40" s="522"/>
      <c r="V40" s="522"/>
      <c r="W40" s="522"/>
      <c r="X40" s="522"/>
      <c r="Y40" s="522"/>
      <c r="Z40" s="522"/>
    </row>
    <row r="41" spans="1:26" ht="15" customHeight="1" x14ac:dyDescent="0.2">
      <c r="A41" s="1091"/>
      <c r="B41" s="1081" t="s">
        <v>1593</v>
      </c>
      <c r="C41" s="538" t="s">
        <v>1594</v>
      </c>
      <c r="D41" s="528">
        <v>2</v>
      </c>
      <c r="E41" s="1078"/>
      <c r="F41" s="522"/>
      <c r="G41" s="522"/>
      <c r="H41" s="522"/>
      <c r="I41" s="522"/>
      <c r="J41" s="522"/>
      <c r="K41" s="522"/>
      <c r="L41" s="522"/>
      <c r="M41" s="522"/>
      <c r="N41" s="522"/>
      <c r="O41" s="522"/>
      <c r="P41" s="522"/>
      <c r="Q41" s="522"/>
      <c r="R41" s="522"/>
      <c r="S41" s="522"/>
      <c r="T41" s="522"/>
      <c r="U41" s="522"/>
      <c r="V41" s="522"/>
      <c r="W41" s="522"/>
      <c r="X41" s="522"/>
      <c r="Y41" s="522"/>
      <c r="Z41" s="522"/>
    </row>
    <row r="42" spans="1:26" ht="15" customHeight="1" x14ac:dyDescent="0.2">
      <c r="A42" s="870"/>
      <c r="B42" s="839"/>
      <c r="C42" s="539" t="s">
        <v>1595</v>
      </c>
      <c r="D42" s="530">
        <v>1</v>
      </c>
      <c r="E42" s="839"/>
      <c r="F42" s="522"/>
      <c r="G42" s="522"/>
      <c r="H42" s="522"/>
      <c r="I42" s="522"/>
      <c r="J42" s="522"/>
      <c r="K42" s="522"/>
      <c r="L42" s="522"/>
      <c r="M42" s="522"/>
      <c r="N42" s="522"/>
      <c r="O42" s="522"/>
      <c r="P42" s="522"/>
      <c r="Q42" s="522"/>
      <c r="R42" s="522"/>
      <c r="S42" s="522"/>
      <c r="T42" s="522"/>
      <c r="U42" s="522"/>
      <c r="V42" s="522"/>
      <c r="W42" s="522"/>
      <c r="X42" s="522"/>
      <c r="Y42" s="522"/>
      <c r="Z42" s="522"/>
    </row>
    <row r="43" spans="1:26" ht="23.25" customHeight="1" x14ac:dyDescent="0.2">
      <c r="A43" s="526"/>
      <c r="B43" s="534" t="s">
        <v>1596</v>
      </c>
      <c r="C43" s="542"/>
      <c r="D43" s="535"/>
      <c r="E43" s="1078"/>
      <c r="F43" s="522"/>
      <c r="G43" s="522"/>
      <c r="H43" s="522"/>
      <c r="I43" s="522"/>
      <c r="J43" s="522"/>
      <c r="K43" s="522"/>
      <c r="L43" s="522"/>
      <c r="M43" s="522"/>
      <c r="N43" s="522"/>
      <c r="O43" s="522"/>
      <c r="P43" s="522"/>
      <c r="Q43" s="522"/>
      <c r="R43" s="522"/>
      <c r="S43" s="522"/>
      <c r="T43" s="522"/>
      <c r="U43" s="522"/>
      <c r="V43" s="522"/>
      <c r="W43" s="522"/>
      <c r="X43" s="522"/>
      <c r="Y43" s="522"/>
      <c r="Z43" s="522"/>
    </row>
    <row r="44" spans="1:26" ht="17.25" customHeight="1" x14ac:dyDescent="0.2">
      <c r="A44" s="526"/>
      <c r="B44" s="526" t="s">
        <v>1597</v>
      </c>
      <c r="C44" s="525" t="s">
        <v>1598</v>
      </c>
      <c r="D44" s="540">
        <v>2</v>
      </c>
      <c r="E44" s="838"/>
      <c r="F44" s="522"/>
      <c r="G44" s="522"/>
      <c r="H44" s="522"/>
      <c r="I44" s="522"/>
      <c r="J44" s="522"/>
      <c r="K44" s="522"/>
      <c r="L44" s="522"/>
      <c r="M44" s="522"/>
      <c r="N44" s="522"/>
      <c r="O44" s="522"/>
      <c r="P44" s="522"/>
      <c r="Q44" s="522"/>
      <c r="R44" s="522"/>
      <c r="S44" s="522"/>
      <c r="T44" s="522"/>
      <c r="U44" s="522"/>
      <c r="V44" s="522"/>
      <c r="W44" s="522"/>
      <c r="X44" s="522"/>
      <c r="Y44" s="522"/>
      <c r="Z44" s="522"/>
    </row>
    <row r="45" spans="1:26" ht="18" customHeight="1" x14ac:dyDescent="0.2">
      <c r="A45" s="526"/>
      <c r="B45" s="526" t="s">
        <v>1599</v>
      </c>
      <c r="C45" s="525" t="s">
        <v>1600</v>
      </c>
      <c r="D45" s="540">
        <v>1</v>
      </c>
      <c r="E45" s="838"/>
      <c r="F45" s="522"/>
      <c r="G45" s="522"/>
      <c r="H45" s="522"/>
      <c r="I45" s="522"/>
      <c r="J45" s="522"/>
      <c r="K45" s="522"/>
      <c r="L45" s="522"/>
      <c r="M45" s="522"/>
      <c r="N45" s="522"/>
      <c r="O45" s="522"/>
      <c r="P45" s="522"/>
      <c r="Q45" s="522"/>
      <c r="R45" s="522"/>
      <c r="S45" s="522"/>
      <c r="T45" s="522"/>
      <c r="U45" s="522"/>
      <c r="V45" s="522"/>
      <c r="W45" s="522"/>
      <c r="X45" s="522"/>
      <c r="Y45" s="522"/>
      <c r="Z45" s="522"/>
    </row>
    <row r="46" spans="1:26" ht="17.25" customHeight="1" x14ac:dyDescent="0.2">
      <c r="A46" s="526"/>
      <c r="B46" s="526" t="s">
        <v>1601</v>
      </c>
      <c r="C46" s="525"/>
      <c r="D46" s="540"/>
      <c r="E46" s="838"/>
      <c r="F46" s="522"/>
      <c r="G46" s="522"/>
      <c r="H46" s="522"/>
      <c r="I46" s="522"/>
      <c r="J46" s="522"/>
      <c r="K46" s="522"/>
      <c r="L46" s="522"/>
      <c r="M46" s="522"/>
      <c r="N46" s="522"/>
      <c r="O46" s="522"/>
      <c r="P46" s="522"/>
      <c r="Q46" s="522"/>
      <c r="R46" s="522"/>
      <c r="S46" s="522"/>
      <c r="T46" s="522"/>
      <c r="U46" s="522"/>
      <c r="V46" s="522"/>
      <c r="W46" s="522"/>
      <c r="X46" s="522"/>
      <c r="Y46" s="522"/>
      <c r="Z46" s="522"/>
    </row>
    <row r="47" spans="1:26" ht="15" customHeight="1" x14ac:dyDescent="0.2">
      <c r="A47" s="526"/>
      <c r="B47" s="543" t="s">
        <v>1602</v>
      </c>
      <c r="C47" s="529"/>
      <c r="D47" s="544"/>
      <c r="E47" s="839"/>
      <c r="F47" s="522"/>
      <c r="G47" s="522"/>
      <c r="H47" s="522"/>
      <c r="I47" s="522"/>
      <c r="J47" s="522"/>
      <c r="K47" s="522"/>
      <c r="L47" s="522"/>
      <c r="M47" s="522"/>
      <c r="N47" s="522"/>
      <c r="O47" s="522"/>
      <c r="P47" s="522"/>
      <c r="Q47" s="522"/>
      <c r="R47" s="522"/>
      <c r="S47" s="522"/>
      <c r="T47" s="522"/>
      <c r="U47" s="522"/>
      <c r="V47" s="522"/>
      <c r="W47" s="522"/>
      <c r="X47" s="522"/>
      <c r="Y47" s="522"/>
      <c r="Z47" s="522"/>
    </row>
    <row r="48" spans="1:26" ht="15" customHeight="1" x14ac:dyDescent="0.2">
      <c r="A48" s="526"/>
      <c r="B48" s="527" t="s">
        <v>1603</v>
      </c>
      <c r="C48" s="527"/>
      <c r="D48" s="528"/>
      <c r="E48" s="1080"/>
      <c r="F48" s="522"/>
      <c r="G48" s="522"/>
      <c r="H48" s="522"/>
      <c r="I48" s="522"/>
      <c r="J48" s="522"/>
      <c r="K48" s="522"/>
      <c r="L48" s="522"/>
      <c r="M48" s="522"/>
      <c r="N48" s="522"/>
      <c r="O48" s="522"/>
      <c r="P48" s="522"/>
      <c r="Q48" s="522"/>
      <c r="R48" s="522"/>
      <c r="S48" s="522"/>
      <c r="T48" s="522"/>
      <c r="U48" s="522"/>
      <c r="V48" s="522"/>
      <c r="W48" s="522"/>
      <c r="X48" s="522"/>
      <c r="Y48" s="522"/>
      <c r="Z48" s="522"/>
    </row>
    <row r="49" spans="1:26" ht="16.5" customHeight="1" x14ac:dyDescent="0.2">
      <c r="A49" s="526"/>
      <c r="B49" s="525" t="s">
        <v>1604</v>
      </c>
      <c r="C49" s="525" t="s">
        <v>1605</v>
      </c>
      <c r="D49" s="537">
        <v>3</v>
      </c>
      <c r="E49" s="935"/>
      <c r="F49" s="522"/>
      <c r="G49" s="522"/>
      <c r="H49" s="522"/>
      <c r="I49" s="522"/>
      <c r="J49" s="522"/>
      <c r="K49" s="522"/>
      <c r="L49" s="522"/>
      <c r="M49" s="522"/>
      <c r="N49" s="522"/>
      <c r="O49" s="522"/>
      <c r="P49" s="522"/>
      <c r="Q49" s="522"/>
      <c r="R49" s="522"/>
      <c r="S49" s="522"/>
      <c r="T49" s="522"/>
      <c r="U49" s="522"/>
      <c r="V49" s="522"/>
      <c r="W49" s="522"/>
      <c r="X49" s="522"/>
      <c r="Y49" s="522"/>
      <c r="Z49" s="522"/>
    </row>
    <row r="50" spans="1:26" ht="15" customHeight="1" x14ac:dyDescent="0.2">
      <c r="A50" s="526"/>
      <c r="B50" s="525" t="s">
        <v>1606</v>
      </c>
      <c r="C50" s="541" t="s">
        <v>1607</v>
      </c>
      <c r="D50" s="537">
        <v>2</v>
      </c>
      <c r="E50" s="935"/>
      <c r="F50" s="522"/>
      <c r="G50" s="522"/>
      <c r="H50" s="522"/>
      <c r="I50" s="522"/>
      <c r="J50" s="522"/>
      <c r="K50" s="522"/>
      <c r="L50" s="522"/>
      <c r="M50" s="522"/>
      <c r="N50" s="522"/>
      <c r="O50" s="522"/>
      <c r="P50" s="522"/>
      <c r="Q50" s="522"/>
      <c r="R50" s="522"/>
      <c r="S50" s="522"/>
      <c r="T50" s="522"/>
      <c r="U50" s="522"/>
      <c r="V50" s="522"/>
      <c r="W50" s="522"/>
      <c r="X50" s="522"/>
      <c r="Y50" s="522"/>
      <c r="Z50" s="522"/>
    </row>
    <row r="51" spans="1:26" ht="15" customHeight="1" x14ac:dyDescent="0.2">
      <c r="A51" s="526"/>
      <c r="B51" s="525" t="s">
        <v>1608</v>
      </c>
      <c r="C51" s="545" t="s">
        <v>1609</v>
      </c>
      <c r="D51" s="546">
        <v>1</v>
      </c>
      <c r="E51" s="935"/>
      <c r="F51" s="522"/>
      <c r="G51" s="522"/>
      <c r="H51" s="522"/>
      <c r="I51" s="522"/>
      <c r="J51" s="522"/>
      <c r="K51" s="522"/>
      <c r="L51" s="522"/>
      <c r="M51" s="522"/>
      <c r="N51" s="522"/>
      <c r="O51" s="522"/>
      <c r="P51" s="522"/>
      <c r="Q51" s="522"/>
      <c r="R51" s="522"/>
      <c r="S51" s="522"/>
      <c r="T51" s="522"/>
      <c r="U51" s="522"/>
      <c r="V51" s="522"/>
      <c r="W51" s="522"/>
      <c r="X51" s="522"/>
      <c r="Y51" s="522"/>
      <c r="Z51" s="522"/>
    </row>
    <row r="52" spans="1:26" ht="15" customHeight="1" x14ac:dyDescent="0.2">
      <c r="A52" s="526"/>
      <c r="B52" s="525" t="s">
        <v>1610</v>
      </c>
      <c r="C52" s="525"/>
      <c r="D52" s="537"/>
      <c r="E52" s="935"/>
      <c r="F52" s="522"/>
      <c r="G52" s="522"/>
      <c r="H52" s="522"/>
      <c r="I52" s="522"/>
      <c r="J52" s="522"/>
      <c r="K52" s="522"/>
      <c r="L52" s="522"/>
      <c r="M52" s="522"/>
      <c r="N52" s="522"/>
      <c r="O52" s="522"/>
      <c r="P52" s="522"/>
      <c r="Q52" s="522"/>
      <c r="R52" s="522"/>
      <c r="S52" s="522"/>
      <c r="T52" s="522"/>
      <c r="U52" s="522"/>
      <c r="V52" s="522"/>
      <c r="W52" s="522"/>
      <c r="X52" s="522"/>
      <c r="Y52" s="522"/>
      <c r="Z52" s="522"/>
    </row>
    <row r="53" spans="1:26" ht="15" customHeight="1" x14ac:dyDescent="0.2">
      <c r="A53" s="526"/>
      <c r="B53" s="529" t="s">
        <v>1611</v>
      </c>
      <c r="C53" s="529"/>
      <c r="D53" s="530"/>
      <c r="E53" s="852"/>
      <c r="F53" s="522"/>
      <c r="G53" s="522"/>
      <c r="H53" s="522"/>
      <c r="I53" s="522"/>
      <c r="J53" s="522"/>
      <c r="K53" s="522"/>
      <c r="L53" s="522"/>
      <c r="M53" s="522"/>
      <c r="N53" s="522"/>
      <c r="O53" s="522"/>
      <c r="P53" s="522"/>
      <c r="Q53" s="522"/>
      <c r="R53" s="522"/>
      <c r="S53" s="522"/>
      <c r="T53" s="522"/>
      <c r="U53" s="522"/>
      <c r="V53" s="522"/>
      <c r="W53" s="522"/>
      <c r="X53" s="522"/>
      <c r="Y53" s="522"/>
      <c r="Z53" s="522"/>
    </row>
    <row r="54" spans="1:26" ht="15" customHeight="1" x14ac:dyDescent="0.2">
      <c r="A54" s="525"/>
      <c r="B54" s="525" t="s">
        <v>1612</v>
      </c>
      <c r="C54" s="525"/>
      <c r="D54" s="537"/>
      <c r="E54" s="1078"/>
      <c r="F54" s="522"/>
      <c r="G54" s="522"/>
      <c r="H54" s="522"/>
      <c r="I54" s="522"/>
      <c r="J54" s="522"/>
      <c r="K54" s="522"/>
      <c r="L54" s="522"/>
      <c r="M54" s="522"/>
      <c r="N54" s="522"/>
      <c r="O54" s="522"/>
      <c r="P54" s="522"/>
      <c r="Q54" s="522"/>
      <c r="R54" s="522"/>
      <c r="S54" s="522"/>
      <c r="T54" s="522"/>
      <c r="U54" s="522"/>
      <c r="V54" s="522"/>
      <c r="W54" s="522"/>
      <c r="X54" s="522"/>
      <c r="Y54" s="522"/>
      <c r="Z54" s="522"/>
    </row>
    <row r="55" spans="1:26" ht="15" customHeight="1" x14ac:dyDescent="0.2">
      <c r="A55" s="525"/>
      <c r="B55" s="547" t="s">
        <v>1613</v>
      </c>
      <c r="C55" s="548" t="s">
        <v>1614</v>
      </c>
      <c r="D55" s="537">
        <v>2</v>
      </c>
      <c r="E55" s="838"/>
      <c r="F55" s="522"/>
      <c r="G55" s="522"/>
      <c r="H55" s="522"/>
      <c r="I55" s="522"/>
      <c r="J55" s="522"/>
      <c r="K55" s="522"/>
      <c r="L55" s="522"/>
      <c r="M55" s="522"/>
      <c r="N55" s="522"/>
      <c r="O55" s="522"/>
      <c r="P55" s="522"/>
      <c r="Q55" s="522"/>
      <c r="R55" s="522"/>
      <c r="S55" s="522"/>
      <c r="T55" s="522"/>
      <c r="U55" s="522"/>
      <c r="V55" s="522"/>
      <c r="W55" s="522"/>
      <c r="X55" s="522"/>
      <c r="Y55" s="522"/>
      <c r="Z55" s="522"/>
    </row>
    <row r="56" spans="1:26" ht="15" customHeight="1" x14ac:dyDescent="0.2">
      <c r="A56" s="525"/>
      <c r="B56" s="547" t="s">
        <v>1615</v>
      </c>
      <c r="C56" s="545" t="s">
        <v>1616</v>
      </c>
      <c r="D56" s="537">
        <v>1</v>
      </c>
      <c r="E56" s="838"/>
      <c r="F56" s="522"/>
      <c r="G56" s="522"/>
      <c r="H56" s="522"/>
      <c r="I56" s="522"/>
      <c r="J56" s="522"/>
      <c r="K56" s="522"/>
      <c r="L56" s="522"/>
      <c r="M56" s="522"/>
      <c r="N56" s="522"/>
      <c r="O56" s="522"/>
      <c r="P56" s="522"/>
      <c r="Q56" s="522"/>
      <c r="R56" s="522"/>
      <c r="S56" s="522"/>
      <c r="T56" s="522"/>
      <c r="U56" s="522"/>
      <c r="V56" s="522"/>
      <c r="W56" s="522"/>
      <c r="X56" s="522"/>
      <c r="Y56" s="522"/>
      <c r="Z56" s="522"/>
    </row>
    <row r="57" spans="1:26" ht="15" customHeight="1" x14ac:dyDescent="0.2">
      <c r="A57" s="525"/>
      <c r="B57" s="547" t="s">
        <v>1617</v>
      </c>
      <c r="C57" s="545" t="s">
        <v>1384</v>
      </c>
      <c r="D57" s="537">
        <v>0</v>
      </c>
      <c r="E57" s="838"/>
      <c r="F57" s="522"/>
      <c r="G57" s="522"/>
      <c r="H57" s="522"/>
      <c r="I57" s="522"/>
      <c r="J57" s="522"/>
      <c r="K57" s="522"/>
      <c r="L57" s="522"/>
      <c r="M57" s="522"/>
      <c r="N57" s="522"/>
      <c r="O57" s="522"/>
      <c r="P57" s="522"/>
      <c r="Q57" s="522"/>
      <c r="R57" s="522"/>
      <c r="S57" s="522"/>
      <c r="T57" s="522"/>
      <c r="U57" s="522"/>
      <c r="V57" s="522"/>
      <c r="W57" s="522"/>
      <c r="X57" s="522"/>
      <c r="Y57" s="522"/>
      <c r="Z57" s="522"/>
    </row>
    <row r="58" spans="1:26" ht="15" customHeight="1" x14ac:dyDescent="0.2">
      <c r="A58" s="525"/>
      <c r="B58" s="547" t="s">
        <v>1618</v>
      </c>
      <c r="C58" s="548"/>
      <c r="D58" s="540"/>
      <c r="E58" s="838"/>
      <c r="F58" s="522"/>
      <c r="G58" s="522"/>
      <c r="H58" s="522"/>
      <c r="I58" s="522"/>
      <c r="J58" s="522"/>
      <c r="K58" s="522"/>
      <c r="L58" s="522"/>
      <c r="M58" s="522"/>
      <c r="N58" s="522"/>
      <c r="O58" s="522"/>
      <c r="P58" s="522"/>
      <c r="Q58" s="522"/>
      <c r="R58" s="522"/>
      <c r="S58" s="522"/>
      <c r="T58" s="522"/>
      <c r="U58" s="522"/>
      <c r="V58" s="522"/>
      <c r="W58" s="522"/>
      <c r="X58" s="522"/>
      <c r="Y58" s="522"/>
      <c r="Z58" s="522"/>
    </row>
    <row r="59" spans="1:26" ht="19.5" customHeight="1" x14ac:dyDescent="0.2">
      <c r="A59" s="549" t="s">
        <v>1402</v>
      </c>
      <c r="B59" s="550"/>
      <c r="C59" s="550"/>
      <c r="D59" s="550"/>
      <c r="E59" s="551"/>
      <c r="F59" s="522"/>
      <c r="G59" s="522"/>
      <c r="H59" s="522"/>
      <c r="I59" s="522"/>
      <c r="J59" s="522"/>
      <c r="K59" s="522"/>
      <c r="L59" s="522"/>
      <c r="M59" s="522"/>
      <c r="N59" s="522"/>
      <c r="O59" s="522"/>
      <c r="P59" s="522"/>
      <c r="Q59" s="522"/>
      <c r="R59" s="522"/>
      <c r="S59" s="522"/>
      <c r="T59" s="522"/>
      <c r="U59" s="522"/>
      <c r="V59" s="522"/>
      <c r="W59" s="522"/>
      <c r="X59" s="522"/>
      <c r="Y59" s="522"/>
      <c r="Z59" s="522"/>
    </row>
    <row r="60" spans="1:26" ht="19.5" customHeight="1" x14ac:dyDescent="0.2">
      <c r="A60" s="525"/>
      <c r="B60" s="552" t="s">
        <v>1619</v>
      </c>
      <c r="C60" s="553"/>
      <c r="D60" s="553"/>
      <c r="E60" s="554"/>
      <c r="F60" s="522"/>
      <c r="G60" s="522"/>
      <c r="H60" s="522"/>
      <c r="I60" s="522"/>
      <c r="J60" s="522"/>
      <c r="K60" s="522"/>
      <c r="L60" s="522"/>
      <c r="M60" s="522"/>
      <c r="N60" s="522"/>
      <c r="O60" s="522"/>
      <c r="P60" s="522"/>
      <c r="Q60" s="522"/>
      <c r="R60" s="522"/>
      <c r="S60" s="522"/>
      <c r="T60" s="522"/>
      <c r="U60" s="522"/>
      <c r="V60" s="522"/>
      <c r="W60" s="522"/>
      <c r="X60" s="522"/>
      <c r="Y60" s="522"/>
      <c r="Z60" s="522"/>
    </row>
    <row r="61" spans="1:26" ht="15" customHeight="1" x14ac:dyDescent="0.2">
      <c r="A61" s="526"/>
      <c r="B61" s="1081" t="s">
        <v>1620</v>
      </c>
      <c r="C61" s="538" t="s">
        <v>1621</v>
      </c>
      <c r="D61" s="528">
        <v>3</v>
      </c>
      <c r="E61" s="1078"/>
      <c r="F61" s="522"/>
      <c r="G61" s="522"/>
      <c r="H61" s="522"/>
      <c r="I61" s="522"/>
      <c r="J61" s="522"/>
      <c r="K61" s="522"/>
      <c r="L61" s="522"/>
      <c r="M61" s="522"/>
      <c r="N61" s="522"/>
      <c r="O61" s="522"/>
      <c r="P61" s="522"/>
      <c r="Q61" s="522"/>
      <c r="R61" s="522"/>
      <c r="S61" s="522"/>
      <c r="T61" s="522"/>
      <c r="U61" s="522"/>
      <c r="V61" s="522"/>
      <c r="W61" s="522"/>
      <c r="X61" s="522"/>
      <c r="Y61" s="522"/>
      <c r="Z61" s="522"/>
    </row>
    <row r="62" spans="1:26" ht="15" customHeight="1" x14ac:dyDescent="0.2">
      <c r="A62" s="526"/>
      <c r="B62" s="838"/>
      <c r="C62" s="541" t="s">
        <v>1622</v>
      </c>
      <c r="D62" s="537">
        <v>2</v>
      </c>
      <c r="E62" s="838"/>
      <c r="F62" s="522"/>
      <c r="G62" s="522"/>
      <c r="H62" s="522"/>
      <c r="I62" s="522"/>
      <c r="J62" s="522"/>
      <c r="K62" s="522"/>
      <c r="L62" s="522"/>
      <c r="M62" s="522"/>
      <c r="N62" s="522"/>
      <c r="O62" s="522"/>
      <c r="P62" s="522"/>
      <c r="Q62" s="522"/>
      <c r="R62" s="522"/>
      <c r="S62" s="522"/>
      <c r="T62" s="522"/>
      <c r="U62" s="522"/>
      <c r="V62" s="522"/>
      <c r="W62" s="522"/>
      <c r="X62" s="522"/>
      <c r="Y62" s="522"/>
      <c r="Z62" s="522"/>
    </row>
    <row r="63" spans="1:26" ht="15" customHeight="1" x14ac:dyDescent="0.2">
      <c r="A63" s="526"/>
      <c r="B63" s="839"/>
      <c r="C63" s="539" t="s">
        <v>1623</v>
      </c>
      <c r="D63" s="530">
        <v>1</v>
      </c>
      <c r="E63" s="839"/>
      <c r="F63" s="522"/>
      <c r="G63" s="522"/>
      <c r="H63" s="522"/>
      <c r="I63" s="522"/>
      <c r="J63" s="522"/>
      <c r="K63" s="522"/>
      <c r="L63" s="522"/>
      <c r="M63" s="522"/>
      <c r="N63" s="522"/>
      <c r="O63" s="522"/>
      <c r="P63" s="522"/>
      <c r="Q63" s="522"/>
      <c r="R63" s="522"/>
      <c r="S63" s="522"/>
      <c r="T63" s="522"/>
      <c r="U63" s="522"/>
      <c r="V63" s="522"/>
      <c r="W63" s="522"/>
      <c r="X63" s="522"/>
      <c r="Y63" s="522"/>
      <c r="Z63" s="522"/>
    </row>
    <row r="64" spans="1:26" ht="15" customHeight="1" x14ac:dyDescent="0.2">
      <c r="A64" s="526"/>
      <c r="B64" s="1081" t="s">
        <v>1624</v>
      </c>
      <c r="C64" s="538" t="s">
        <v>1625</v>
      </c>
      <c r="D64" s="528">
        <v>2</v>
      </c>
      <c r="E64" s="1078"/>
      <c r="F64" s="522"/>
      <c r="G64" s="522"/>
      <c r="H64" s="522"/>
      <c r="I64" s="522"/>
      <c r="J64" s="522"/>
      <c r="K64" s="522"/>
      <c r="L64" s="522"/>
      <c r="M64" s="522"/>
      <c r="N64" s="522"/>
      <c r="O64" s="522"/>
      <c r="P64" s="522"/>
      <c r="Q64" s="522"/>
      <c r="R64" s="522"/>
      <c r="S64" s="522"/>
      <c r="T64" s="522"/>
      <c r="U64" s="522"/>
      <c r="V64" s="522"/>
      <c r="W64" s="522"/>
      <c r="X64" s="522"/>
      <c r="Y64" s="522"/>
      <c r="Z64" s="522"/>
    </row>
    <row r="65" spans="1:26" ht="15" customHeight="1" x14ac:dyDescent="0.2">
      <c r="A65" s="526"/>
      <c r="B65" s="838"/>
      <c r="C65" s="541" t="s">
        <v>1626</v>
      </c>
      <c r="D65" s="537">
        <v>1</v>
      </c>
      <c r="E65" s="838"/>
      <c r="F65" s="522"/>
      <c r="G65" s="522"/>
      <c r="H65" s="522"/>
      <c r="I65" s="522"/>
      <c r="J65" s="522"/>
      <c r="K65" s="522"/>
      <c r="L65" s="522"/>
      <c r="M65" s="522"/>
      <c r="N65" s="522"/>
      <c r="O65" s="522"/>
      <c r="P65" s="522"/>
      <c r="Q65" s="522"/>
      <c r="R65" s="522"/>
      <c r="S65" s="522"/>
      <c r="T65" s="522"/>
      <c r="U65" s="522"/>
      <c r="V65" s="522"/>
      <c r="W65" s="522"/>
      <c r="X65" s="522"/>
      <c r="Y65" s="522"/>
      <c r="Z65" s="522"/>
    </row>
    <row r="66" spans="1:26" ht="15" customHeight="1" x14ac:dyDescent="0.2">
      <c r="A66" s="526"/>
      <c r="B66" s="839"/>
      <c r="C66" s="539" t="s">
        <v>1627</v>
      </c>
      <c r="D66" s="530">
        <v>0</v>
      </c>
      <c r="E66" s="839"/>
      <c r="F66" s="522"/>
      <c r="G66" s="522"/>
      <c r="H66" s="522"/>
      <c r="I66" s="522"/>
      <c r="J66" s="522"/>
      <c r="K66" s="522"/>
      <c r="L66" s="522"/>
      <c r="M66" s="522"/>
      <c r="N66" s="522"/>
      <c r="O66" s="522"/>
      <c r="P66" s="522"/>
      <c r="Q66" s="522"/>
      <c r="R66" s="522"/>
      <c r="S66" s="522"/>
      <c r="T66" s="522"/>
      <c r="U66" s="522"/>
      <c r="V66" s="522"/>
      <c r="W66" s="522"/>
      <c r="X66" s="522"/>
      <c r="Y66" s="522"/>
      <c r="Z66" s="522"/>
    </row>
    <row r="67" spans="1:26" ht="15" customHeight="1" x14ac:dyDescent="0.2">
      <c r="A67" s="526"/>
      <c r="B67" s="1081" t="s">
        <v>1628</v>
      </c>
      <c r="C67" s="538" t="s">
        <v>1625</v>
      </c>
      <c r="D67" s="528">
        <v>2</v>
      </c>
      <c r="E67" s="1078"/>
      <c r="F67" s="522"/>
      <c r="G67" s="522"/>
      <c r="H67" s="522"/>
      <c r="I67" s="522"/>
      <c r="J67" s="522"/>
      <c r="K67" s="522"/>
      <c r="L67" s="522"/>
      <c r="M67" s="522"/>
      <c r="N67" s="522"/>
      <c r="O67" s="522"/>
      <c r="P67" s="522"/>
      <c r="Q67" s="522"/>
      <c r="R67" s="522"/>
      <c r="S67" s="522"/>
      <c r="T67" s="522"/>
      <c r="U67" s="522"/>
      <c r="V67" s="522"/>
      <c r="W67" s="522"/>
      <c r="X67" s="522"/>
      <c r="Y67" s="522"/>
      <c r="Z67" s="522"/>
    </row>
    <row r="68" spans="1:26" ht="15" customHeight="1" x14ac:dyDescent="0.2">
      <c r="A68" s="526"/>
      <c r="B68" s="838"/>
      <c r="C68" s="541" t="s">
        <v>1626</v>
      </c>
      <c r="D68" s="537">
        <v>1</v>
      </c>
      <c r="E68" s="838"/>
      <c r="F68" s="522"/>
      <c r="G68" s="522"/>
      <c r="H68" s="522"/>
      <c r="I68" s="522"/>
      <c r="J68" s="522"/>
      <c r="K68" s="522"/>
      <c r="L68" s="522"/>
      <c r="M68" s="522"/>
      <c r="N68" s="522"/>
      <c r="O68" s="522"/>
      <c r="P68" s="522"/>
      <c r="Q68" s="522"/>
      <c r="R68" s="522"/>
      <c r="S68" s="522"/>
      <c r="T68" s="522"/>
      <c r="U68" s="522"/>
      <c r="V68" s="522"/>
      <c r="W68" s="522"/>
      <c r="X68" s="522"/>
      <c r="Y68" s="522"/>
      <c r="Z68" s="522"/>
    </row>
    <row r="69" spans="1:26" ht="15" customHeight="1" x14ac:dyDescent="0.2">
      <c r="A69" s="526"/>
      <c r="B69" s="839"/>
      <c r="C69" s="539" t="s">
        <v>1629</v>
      </c>
      <c r="D69" s="530">
        <v>0</v>
      </c>
      <c r="E69" s="839"/>
      <c r="F69" s="522"/>
      <c r="G69" s="522"/>
      <c r="H69" s="522"/>
      <c r="I69" s="522"/>
      <c r="J69" s="522"/>
      <c r="K69" s="522"/>
      <c r="L69" s="522"/>
      <c r="M69" s="522"/>
      <c r="N69" s="522"/>
      <c r="O69" s="522"/>
      <c r="P69" s="522"/>
      <c r="Q69" s="522"/>
      <c r="R69" s="522"/>
      <c r="S69" s="522"/>
      <c r="T69" s="522"/>
      <c r="U69" s="522"/>
      <c r="V69" s="522"/>
      <c r="W69" s="522"/>
      <c r="X69" s="522"/>
      <c r="Y69" s="522"/>
      <c r="Z69" s="522"/>
    </row>
    <row r="70" spans="1:26" ht="15" customHeight="1" x14ac:dyDescent="0.2">
      <c r="A70" s="525"/>
      <c r="B70" s="534" t="s">
        <v>1630</v>
      </c>
      <c r="C70" s="535"/>
      <c r="D70" s="535"/>
      <c r="E70" s="536"/>
      <c r="F70" s="522"/>
      <c r="G70" s="522"/>
      <c r="H70" s="522"/>
      <c r="I70" s="522"/>
      <c r="J70" s="522"/>
      <c r="K70" s="522"/>
      <c r="L70" s="522"/>
      <c r="M70" s="522"/>
      <c r="N70" s="522"/>
      <c r="O70" s="522"/>
      <c r="P70" s="522"/>
      <c r="Q70" s="522"/>
      <c r="R70" s="522"/>
      <c r="S70" s="522"/>
      <c r="T70" s="522"/>
      <c r="U70" s="522"/>
      <c r="V70" s="522"/>
      <c r="W70" s="522"/>
      <c r="X70" s="522"/>
      <c r="Y70" s="522"/>
      <c r="Z70" s="522"/>
    </row>
    <row r="71" spans="1:26" ht="15" customHeight="1" x14ac:dyDescent="0.2">
      <c r="A71" s="526"/>
      <c r="B71" s="1081" t="s">
        <v>1631</v>
      </c>
      <c r="C71" s="527" t="s">
        <v>1632</v>
      </c>
      <c r="D71" s="528">
        <v>4</v>
      </c>
      <c r="E71" s="1078"/>
      <c r="F71" s="522"/>
      <c r="G71" s="522"/>
      <c r="H71" s="522"/>
      <c r="I71" s="522"/>
      <c r="J71" s="522"/>
      <c r="K71" s="522"/>
      <c r="L71" s="522"/>
      <c r="M71" s="522"/>
      <c r="N71" s="522"/>
      <c r="O71" s="522"/>
      <c r="P71" s="522"/>
      <c r="Q71" s="522"/>
      <c r="R71" s="522"/>
      <c r="S71" s="522"/>
      <c r="T71" s="522"/>
      <c r="U71" s="522"/>
      <c r="V71" s="522"/>
      <c r="W71" s="522"/>
      <c r="X71" s="522"/>
      <c r="Y71" s="522"/>
      <c r="Z71" s="522"/>
    </row>
    <row r="72" spans="1:26" ht="15" customHeight="1" x14ac:dyDescent="0.2">
      <c r="A72" s="526"/>
      <c r="B72" s="838"/>
      <c r="C72" s="541" t="s">
        <v>1633</v>
      </c>
      <c r="D72" s="537">
        <v>3</v>
      </c>
      <c r="E72" s="838"/>
      <c r="F72" s="522"/>
      <c r="G72" s="522"/>
      <c r="H72" s="522"/>
      <c r="I72" s="522"/>
      <c r="J72" s="522"/>
      <c r="K72" s="522"/>
      <c r="L72" s="522"/>
      <c r="M72" s="522"/>
      <c r="N72" s="522"/>
      <c r="O72" s="522"/>
      <c r="P72" s="522"/>
      <c r="Q72" s="522"/>
      <c r="R72" s="522"/>
      <c r="S72" s="522"/>
      <c r="T72" s="522"/>
      <c r="U72" s="522"/>
      <c r="V72" s="522"/>
      <c r="W72" s="522"/>
      <c r="X72" s="522"/>
      <c r="Y72" s="522"/>
      <c r="Z72" s="522"/>
    </row>
    <row r="73" spans="1:26" ht="15" customHeight="1" x14ac:dyDescent="0.2">
      <c r="A73" s="526"/>
      <c r="B73" s="838"/>
      <c r="C73" s="541" t="s">
        <v>1634</v>
      </c>
      <c r="D73" s="537">
        <v>2</v>
      </c>
      <c r="E73" s="838"/>
      <c r="F73" s="522"/>
      <c r="G73" s="522"/>
      <c r="H73" s="522"/>
      <c r="I73" s="522"/>
      <c r="J73" s="522"/>
      <c r="K73" s="522"/>
      <c r="L73" s="522"/>
      <c r="M73" s="522"/>
      <c r="N73" s="522"/>
      <c r="O73" s="522"/>
      <c r="P73" s="522"/>
      <c r="Q73" s="522"/>
      <c r="R73" s="522"/>
      <c r="S73" s="522"/>
      <c r="T73" s="522"/>
      <c r="U73" s="522"/>
      <c r="V73" s="522"/>
      <c r="W73" s="522"/>
      <c r="X73" s="522"/>
      <c r="Y73" s="522"/>
      <c r="Z73" s="522"/>
    </row>
    <row r="74" spans="1:26" ht="15" customHeight="1" x14ac:dyDescent="0.2">
      <c r="A74" s="526"/>
      <c r="B74" s="839"/>
      <c r="C74" s="539" t="s">
        <v>1635</v>
      </c>
      <c r="D74" s="530">
        <v>1</v>
      </c>
      <c r="E74" s="839"/>
      <c r="F74" s="522"/>
      <c r="G74" s="522"/>
      <c r="H74" s="522"/>
      <c r="I74" s="522"/>
      <c r="J74" s="522"/>
      <c r="K74" s="522"/>
      <c r="L74" s="522"/>
      <c r="M74" s="522"/>
      <c r="N74" s="522"/>
      <c r="O74" s="522"/>
      <c r="P74" s="522"/>
      <c r="Q74" s="522"/>
      <c r="R74" s="522"/>
      <c r="S74" s="522"/>
      <c r="T74" s="522"/>
      <c r="U74" s="522"/>
      <c r="V74" s="522"/>
      <c r="W74" s="522"/>
      <c r="X74" s="522"/>
      <c r="Y74" s="522"/>
      <c r="Z74" s="522"/>
    </row>
    <row r="75" spans="1:26" ht="19.5" customHeight="1" x14ac:dyDescent="0.2">
      <c r="A75" s="526"/>
      <c r="B75" s="555" t="s">
        <v>1636</v>
      </c>
      <c r="C75" s="556"/>
      <c r="D75" s="556"/>
      <c r="E75" s="557"/>
      <c r="F75" s="522"/>
      <c r="G75" s="522"/>
      <c r="H75" s="522"/>
      <c r="I75" s="522"/>
      <c r="J75" s="522"/>
      <c r="K75" s="522"/>
      <c r="L75" s="522"/>
      <c r="M75" s="522"/>
      <c r="N75" s="522"/>
      <c r="O75" s="522"/>
      <c r="P75" s="522"/>
      <c r="Q75" s="522"/>
      <c r="R75" s="522"/>
      <c r="S75" s="522"/>
      <c r="T75" s="522"/>
      <c r="U75" s="522"/>
      <c r="V75" s="522"/>
      <c r="W75" s="522"/>
      <c r="X75" s="522"/>
      <c r="Y75" s="522"/>
      <c r="Z75" s="522"/>
    </row>
    <row r="76" spans="1:26" ht="15" customHeight="1" x14ac:dyDescent="0.2">
      <c r="A76" s="526"/>
      <c r="B76" s="1081" t="s">
        <v>1637</v>
      </c>
      <c r="C76" s="538" t="s">
        <v>1580</v>
      </c>
      <c r="D76" s="528">
        <v>2</v>
      </c>
      <c r="E76" s="1078"/>
      <c r="F76" s="522"/>
      <c r="G76" s="522"/>
      <c r="H76" s="522"/>
      <c r="I76" s="522"/>
      <c r="J76" s="522"/>
      <c r="K76" s="522"/>
      <c r="L76" s="522"/>
      <c r="M76" s="522"/>
      <c r="N76" s="522"/>
      <c r="O76" s="522"/>
      <c r="P76" s="522"/>
      <c r="Q76" s="522"/>
      <c r="R76" s="522"/>
      <c r="S76" s="522"/>
      <c r="T76" s="522"/>
      <c r="U76" s="522"/>
      <c r="V76" s="522"/>
      <c r="W76" s="522"/>
      <c r="X76" s="522"/>
      <c r="Y76" s="522"/>
      <c r="Z76" s="522"/>
    </row>
    <row r="77" spans="1:26" ht="15" customHeight="1" x14ac:dyDescent="0.2">
      <c r="A77" s="526"/>
      <c r="B77" s="839"/>
      <c r="C77" s="539" t="s">
        <v>1586</v>
      </c>
      <c r="D77" s="530">
        <v>0</v>
      </c>
      <c r="E77" s="839"/>
      <c r="F77" s="522"/>
      <c r="G77" s="522"/>
      <c r="H77" s="522"/>
      <c r="I77" s="522"/>
      <c r="J77" s="522"/>
      <c r="K77" s="522"/>
      <c r="L77" s="522"/>
      <c r="M77" s="522"/>
      <c r="N77" s="522"/>
      <c r="O77" s="522"/>
      <c r="P77" s="522"/>
      <c r="Q77" s="522"/>
      <c r="R77" s="522"/>
      <c r="S77" s="522"/>
      <c r="T77" s="522"/>
      <c r="U77" s="522"/>
      <c r="V77" s="522"/>
      <c r="W77" s="522"/>
      <c r="X77" s="522"/>
      <c r="Y77" s="522"/>
      <c r="Z77" s="522"/>
    </row>
    <row r="78" spans="1:26" ht="15" customHeight="1" x14ac:dyDescent="0.2">
      <c r="A78" s="526"/>
      <c r="B78" s="1081" t="s">
        <v>1638</v>
      </c>
      <c r="C78" s="538" t="s">
        <v>1639</v>
      </c>
      <c r="D78" s="528">
        <v>2</v>
      </c>
      <c r="E78" s="1078"/>
      <c r="F78" s="522"/>
      <c r="G78" s="522"/>
      <c r="H78" s="522"/>
      <c r="I78" s="522"/>
      <c r="J78" s="522"/>
      <c r="K78" s="522"/>
      <c r="L78" s="522"/>
      <c r="M78" s="522"/>
      <c r="N78" s="522"/>
      <c r="O78" s="522"/>
      <c r="P78" s="522"/>
      <c r="Q78" s="522"/>
      <c r="R78" s="522"/>
      <c r="S78" s="522"/>
      <c r="T78" s="522"/>
      <c r="U78" s="522"/>
      <c r="V78" s="522"/>
      <c r="W78" s="522"/>
      <c r="X78" s="522"/>
      <c r="Y78" s="522"/>
      <c r="Z78" s="522"/>
    </row>
    <row r="79" spans="1:26" ht="15" customHeight="1" x14ac:dyDescent="0.2">
      <c r="A79" s="526"/>
      <c r="B79" s="838"/>
      <c r="C79" s="541" t="s">
        <v>1640</v>
      </c>
      <c r="D79" s="537">
        <v>1</v>
      </c>
      <c r="E79" s="838"/>
      <c r="F79" s="522"/>
      <c r="G79" s="522"/>
      <c r="H79" s="522"/>
      <c r="I79" s="522"/>
      <c r="J79" s="522"/>
      <c r="K79" s="522"/>
      <c r="L79" s="522"/>
      <c r="M79" s="522"/>
      <c r="N79" s="522"/>
      <c r="O79" s="522"/>
      <c r="P79" s="522"/>
      <c r="Q79" s="522"/>
      <c r="R79" s="522"/>
      <c r="S79" s="522"/>
      <c r="T79" s="522"/>
      <c r="U79" s="522"/>
      <c r="V79" s="522"/>
      <c r="W79" s="522"/>
      <c r="X79" s="522"/>
      <c r="Y79" s="522"/>
      <c r="Z79" s="522"/>
    </row>
    <row r="80" spans="1:26" ht="15" customHeight="1" x14ac:dyDescent="0.2">
      <c r="A80" s="526"/>
      <c r="B80" s="839"/>
      <c r="C80" s="539" t="s">
        <v>1586</v>
      </c>
      <c r="D80" s="530">
        <v>0</v>
      </c>
      <c r="E80" s="839"/>
      <c r="F80" s="522"/>
      <c r="G80" s="522"/>
      <c r="H80" s="522"/>
      <c r="I80" s="522"/>
      <c r="J80" s="522"/>
      <c r="K80" s="522"/>
      <c r="L80" s="522"/>
      <c r="M80" s="522"/>
      <c r="N80" s="522"/>
      <c r="O80" s="522"/>
      <c r="P80" s="522"/>
      <c r="Q80" s="522"/>
      <c r="R80" s="522"/>
      <c r="S80" s="522"/>
      <c r="T80" s="522"/>
      <c r="U80" s="522"/>
      <c r="V80" s="522"/>
      <c r="W80" s="522"/>
      <c r="X80" s="522"/>
      <c r="Y80" s="522"/>
      <c r="Z80" s="522"/>
    </row>
    <row r="81" spans="1:26" ht="15" customHeight="1" x14ac:dyDescent="0.2">
      <c r="A81" s="526"/>
      <c r="B81" s="1081" t="s">
        <v>1641</v>
      </c>
      <c r="C81" s="538" t="s">
        <v>1642</v>
      </c>
      <c r="D81" s="528">
        <v>3</v>
      </c>
      <c r="E81" s="1078"/>
      <c r="F81" s="522"/>
      <c r="G81" s="522"/>
      <c r="H81" s="522"/>
      <c r="I81" s="522"/>
      <c r="J81" s="522"/>
      <c r="K81" s="522"/>
      <c r="L81" s="522"/>
      <c r="M81" s="522"/>
      <c r="N81" s="522"/>
      <c r="O81" s="522"/>
      <c r="P81" s="522"/>
      <c r="Q81" s="522"/>
      <c r="R81" s="522"/>
      <c r="S81" s="522"/>
      <c r="T81" s="522"/>
      <c r="U81" s="522"/>
      <c r="V81" s="522"/>
      <c r="W81" s="522"/>
      <c r="X81" s="522"/>
      <c r="Y81" s="522"/>
      <c r="Z81" s="522"/>
    </row>
    <row r="82" spans="1:26" ht="15" customHeight="1" x14ac:dyDescent="0.2">
      <c r="A82" s="526"/>
      <c r="B82" s="838"/>
      <c r="C82" s="541" t="s">
        <v>1643</v>
      </c>
      <c r="D82" s="537">
        <v>2</v>
      </c>
      <c r="E82" s="838"/>
      <c r="F82" s="522"/>
      <c r="G82" s="522"/>
      <c r="H82" s="522"/>
      <c r="I82" s="522"/>
      <c r="J82" s="522"/>
      <c r="K82" s="522"/>
      <c r="L82" s="522"/>
      <c r="M82" s="522"/>
      <c r="N82" s="522"/>
      <c r="O82" s="522"/>
      <c r="P82" s="522"/>
      <c r="Q82" s="522"/>
      <c r="R82" s="522"/>
      <c r="S82" s="522"/>
      <c r="T82" s="522"/>
      <c r="U82" s="522"/>
      <c r="V82" s="522"/>
      <c r="W82" s="522"/>
      <c r="X82" s="522"/>
      <c r="Y82" s="522"/>
      <c r="Z82" s="522"/>
    </row>
    <row r="83" spans="1:26" ht="15" customHeight="1" x14ac:dyDescent="0.2">
      <c r="A83" s="526"/>
      <c r="B83" s="839"/>
      <c r="C83" s="539" t="s">
        <v>1644</v>
      </c>
      <c r="D83" s="530">
        <v>1</v>
      </c>
      <c r="E83" s="839"/>
      <c r="F83" s="522"/>
      <c r="G83" s="522"/>
      <c r="H83" s="522"/>
      <c r="I83" s="522"/>
      <c r="J83" s="522"/>
      <c r="K83" s="522"/>
      <c r="L83" s="522"/>
      <c r="M83" s="522"/>
      <c r="N83" s="522"/>
      <c r="O83" s="522"/>
      <c r="P83" s="522"/>
      <c r="Q83" s="522"/>
      <c r="R83" s="522"/>
      <c r="S83" s="522"/>
      <c r="T83" s="522"/>
      <c r="U83" s="522"/>
      <c r="V83" s="522"/>
      <c r="W83" s="522"/>
      <c r="X83" s="522"/>
      <c r="Y83" s="522"/>
      <c r="Z83" s="522"/>
    </row>
    <row r="84" spans="1:26" ht="15" customHeight="1" x14ac:dyDescent="0.2">
      <c r="A84" s="526"/>
      <c r="B84" s="1081" t="s">
        <v>1645</v>
      </c>
      <c r="C84" s="538" t="s">
        <v>1580</v>
      </c>
      <c r="D84" s="528">
        <v>1</v>
      </c>
      <c r="E84" s="1078"/>
      <c r="F84" s="522"/>
      <c r="G84" s="522"/>
      <c r="H84" s="522"/>
      <c r="I84" s="522"/>
      <c r="J84" s="522"/>
      <c r="K84" s="522"/>
      <c r="L84" s="522"/>
      <c r="M84" s="522"/>
      <c r="N84" s="522"/>
      <c r="O84" s="522"/>
      <c r="P84" s="522"/>
      <c r="Q84" s="522"/>
      <c r="R84" s="522"/>
      <c r="S84" s="522"/>
      <c r="T84" s="522"/>
      <c r="U84" s="522"/>
      <c r="V84" s="522"/>
      <c r="W84" s="522"/>
      <c r="X84" s="522"/>
      <c r="Y84" s="522"/>
      <c r="Z84" s="522"/>
    </row>
    <row r="85" spans="1:26" ht="15" customHeight="1" x14ac:dyDescent="0.2">
      <c r="A85" s="526"/>
      <c r="B85" s="839"/>
      <c r="C85" s="539" t="s">
        <v>1586</v>
      </c>
      <c r="D85" s="530">
        <v>0</v>
      </c>
      <c r="E85" s="839"/>
      <c r="F85" s="522"/>
      <c r="G85" s="522"/>
      <c r="H85" s="522"/>
      <c r="I85" s="522"/>
      <c r="J85" s="522"/>
      <c r="K85" s="522"/>
      <c r="L85" s="522"/>
      <c r="M85" s="522"/>
      <c r="N85" s="522"/>
      <c r="O85" s="522"/>
      <c r="P85" s="522"/>
      <c r="Q85" s="522"/>
      <c r="R85" s="522"/>
      <c r="S85" s="522"/>
      <c r="T85" s="522"/>
      <c r="U85" s="522"/>
      <c r="V85" s="522"/>
      <c r="W85" s="522"/>
      <c r="X85" s="522"/>
      <c r="Y85" s="522"/>
      <c r="Z85" s="522"/>
    </row>
    <row r="86" spans="1:26" ht="15" customHeight="1" x14ac:dyDescent="0.2">
      <c r="A86" s="526"/>
      <c r="B86" s="1081" t="s">
        <v>1646</v>
      </c>
      <c r="C86" s="538" t="s">
        <v>1580</v>
      </c>
      <c r="D86" s="528">
        <v>1</v>
      </c>
      <c r="E86" s="1078"/>
      <c r="F86" s="522"/>
      <c r="G86" s="522"/>
      <c r="H86" s="522"/>
      <c r="I86" s="522"/>
      <c r="J86" s="522"/>
      <c r="K86" s="522"/>
      <c r="L86" s="522"/>
      <c r="M86" s="522"/>
      <c r="N86" s="522"/>
      <c r="O86" s="522"/>
      <c r="P86" s="522"/>
      <c r="Q86" s="522"/>
      <c r="R86" s="522"/>
      <c r="S86" s="522"/>
      <c r="T86" s="522"/>
      <c r="U86" s="522"/>
      <c r="V86" s="522"/>
      <c r="W86" s="522"/>
      <c r="X86" s="522"/>
      <c r="Y86" s="522"/>
      <c r="Z86" s="522"/>
    </row>
    <row r="87" spans="1:26" ht="15" customHeight="1" x14ac:dyDescent="0.2">
      <c r="A87" s="526"/>
      <c r="B87" s="839"/>
      <c r="C87" s="539" t="s">
        <v>1586</v>
      </c>
      <c r="D87" s="530">
        <v>0</v>
      </c>
      <c r="E87" s="839"/>
      <c r="F87" s="522"/>
      <c r="G87" s="522"/>
      <c r="H87" s="522"/>
      <c r="I87" s="522"/>
      <c r="J87" s="522"/>
      <c r="K87" s="522"/>
      <c r="L87" s="522"/>
      <c r="M87" s="522"/>
      <c r="N87" s="522"/>
      <c r="O87" s="522"/>
      <c r="P87" s="522"/>
      <c r="Q87" s="522"/>
      <c r="R87" s="522"/>
      <c r="S87" s="522"/>
      <c r="T87" s="522"/>
      <c r="U87" s="522"/>
      <c r="V87" s="522"/>
      <c r="W87" s="522"/>
      <c r="X87" s="522"/>
      <c r="Y87" s="522"/>
      <c r="Z87" s="522"/>
    </row>
    <row r="88" spans="1:26" ht="15" customHeight="1" x14ac:dyDescent="0.2">
      <c r="A88" s="526"/>
      <c r="B88" s="1081" t="s">
        <v>1647</v>
      </c>
      <c r="C88" s="541" t="s">
        <v>1648</v>
      </c>
      <c r="D88" s="537">
        <v>1</v>
      </c>
      <c r="E88" s="1078"/>
      <c r="F88" s="522"/>
      <c r="G88" s="522"/>
      <c r="H88" s="522"/>
      <c r="I88" s="522"/>
      <c r="J88" s="522"/>
      <c r="K88" s="522"/>
      <c r="L88" s="522"/>
      <c r="M88" s="522"/>
      <c r="N88" s="522"/>
      <c r="O88" s="522"/>
      <c r="P88" s="522"/>
      <c r="Q88" s="522"/>
      <c r="R88" s="522"/>
      <c r="S88" s="522"/>
      <c r="T88" s="522"/>
      <c r="U88" s="522"/>
      <c r="V88" s="522"/>
      <c r="W88" s="522"/>
      <c r="X88" s="522"/>
      <c r="Y88" s="522"/>
      <c r="Z88" s="522"/>
    </row>
    <row r="89" spans="1:26" ht="15" customHeight="1" x14ac:dyDescent="0.2">
      <c r="A89" s="526"/>
      <c r="B89" s="839"/>
      <c r="C89" s="539" t="s">
        <v>1581</v>
      </c>
      <c r="D89" s="530">
        <v>0</v>
      </c>
      <c r="E89" s="839"/>
      <c r="F89" s="522"/>
      <c r="G89" s="522"/>
      <c r="H89" s="522"/>
      <c r="I89" s="522"/>
      <c r="J89" s="522"/>
      <c r="K89" s="522"/>
      <c r="L89" s="522"/>
      <c r="M89" s="522"/>
      <c r="N89" s="522"/>
      <c r="O89" s="522"/>
      <c r="P89" s="522"/>
      <c r="Q89" s="522"/>
      <c r="R89" s="522"/>
      <c r="S89" s="522"/>
      <c r="T89" s="522"/>
      <c r="U89" s="522"/>
      <c r="V89" s="522"/>
      <c r="W89" s="522"/>
      <c r="X89" s="522"/>
      <c r="Y89" s="522"/>
      <c r="Z89" s="522"/>
    </row>
    <row r="90" spans="1:26" ht="15" customHeight="1" x14ac:dyDescent="0.2">
      <c r="A90" s="526"/>
      <c r="B90" s="1081" t="s">
        <v>1649</v>
      </c>
      <c r="C90" s="538" t="s">
        <v>1648</v>
      </c>
      <c r="D90" s="528">
        <v>2</v>
      </c>
      <c r="E90" s="1078"/>
      <c r="F90" s="522"/>
      <c r="G90" s="522"/>
      <c r="H90" s="522"/>
      <c r="I90" s="522"/>
      <c r="J90" s="522"/>
      <c r="K90" s="522"/>
      <c r="L90" s="522"/>
      <c r="M90" s="522"/>
      <c r="N90" s="522"/>
      <c r="O90" s="522"/>
      <c r="P90" s="522"/>
      <c r="Q90" s="522"/>
      <c r="R90" s="522"/>
      <c r="S90" s="522"/>
      <c r="T90" s="522"/>
      <c r="U90" s="522"/>
      <c r="V90" s="522"/>
      <c r="W90" s="522"/>
      <c r="X90" s="522"/>
      <c r="Y90" s="522"/>
      <c r="Z90" s="522"/>
    </row>
    <row r="91" spans="1:26" ht="15" customHeight="1" x14ac:dyDescent="0.2">
      <c r="A91" s="526"/>
      <c r="B91" s="839"/>
      <c r="C91" s="539" t="s">
        <v>1581</v>
      </c>
      <c r="D91" s="530">
        <v>0</v>
      </c>
      <c r="E91" s="839"/>
      <c r="F91" s="522"/>
      <c r="G91" s="522"/>
      <c r="H91" s="522"/>
      <c r="I91" s="522"/>
      <c r="J91" s="522"/>
      <c r="K91" s="522"/>
      <c r="L91" s="522"/>
      <c r="M91" s="522"/>
      <c r="N91" s="522"/>
      <c r="O91" s="522"/>
      <c r="P91" s="522"/>
      <c r="Q91" s="522"/>
      <c r="R91" s="522"/>
      <c r="S91" s="522"/>
      <c r="T91" s="522"/>
      <c r="U91" s="522"/>
      <c r="V91" s="522"/>
      <c r="W91" s="522"/>
      <c r="X91" s="522"/>
      <c r="Y91" s="522"/>
      <c r="Z91" s="522"/>
    </row>
    <row r="92" spans="1:26" ht="15" customHeight="1" x14ac:dyDescent="0.2">
      <c r="A92" s="526"/>
      <c r="B92" s="1081" t="s">
        <v>1650</v>
      </c>
      <c r="C92" s="538" t="s">
        <v>1648</v>
      </c>
      <c r="D92" s="528">
        <v>2</v>
      </c>
      <c r="E92" s="1078"/>
      <c r="F92" s="522"/>
      <c r="G92" s="522"/>
      <c r="H92" s="522"/>
      <c r="I92" s="522"/>
      <c r="J92" s="522"/>
      <c r="K92" s="522"/>
      <c r="L92" s="522"/>
      <c r="M92" s="522"/>
      <c r="N92" s="522"/>
      <c r="O92" s="522"/>
      <c r="P92" s="522"/>
      <c r="Q92" s="522"/>
      <c r="R92" s="522"/>
      <c r="S92" s="522"/>
      <c r="T92" s="522"/>
      <c r="U92" s="522"/>
      <c r="V92" s="522"/>
      <c r="W92" s="522"/>
      <c r="X92" s="522"/>
      <c r="Y92" s="522"/>
      <c r="Z92" s="522"/>
    </row>
    <row r="93" spans="1:26" ht="15" customHeight="1" x14ac:dyDescent="0.2">
      <c r="A93" s="526"/>
      <c r="B93" s="839"/>
      <c r="C93" s="539" t="s">
        <v>1581</v>
      </c>
      <c r="D93" s="530">
        <v>0</v>
      </c>
      <c r="E93" s="839"/>
      <c r="F93" s="522"/>
      <c r="G93" s="522"/>
      <c r="H93" s="522"/>
      <c r="I93" s="522"/>
      <c r="J93" s="522"/>
      <c r="K93" s="522"/>
      <c r="L93" s="522"/>
      <c r="M93" s="522"/>
      <c r="N93" s="522"/>
      <c r="O93" s="522"/>
      <c r="P93" s="522"/>
      <c r="Q93" s="522"/>
      <c r="R93" s="522"/>
      <c r="S93" s="522"/>
      <c r="T93" s="522"/>
      <c r="U93" s="522"/>
      <c r="V93" s="522"/>
      <c r="W93" s="522"/>
      <c r="X93" s="522"/>
      <c r="Y93" s="522"/>
      <c r="Z93" s="522"/>
    </row>
    <row r="94" spans="1:26" ht="15" customHeight="1" x14ac:dyDescent="0.2">
      <c r="A94" s="526"/>
      <c r="B94" s="1081" t="s">
        <v>1651</v>
      </c>
      <c r="C94" s="527" t="s">
        <v>1652</v>
      </c>
      <c r="D94" s="528">
        <v>3</v>
      </c>
      <c r="E94" s="1079"/>
      <c r="F94" s="522"/>
      <c r="G94" s="522"/>
      <c r="H94" s="522"/>
      <c r="I94" s="522"/>
      <c r="J94" s="522"/>
      <c r="K94" s="522"/>
      <c r="L94" s="522"/>
      <c r="M94" s="522"/>
      <c r="N94" s="522"/>
      <c r="O94" s="522"/>
      <c r="P94" s="522"/>
      <c r="Q94" s="522"/>
      <c r="R94" s="522"/>
      <c r="S94" s="522"/>
      <c r="T94" s="522"/>
      <c r="U94" s="522"/>
      <c r="V94" s="522"/>
      <c r="W94" s="522"/>
      <c r="X94" s="522"/>
      <c r="Y94" s="522"/>
      <c r="Z94" s="522"/>
    </row>
    <row r="95" spans="1:26" ht="15" customHeight="1" x14ac:dyDescent="0.2">
      <c r="A95" s="526"/>
      <c r="B95" s="838"/>
      <c r="C95" s="541" t="s">
        <v>1653</v>
      </c>
      <c r="D95" s="537">
        <v>2</v>
      </c>
      <c r="E95" s="838"/>
      <c r="F95" s="522"/>
      <c r="G95" s="522"/>
      <c r="H95" s="522"/>
      <c r="I95" s="522"/>
      <c r="J95" s="522"/>
      <c r="K95" s="522"/>
      <c r="L95" s="522"/>
      <c r="M95" s="522"/>
      <c r="N95" s="522"/>
      <c r="O95" s="522"/>
      <c r="P95" s="522"/>
      <c r="Q95" s="522"/>
      <c r="R95" s="522"/>
      <c r="S95" s="522"/>
      <c r="T95" s="522"/>
      <c r="U95" s="522"/>
      <c r="V95" s="522"/>
      <c r="W95" s="522"/>
      <c r="X95" s="522"/>
      <c r="Y95" s="522"/>
      <c r="Z95" s="522"/>
    </row>
    <row r="96" spans="1:26" ht="15" customHeight="1" x14ac:dyDescent="0.2">
      <c r="A96" s="526"/>
      <c r="B96" s="839"/>
      <c r="C96" s="529" t="s">
        <v>1654</v>
      </c>
      <c r="D96" s="530">
        <v>1</v>
      </c>
      <c r="E96" s="839"/>
      <c r="F96" s="522"/>
      <c r="G96" s="522"/>
      <c r="H96" s="522"/>
      <c r="I96" s="522"/>
      <c r="J96" s="522"/>
      <c r="K96" s="522"/>
      <c r="L96" s="522"/>
      <c r="M96" s="522"/>
      <c r="N96" s="522"/>
      <c r="O96" s="522"/>
      <c r="P96" s="522"/>
      <c r="Q96" s="522"/>
      <c r="R96" s="522"/>
      <c r="S96" s="522"/>
      <c r="T96" s="522"/>
      <c r="U96" s="522"/>
      <c r="V96" s="522"/>
      <c r="W96" s="522"/>
      <c r="X96" s="522"/>
      <c r="Y96" s="522"/>
      <c r="Z96" s="522"/>
    </row>
    <row r="97" spans="1:26" ht="15" customHeight="1" x14ac:dyDescent="0.2">
      <c r="A97" s="525"/>
      <c r="B97" s="534" t="s">
        <v>1655</v>
      </c>
      <c r="C97" s="535"/>
      <c r="D97" s="535"/>
      <c r="E97" s="536"/>
      <c r="F97" s="522"/>
      <c r="G97" s="522"/>
      <c r="H97" s="522"/>
      <c r="I97" s="522"/>
      <c r="J97" s="522"/>
      <c r="K97" s="522"/>
      <c r="L97" s="522"/>
      <c r="M97" s="522"/>
      <c r="N97" s="522"/>
      <c r="O97" s="522"/>
      <c r="P97" s="522"/>
      <c r="Q97" s="522"/>
      <c r="R97" s="522"/>
      <c r="S97" s="522"/>
      <c r="T97" s="522"/>
      <c r="U97" s="522"/>
      <c r="V97" s="522"/>
      <c r="W97" s="522"/>
      <c r="X97" s="522"/>
      <c r="Y97" s="522"/>
      <c r="Z97" s="522"/>
    </row>
    <row r="98" spans="1:26" ht="15" customHeight="1" x14ac:dyDescent="0.2">
      <c r="A98" s="526"/>
      <c r="B98" s="1081" t="s">
        <v>1656</v>
      </c>
      <c r="C98" s="538" t="s">
        <v>1657</v>
      </c>
      <c r="D98" s="528">
        <v>3</v>
      </c>
      <c r="E98" s="1078"/>
      <c r="F98" s="522"/>
      <c r="G98" s="522"/>
      <c r="H98" s="522"/>
      <c r="I98" s="522"/>
      <c r="J98" s="522"/>
      <c r="K98" s="522"/>
      <c r="L98" s="522"/>
      <c r="M98" s="522"/>
      <c r="N98" s="522"/>
      <c r="O98" s="522"/>
      <c r="P98" s="522"/>
      <c r="Q98" s="522"/>
      <c r="R98" s="522"/>
      <c r="S98" s="522"/>
      <c r="T98" s="522"/>
      <c r="U98" s="522"/>
      <c r="V98" s="522"/>
      <c r="W98" s="522"/>
      <c r="X98" s="522"/>
      <c r="Y98" s="522"/>
      <c r="Z98" s="522"/>
    </row>
    <row r="99" spans="1:26" ht="15" customHeight="1" x14ac:dyDescent="0.2">
      <c r="A99" s="526"/>
      <c r="B99" s="838"/>
      <c r="C99" s="541" t="s">
        <v>1658</v>
      </c>
      <c r="D99" s="537">
        <v>2</v>
      </c>
      <c r="E99" s="838"/>
      <c r="F99" s="522"/>
      <c r="G99" s="522"/>
      <c r="H99" s="522"/>
      <c r="I99" s="522"/>
      <c r="J99" s="522"/>
      <c r="K99" s="522"/>
      <c r="L99" s="522"/>
      <c r="M99" s="522"/>
      <c r="N99" s="522"/>
      <c r="O99" s="522"/>
      <c r="P99" s="522"/>
      <c r="Q99" s="522"/>
      <c r="R99" s="522"/>
      <c r="S99" s="522"/>
      <c r="T99" s="522"/>
      <c r="U99" s="522"/>
      <c r="V99" s="522"/>
      <c r="W99" s="522"/>
      <c r="X99" s="522"/>
      <c r="Y99" s="522"/>
      <c r="Z99" s="522"/>
    </row>
    <row r="100" spans="1:26" ht="15" customHeight="1" x14ac:dyDescent="0.2">
      <c r="A100" s="526"/>
      <c r="B100" s="838"/>
      <c r="C100" s="541" t="s">
        <v>1659</v>
      </c>
      <c r="D100" s="537">
        <v>1</v>
      </c>
      <c r="E100" s="838"/>
      <c r="F100" s="522"/>
      <c r="G100" s="522"/>
      <c r="H100" s="522"/>
      <c r="I100" s="522"/>
      <c r="J100" s="522"/>
      <c r="K100" s="522"/>
      <c r="L100" s="522"/>
      <c r="M100" s="522"/>
      <c r="N100" s="522"/>
      <c r="O100" s="522"/>
      <c r="P100" s="522"/>
      <c r="Q100" s="522"/>
      <c r="R100" s="522"/>
      <c r="S100" s="522"/>
      <c r="T100" s="522"/>
      <c r="U100" s="522"/>
      <c r="V100" s="522"/>
      <c r="W100" s="522"/>
      <c r="X100" s="522"/>
      <c r="Y100" s="522"/>
      <c r="Z100" s="522"/>
    </row>
    <row r="101" spans="1:26" ht="15" customHeight="1" x14ac:dyDescent="0.2">
      <c r="A101" s="526"/>
      <c r="B101" s="839"/>
      <c r="C101" s="539" t="s">
        <v>1660</v>
      </c>
      <c r="D101" s="530">
        <v>0</v>
      </c>
      <c r="E101" s="839"/>
      <c r="F101" s="522"/>
      <c r="G101" s="522"/>
      <c r="H101" s="522"/>
      <c r="I101" s="522"/>
      <c r="J101" s="522"/>
      <c r="K101" s="522"/>
      <c r="L101" s="522"/>
      <c r="M101" s="522"/>
      <c r="N101" s="522"/>
      <c r="O101" s="522"/>
      <c r="P101" s="522"/>
      <c r="Q101" s="522"/>
      <c r="R101" s="522"/>
      <c r="S101" s="522"/>
      <c r="T101" s="522"/>
      <c r="U101" s="522"/>
      <c r="V101" s="522"/>
      <c r="W101" s="522"/>
      <c r="X101" s="522"/>
      <c r="Y101" s="522"/>
      <c r="Z101" s="522"/>
    </row>
    <row r="102" spans="1:26" ht="15" customHeight="1" x14ac:dyDescent="0.2">
      <c r="A102" s="1092"/>
      <c r="B102" s="1081" t="s">
        <v>1661</v>
      </c>
      <c r="C102" s="541" t="s">
        <v>1662</v>
      </c>
      <c r="D102" s="537">
        <v>3</v>
      </c>
      <c r="E102" s="1078"/>
      <c r="F102" s="522"/>
      <c r="G102" s="522"/>
      <c r="H102" s="522"/>
      <c r="I102" s="522"/>
      <c r="J102" s="522"/>
      <c r="K102" s="522"/>
      <c r="L102" s="522"/>
      <c r="M102" s="522"/>
      <c r="N102" s="522"/>
      <c r="O102" s="522"/>
      <c r="P102" s="522"/>
      <c r="Q102" s="522"/>
      <c r="R102" s="522"/>
      <c r="S102" s="522"/>
      <c r="T102" s="522"/>
      <c r="U102" s="522"/>
      <c r="V102" s="522"/>
      <c r="W102" s="522"/>
      <c r="X102" s="522"/>
      <c r="Y102" s="522"/>
      <c r="Z102" s="522"/>
    </row>
    <row r="103" spans="1:26" ht="15" customHeight="1" x14ac:dyDescent="0.2">
      <c r="A103" s="838"/>
      <c r="B103" s="838"/>
      <c r="C103" s="541" t="s">
        <v>1663</v>
      </c>
      <c r="D103" s="537">
        <v>2</v>
      </c>
      <c r="E103" s="838"/>
      <c r="F103" s="522"/>
      <c r="G103" s="522"/>
      <c r="H103" s="522"/>
      <c r="I103" s="522"/>
      <c r="J103" s="522"/>
      <c r="K103" s="522"/>
      <c r="L103" s="522"/>
      <c r="M103" s="522"/>
      <c r="N103" s="522"/>
      <c r="O103" s="522"/>
      <c r="P103" s="522"/>
      <c r="Q103" s="522"/>
      <c r="R103" s="522"/>
      <c r="S103" s="522"/>
      <c r="T103" s="522"/>
      <c r="U103" s="522"/>
      <c r="V103" s="522"/>
      <c r="W103" s="522"/>
      <c r="X103" s="522"/>
      <c r="Y103" s="522"/>
      <c r="Z103" s="522"/>
    </row>
    <row r="104" spans="1:26" ht="15" customHeight="1" x14ac:dyDescent="0.2">
      <c r="A104" s="838"/>
      <c r="B104" s="838"/>
      <c r="C104" s="541" t="s">
        <v>1664</v>
      </c>
      <c r="D104" s="537">
        <v>1</v>
      </c>
      <c r="E104" s="838"/>
      <c r="F104" s="522"/>
      <c r="G104" s="522"/>
      <c r="H104" s="522"/>
      <c r="I104" s="522"/>
      <c r="J104" s="522"/>
      <c r="K104" s="522"/>
      <c r="L104" s="522"/>
      <c r="M104" s="522"/>
      <c r="N104" s="522"/>
      <c r="O104" s="522"/>
      <c r="P104" s="522"/>
      <c r="Q104" s="522"/>
      <c r="R104" s="522"/>
      <c r="S104" s="522"/>
      <c r="T104" s="522"/>
      <c r="U104" s="522"/>
      <c r="V104" s="522"/>
      <c r="W104" s="522"/>
      <c r="X104" s="522"/>
      <c r="Y104" s="522"/>
      <c r="Z104" s="522"/>
    </row>
    <row r="105" spans="1:26" ht="15" customHeight="1" x14ac:dyDescent="0.2">
      <c r="A105" s="838"/>
      <c r="B105" s="838"/>
      <c r="C105" s="541" t="s">
        <v>1665</v>
      </c>
      <c r="D105" s="537">
        <v>0</v>
      </c>
      <c r="E105" s="838"/>
      <c r="F105" s="522"/>
      <c r="G105" s="522"/>
      <c r="H105" s="522"/>
      <c r="I105" s="522"/>
      <c r="J105" s="522"/>
      <c r="K105" s="522"/>
      <c r="L105" s="522"/>
      <c r="M105" s="522"/>
      <c r="N105" s="522"/>
      <c r="O105" s="522"/>
      <c r="P105" s="522"/>
      <c r="Q105" s="522"/>
      <c r="R105" s="522"/>
      <c r="S105" s="522"/>
      <c r="T105" s="522"/>
      <c r="U105" s="522"/>
      <c r="V105" s="522"/>
      <c r="W105" s="522"/>
      <c r="X105" s="522"/>
      <c r="Y105" s="522"/>
      <c r="Z105" s="522"/>
    </row>
    <row r="106" spans="1:26" ht="33.75" customHeight="1" x14ac:dyDescent="0.2">
      <c r="A106" s="526"/>
      <c r="B106" s="542" t="s">
        <v>1666</v>
      </c>
      <c r="C106" s="527" t="s">
        <v>1667</v>
      </c>
      <c r="D106" s="528">
        <v>3</v>
      </c>
      <c r="E106" s="1078"/>
      <c r="F106" s="522"/>
      <c r="G106" s="522"/>
      <c r="H106" s="522"/>
      <c r="I106" s="522"/>
      <c r="J106" s="522"/>
      <c r="K106" s="522"/>
      <c r="L106" s="522"/>
      <c r="M106" s="522"/>
      <c r="N106" s="522"/>
      <c r="O106" s="522"/>
      <c r="P106" s="522"/>
      <c r="Q106" s="522"/>
      <c r="R106" s="522"/>
      <c r="S106" s="522"/>
      <c r="T106" s="522"/>
      <c r="U106" s="522"/>
      <c r="V106" s="522"/>
      <c r="W106" s="522"/>
      <c r="X106" s="522"/>
      <c r="Y106" s="522"/>
      <c r="Z106" s="522"/>
    </row>
    <row r="107" spans="1:26" ht="15" customHeight="1" x14ac:dyDescent="0.2">
      <c r="A107" s="526"/>
      <c r="B107" s="558" t="s">
        <v>1668</v>
      </c>
      <c r="C107" s="541" t="s">
        <v>1669</v>
      </c>
      <c r="D107" s="537">
        <v>2</v>
      </c>
      <c r="E107" s="838"/>
      <c r="F107" s="522"/>
      <c r="G107" s="522"/>
      <c r="H107" s="522"/>
      <c r="I107" s="522"/>
      <c r="J107" s="522"/>
      <c r="K107" s="522"/>
      <c r="L107" s="522"/>
      <c r="M107" s="522"/>
      <c r="N107" s="522"/>
      <c r="O107" s="522"/>
      <c r="P107" s="522"/>
      <c r="Q107" s="522"/>
      <c r="R107" s="522"/>
      <c r="S107" s="522"/>
      <c r="T107" s="522"/>
      <c r="U107" s="522"/>
      <c r="V107" s="522"/>
      <c r="W107" s="522"/>
      <c r="X107" s="522"/>
      <c r="Y107" s="522"/>
      <c r="Z107" s="522"/>
    </row>
    <row r="108" spans="1:26" ht="15" customHeight="1" x14ac:dyDescent="0.2">
      <c r="A108" s="526"/>
      <c r="B108" s="525"/>
      <c r="C108" s="541" t="s">
        <v>1665</v>
      </c>
      <c r="D108" s="537">
        <v>1</v>
      </c>
      <c r="E108" s="838"/>
      <c r="F108" s="522"/>
      <c r="G108" s="522"/>
      <c r="H108" s="522"/>
      <c r="I108" s="522"/>
      <c r="J108" s="522"/>
      <c r="K108" s="522"/>
      <c r="L108" s="522"/>
      <c r="M108" s="522"/>
      <c r="N108" s="522"/>
      <c r="O108" s="522"/>
      <c r="P108" s="522"/>
      <c r="Q108" s="522"/>
      <c r="R108" s="522"/>
      <c r="S108" s="522"/>
      <c r="T108" s="522"/>
      <c r="U108" s="522"/>
      <c r="V108" s="522"/>
      <c r="W108" s="522"/>
      <c r="X108" s="522"/>
      <c r="Y108" s="522"/>
      <c r="Z108" s="522"/>
    </row>
    <row r="109" spans="1:26" ht="15" customHeight="1" x14ac:dyDescent="0.2">
      <c r="A109" s="526"/>
      <c r="B109" s="559"/>
      <c r="C109" s="560" t="s">
        <v>1670</v>
      </c>
      <c r="D109" s="530">
        <v>0</v>
      </c>
      <c r="E109" s="839"/>
      <c r="F109" s="522"/>
      <c r="G109" s="522"/>
      <c r="H109" s="522"/>
      <c r="I109" s="522"/>
      <c r="J109" s="522"/>
      <c r="K109" s="522"/>
      <c r="L109" s="522"/>
      <c r="M109" s="522"/>
      <c r="N109" s="522"/>
      <c r="O109" s="522"/>
      <c r="P109" s="522"/>
      <c r="Q109" s="522"/>
      <c r="R109" s="522"/>
      <c r="S109" s="522"/>
      <c r="T109" s="522"/>
      <c r="U109" s="522"/>
      <c r="V109" s="522"/>
      <c r="W109" s="522"/>
      <c r="X109" s="522"/>
      <c r="Y109" s="522"/>
      <c r="Z109" s="522"/>
    </row>
    <row r="110" spans="1:26" ht="15" customHeight="1" x14ac:dyDescent="0.2">
      <c r="A110" s="526"/>
      <c r="B110" s="527" t="s">
        <v>1671</v>
      </c>
      <c r="C110" s="527"/>
      <c r="D110" s="528"/>
      <c r="E110" s="1078"/>
      <c r="F110" s="522"/>
      <c r="G110" s="522"/>
      <c r="H110" s="522"/>
      <c r="I110" s="522"/>
      <c r="J110" s="522"/>
      <c r="K110" s="522"/>
      <c r="L110" s="522"/>
      <c r="M110" s="522"/>
      <c r="N110" s="522"/>
      <c r="O110" s="522"/>
      <c r="P110" s="522"/>
      <c r="Q110" s="522"/>
      <c r="R110" s="522"/>
      <c r="S110" s="522"/>
      <c r="T110" s="522"/>
      <c r="U110" s="522"/>
      <c r="V110" s="522"/>
      <c r="W110" s="522"/>
      <c r="X110" s="522"/>
      <c r="Y110" s="522"/>
      <c r="Z110" s="522"/>
    </row>
    <row r="111" spans="1:26" ht="15" customHeight="1" x14ac:dyDescent="0.2">
      <c r="A111" s="526"/>
      <c r="B111" s="525" t="s">
        <v>1672</v>
      </c>
      <c r="C111" s="525" t="s">
        <v>1673</v>
      </c>
      <c r="D111" s="537">
        <v>3</v>
      </c>
      <c r="E111" s="838"/>
      <c r="F111" s="522"/>
      <c r="G111" s="522"/>
      <c r="H111" s="522"/>
      <c r="I111" s="522"/>
      <c r="J111" s="522"/>
      <c r="K111" s="522"/>
      <c r="L111" s="522"/>
      <c r="M111" s="522"/>
      <c r="N111" s="522"/>
      <c r="O111" s="522"/>
      <c r="P111" s="522"/>
      <c r="Q111" s="522"/>
      <c r="R111" s="522"/>
      <c r="S111" s="522"/>
      <c r="T111" s="522"/>
      <c r="U111" s="522"/>
      <c r="V111" s="522"/>
      <c r="W111" s="522"/>
      <c r="X111" s="522"/>
      <c r="Y111" s="522"/>
      <c r="Z111" s="522"/>
    </row>
    <row r="112" spans="1:26" ht="15" customHeight="1" x14ac:dyDescent="0.2">
      <c r="A112" s="526"/>
      <c r="B112" s="525" t="s">
        <v>1674</v>
      </c>
      <c r="C112" s="541" t="s">
        <v>1675</v>
      </c>
      <c r="D112" s="537">
        <v>2</v>
      </c>
      <c r="E112" s="838"/>
      <c r="F112" s="522"/>
      <c r="G112" s="522"/>
      <c r="H112" s="522"/>
      <c r="I112" s="522"/>
      <c r="J112" s="522"/>
      <c r="K112" s="522"/>
      <c r="L112" s="522"/>
      <c r="M112" s="522"/>
      <c r="N112" s="522"/>
      <c r="O112" s="522"/>
      <c r="P112" s="522"/>
      <c r="Q112" s="522"/>
      <c r="R112" s="522"/>
      <c r="S112" s="522"/>
      <c r="T112" s="522"/>
      <c r="U112" s="522"/>
      <c r="V112" s="522"/>
      <c r="W112" s="522"/>
      <c r="X112" s="522"/>
      <c r="Y112" s="522"/>
      <c r="Z112" s="522"/>
    </row>
    <row r="113" spans="1:26" ht="15" customHeight="1" x14ac:dyDescent="0.2">
      <c r="A113" s="526"/>
      <c r="B113" s="525" t="s">
        <v>1676</v>
      </c>
      <c r="C113" s="541" t="s">
        <v>1677</v>
      </c>
      <c r="D113" s="537">
        <v>1</v>
      </c>
      <c r="E113" s="838"/>
      <c r="F113" s="522"/>
      <c r="G113" s="522"/>
      <c r="H113" s="522"/>
      <c r="I113" s="522"/>
      <c r="J113" s="522"/>
      <c r="K113" s="522"/>
      <c r="L113" s="522"/>
      <c r="M113" s="522"/>
      <c r="N113" s="522"/>
      <c r="O113" s="522"/>
      <c r="P113" s="522"/>
      <c r="Q113" s="522"/>
      <c r="R113" s="522"/>
      <c r="S113" s="522"/>
      <c r="T113" s="522"/>
      <c r="U113" s="522"/>
      <c r="V113" s="522"/>
      <c r="W113" s="522"/>
      <c r="X113" s="522"/>
      <c r="Y113" s="522"/>
      <c r="Z113" s="522"/>
    </row>
    <row r="114" spans="1:26" ht="15" customHeight="1" x14ac:dyDescent="0.2">
      <c r="A114" s="526"/>
      <c r="B114" s="525" t="s">
        <v>1678</v>
      </c>
      <c r="C114" s="525"/>
      <c r="D114" s="537"/>
      <c r="E114" s="838"/>
      <c r="F114" s="522"/>
      <c r="G114" s="522"/>
      <c r="H114" s="522"/>
      <c r="I114" s="522"/>
      <c r="J114" s="522"/>
      <c r="K114" s="522"/>
      <c r="L114" s="522"/>
      <c r="M114" s="522"/>
      <c r="N114" s="522"/>
      <c r="O114" s="522"/>
      <c r="P114" s="522"/>
      <c r="Q114" s="522"/>
      <c r="R114" s="522"/>
      <c r="S114" s="522"/>
      <c r="T114" s="522"/>
      <c r="U114" s="522"/>
      <c r="V114" s="522"/>
      <c r="W114" s="522"/>
      <c r="X114" s="522"/>
      <c r="Y114" s="522"/>
      <c r="Z114" s="522"/>
    </row>
    <row r="115" spans="1:26" ht="15" customHeight="1" x14ac:dyDescent="0.2">
      <c r="A115" s="526"/>
      <c r="B115" s="525" t="s">
        <v>1679</v>
      </c>
      <c r="C115" s="525"/>
      <c r="D115" s="525"/>
      <c r="E115" s="838"/>
      <c r="F115" s="522"/>
      <c r="G115" s="522"/>
      <c r="H115" s="522"/>
      <c r="I115" s="522"/>
      <c r="J115" s="522"/>
      <c r="K115" s="522"/>
      <c r="L115" s="522"/>
      <c r="M115" s="522"/>
      <c r="N115" s="522"/>
      <c r="O115" s="522"/>
      <c r="P115" s="522"/>
      <c r="Q115" s="522"/>
      <c r="R115" s="522"/>
      <c r="S115" s="522"/>
      <c r="T115" s="522"/>
      <c r="U115" s="522"/>
      <c r="V115" s="522"/>
      <c r="W115" s="522"/>
      <c r="X115" s="522"/>
      <c r="Y115" s="522"/>
      <c r="Z115" s="522"/>
    </row>
    <row r="116" spans="1:26" ht="15" customHeight="1" x14ac:dyDescent="0.2">
      <c r="A116" s="526"/>
      <c r="B116" s="525" t="s">
        <v>1680</v>
      </c>
      <c r="C116" s="525"/>
      <c r="D116" s="537"/>
      <c r="E116" s="838"/>
      <c r="F116" s="522"/>
      <c r="G116" s="522"/>
      <c r="H116" s="522"/>
      <c r="I116" s="522"/>
      <c r="J116" s="522"/>
      <c r="K116" s="522"/>
      <c r="L116" s="522"/>
      <c r="M116" s="522"/>
      <c r="N116" s="522"/>
      <c r="O116" s="522"/>
      <c r="P116" s="522"/>
      <c r="Q116" s="522"/>
      <c r="R116" s="522"/>
      <c r="S116" s="522"/>
      <c r="T116" s="522"/>
      <c r="U116" s="522"/>
      <c r="V116" s="522"/>
      <c r="W116" s="522"/>
      <c r="X116" s="522"/>
      <c r="Y116" s="522"/>
      <c r="Z116" s="522"/>
    </row>
    <row r="117" spans="1:26" ht="15" customHeight="1" x14ac:dyDescent="0.2">
      <c r="A117" s="526"/>
      <c r="B117" s="525" t="s">
        <v>1681</v>
      </c>
      <c r="C117" s="525"/>
      <c r="D117" s="525"/>
      <c r="E117" s="838"/>
      <c r="F117" s="522"/>
      <c r="G117" s="522"/>
      <c r="H117" s="522"/>
      <c r="I117" s="522"/>
      <c r="J117" s="522"/>
      <c r="K117" s="522"/>
      <c r="L117" s="522"/>
      <c r="M117" s="522"/>
      <c r="N117" s="522"/>
      <c r="O117" s="522"/>
      <c r="P117" s="522"/>
      <c r="Q117" s="522"/>
      <c r="R117" s="522"/>
      <c r="S117" s="522"/>
      <c r="T117" s="522"/>
      <c r="U117" s="522"/>
      <c r="V117" s="522"/>
      <c r="W117" s="522"/>
      <c r="X117" s="522"/>
      <c r="Y117" s="522"/>
      <c r="Z117" s="522"/>
    </row>
    <row r="118" spans="1:26" ht="15" customHeight="1" x14ac:dyDescent="0.2">
      <c r="A118" s="526"/>
      <c r="B118" s="529" t="s">
        <v>1682</v>
      </c>
      <c r="C118" s="529"/>
      <c r="D118" s="529"/>
      <c r="E118" s="839"/>
      <c r="F118" s="522"/>
      <c r="G118" s="522"/>
      <c r="H118" s="522"/>
      <c r="I118" s="522"/>
      <c r="J118" s="522"/>
      <c r="K118" s="522"/>
      <c r="L118" s="522"/>
      <c r="M118" s="522"/>
      <c r="N118" s="522"/>
      <c r="O118" s="522"/>
      <c r="P118" s="522"/>
      <c r="Q118" s="522"/>
      <c r="R118" s="522"/>
      <c r="S118" s="522"/>
      <c r="T118" s="522"/>
      <c r="U118" s="522"/>
      <c r="V118" s="522"/>
      <c r="W118" s="522"/>
      <c r="X118" s="522"/>
      <c r="Y118" s="522"/>
      <c r="Z118" s="522"/>
    </row>
    <row r="119" spans="1:26" ht="24" customHeight="1" x14ac:dyDescent="0.2">
      <c r="A119" s="561" t="s">
        <v>1683</v>
      </c>
      <c r="B119" s="562"/>
      <c r="C119" s="562"/>
      <c r="D119" s="562"/>
      <c r="E119" s="563"/>
      <c r="F119" s="522"/>
      <c r="G119" s="522"/>
      <c r="H119" s="522"/>
      <c r="I119" s="522"/>
      <c r="J119" s="522"/>
      <c r="K119" s="522"/>
      <c r="L119" s="522"/>
      <c r="M119" s="522"/>
      <c r="N119" s="522"/>
      <c r="O119" s="522"/>
      <c r="P119" s="522"/>
      <c r="Q119" s="522"/>
      <c r="R119" s="522"/>
      <c r="S119" s="522"/>
      <c r="T119" s="522"/>
      <c r="U119" s="522"/>
      <c r="V119" s="522"/>
      <c r="W119" s="522"/>
      <c r="X119" s="522"/>
      <c r="Y119" s="522"/>
      <c r="Z119" s="522"/>
    </row>
    <row r="120" spans="1:26" ht="15" customHeight="1" x14ac:dyDescent="0.2">
      <c r="A120" s="526"/>
      <c r="B120" s="1081" t="s">
        <v>1684</v>
      </c>
      <c r="C120" s="527" t="s">
        <v>1685</v>
      </c>
      <c r="D120" s="528">
        <v>3</v>
      </c>
      <c r="E120" s="1078"/>
      <c r="F120" s="522"/>
      <c r="G120" s="522"/>
      <c r="H120" s="522"/>
      <c r="I120" s="522"/>
      <c r="J120" s="522"/>
      <c r="K120" s="522"/>
      <c r="L120" s="522"/>
      <c r="M120" s="522"/>
      <c r="N120" s="522"/>
      <c r="O120" s="522"/>
      <c r="P120" s="522"/>
      <c r="Q120" s="522"/>
      <c r="R120" s="522"/>
      <c r="S120" s="522"/>
      <c r="T120" s="522"/>
      <c r="U120" s="522"/>
      <c r="V120" s="522"/>
      <c r="W120" s="522"/>
      <c r="X120" s="522"/>
      <c r="Y120" s="522"/>
      <c r="Z120" s="522"/>
    </row>
    <row r="121" spans="1:26" ht="15" customHeight="1" x14ac:dyDescent="0.2">
      <c r="A121" s="526"/>
      <c r="B121" s="838"/>
      <c r="C121" s="541" t="s">
        <v>1686</v>
      </c>
      <c r="D121" s="537">
        <v>2</v>
      </c>
      <c r="E121" s="838"/>
      <c r="F121" s="522"/>
      <c r="G121" s="522"/>
      <c r="H121" s="522"/>
      <c r="I121" s="522"/>
      <c r="J121" s="522"/>
      <c r="K121" s="522"/>
      <c r="L121" s="522"/>
      <c r="M121" s="522"/>
      <c r="N121" s="522"/>
      <c r="O121" s="522"/>
      <c r="P121" s="522"/>
      <c r="Q121" s="522"/>
      <c r="R121" s="522"/>
      <c r="S121" s="522"/>
      <c r="T121" s="522"/>
      <c r="U121" s="522"/>
      <c r="V121" s="522"/>
      <c r="W121" s="522"/>
      <c r="X121" s="522"/>
      <c r="Y121" s="522"/>
      <c r="Z121" s="522"/>
    </row>
    <row r="122" spans="1:26" ht="15" customHeight="1" x14ac:dyDescent="0.2">
      <c r="A122" s="526"/>
      <c r="B122" s="839"/>
      <c r="C122" s="539" t="s">
        <v>1687</v>
      </c>
      <c r="D122" s="530">
        <v>1</v>
      </c>
      <c r="E122" s="839"/>
      <c r="F122" s="522"/>
      <c r="G122" s="522"/>
      <c r="H122" s="522"/>
      <c r="I122" s="522"/>
      <c r="J122" s="522"/>
      <c r="K122" s="522"/>
      <c r="L122" s="522"/>
      <c r="M122" s="522"/>
      <c r="N122" s="522"/>
      <c r="O122" s="522"/>
      <c r="P122" s="522"/>
      <c r="Q122" s="522"/>
      <c r="R122" s="522"/>
      <c r="S122" s="522"/>
      <c r="T122" s="522"/>
      <c r="U122" s="522"/>
      <c r="V122" s="522"/>
      <c r="W122" s="522"/>
      <c r="X122" s="522"/>
      <c r="Y122" s="522"/>
      <c r="Z122" s="522"/>
    </row>
    <row r="123" spans="1:26" ht="15" customHeight="1" x14ac:dyDescent="0.2">
      <c r="A123" s="526"/>
      <c r="B123" s="1081" t="s">
        <v>1688</v>
      </c>
      <c r="C123" s="527" t="s">
        <v>1689</v>
      </c>
      <c r="D123" s="528">
        <v>3</v>
      </c>
      <c r="E123" s="1078"/>
      <c r="F123" s="522"/>
      <c r="G123" s="522"/>
      <c r="H123" s="522"/>
      <c r="I123" s="522"/>
      <c r="J123" s="522"/>
      <c r="K123" s="522"/>
      <c r="L123" s="522"/>
      <c r="M123" s="522"/>
      <c r="N123" s="522"/>
      <c r="O123" s="522"/>
      <c r="P123" s="522"/>
      <c r="Q123" s="522"/>
      <c r="R123" s="522"/>
      <c r="S123" s="522"/>
      <c r="T123" s="522"/>
      <c r="U123" s="522"/>
      <c r="V123" s="522"/>
      <c r="W123" s="522"/>
      <c r="X123" s="522"/>
      <c r="Y123" s="522"/>
      <c r="Z123" s="522"/>
    </row>
    <row r="124" spans="1:26" ht="15" customHeight="1" x14ac:dyDescent="0.2">
      <c r="A124" s="526"/>
      <c r="B124" s="838"/>
      <c r="C124" s="541" t="s">
        <v>1690</v>
      </c>
      <c r="D124" s="537">
        <v>2</v>
      </c>
      <c r="E124" s="838"/>
      <c r="F124" s="522"/>
      <c r="G124" s="522"/>
      <c r="H124" s="522"/>
      <c r="I124" s="522"/>
      <c r="J124" s="522"/>
      <c r="K124" s="522"/>
      <c r="L124" s="522"/>
      <c r="M124" s="522"/>
      <c r="N124" s="522"/>
      <c r="O124" s="522"/>
      <c r="P124" s="522"/>
      <c r="Q124" s="522"/>
      <c r="R124" s="522"/>
      <c r="S124" s="522"/>
      <c r="T124" s="522"/>
      <c r="U124" s="522"/>
      <c r="V124" s="522"/>
      <c r="W124" s="522"/>
      <c r="X124" s="522"/>
      <c r="Y124" s="522"/>
      <c r="Z124" s="522"/>
    </row>
    <row r="125" spans="1:26" ht="15" customHeight="1" x14ac:dyDescent="0.2">
      <c r="A125" s="526"/>
      <c r="B125" s="838"/>
      <c r="C125" s="541" t="s">
        <v>1691</v>
      </c>
      <c r="D125" s="537">
        <v>1</v>
      </c>
      <c r="E125" s="838"/>
      <c r="F125" s="522"/>
      <c r="G125" s="522"/>
      <c r="H125" s="522"/>
      <c r="I125" s="522"/>
      <c r="J125" s="522"/>
      <c r="K125" s="522"/>
      <c r="L125" s="522"/>
      <c r="M125" s="522"/>
      <c r="N125" s="522"/>
      <c r="O125" s="522"/>
      <c r="P125" s="522"/>
      <c r="Q125" s="522"/>
      <c r="R125" s="522"/>
      <c r="S125" s="522"/>
      <c r="T125" s="522"/>
      <c r="U125" s="522"/>
      <c r="V125" s="522"/>
      <c r="W125" s="522"/>
      <c r="X125" s="522"/>
      <c r="Y125" s="522"/>
      <c r="Z125" s="522"/>
    </row>
    <row r="126" spans="1:26" ht="15" customHeight="1" x14ac:dyDescent="0.2">
      <c r="A126" s="526"/>
      <c r="B126" s="839"/>
      <c r="C126" s="539" t="s">
        <v>1692</v>
      </c>
      <c r="D126" s="530">
        <v>0</v>
      </c>
      <c r="E126" s="839"/>
      <c r="F126" s="522"/>
      <c r="G126" s="522"/>
      <c r="H126" s="522"/>
      <c r="I126" s="522"/>
      <c r="J126" s="522"/>
      <c r="K126" s="522"/>
      <c r="L126" s="522"/>
      <c r="M126" s="522"/>
      <c r="N126" s="522"/>
      <c r="O126" s="522"/>
      <c r="P126" s="522"/>
      <c r="Q126" s="522"/>
      <c r="R126" s="522"/>
      <c r="S126" s="522"/>
      <c r="T126" s="522"/>
      <c r="U126" s="522"/>
      <c r="V126" s="522"/>
      <c r="W126" s="522"/>
      <c r="X126" s="522"/>
      <c r="Y126" s="522"/>
      <c r="Z126" s="522"/>
    </row>
    <row r="127" spans="1:26" ht="15" customHeight="1" x14ac:dyDescent="0.2">
      <c r="A127" s="526"/>
      <c r="B127" s="527" t="s">
        <v>1693</v>
      </c>
      <c r="C127" s="527"/>
      <c r="D127" s="528"/>
      <c r="E127" s="1078"/>
      <c r="F127" s="522"/>
      <c r="G127" s="522"/>
      <c r="H127" s="522"/>
      <c r="I127" s="522"/>
      <c r="J127" s="522"/>
      <c r="K127" s="522"/>
      <c r="L127" s="522"/>
      <c r="M127" s="522"/>
      <c r="N127" s="522"/>
      <c r="O127" s="522"/>
      <c r="P127" s="522"/>
      <c r="Q127" s="522"/>
      <c r="R127" s="522"/>
      <c r="S127" s="522"/>
      <c r="T127" s="522"/>
      <c r="U127" s="522"/>
      <c r="V127" s="522"/>
      <c r="W127" s="522"/>
      <c r="X127" s="522"/>
      <c r="Y127" s="522"/>
      <c r="Z127" s="522"/>
    </row>
    <row r="128" spans="1:26" ht="15" customHeight="1" x14ac:dyDescent="0.2">
      <c r="A128" s="526"/>
      <c r="B128" s="525" t="s">
        <v>1694</v>
      </c>
      <c r="C128" s="541" t="s">
        <v>1695</v>
      </c>
      <c r="D128" s="537">
        <v>3</v>
      </c>
      <c r="E128" s="838"/>
      <c r="F128" s="522"/>
      <c r="G128" s="522"/>
      <c r="H128" s="522"/>
      <c r="I128" s="522"/>
      <c r="J128" s="522"/>
      <c r="K128" s="522"/>
      <c r="L128" s="522"/>
      <c r="M128" s="522"/>
      <c r="N128" s="522"/>
      <c r="O128" s="522"/>
      <c r="P128" s="522"/>
      <c r="Q128" s="522"/>
      <c r="R128" s="522"/>
      <c r="S128" s="522"/>
      <c r="T128" s="522"/>
      <c r="U128" s="522"/>
      <c r="V128" s="522"/>
      <c r="W128" s="522"/>
      <c r="X128" s="522"/>
      <c r="Y128" s="522"/>
      <c r="Z128" s="522"/>
    </row>
    <row r="129" spans="1:26" ht="15" customHeight="1" x14ac:dyDescent="0.2">
      <c r="A129" s="526"/>
      <c r="B129" s="525" t="s">
        <v>1696</v>
      </c>
      <c r="C129" s="541" t="s">
        <v>1697</v>
      </c>
      <c r="D129" s="537">
        <v>2</v>
      </c>
      <c r="E129" s="838"/>
      <c r="F129" s="522"/>
      <c r="G129" s="522"/>
      <c r="H129" s="522"/>
      <c r="I129" s="522"/>
      <c r="J129" s="522"/>
      <c r="K129" s="522"/>
      <c r="L129" s="522"/>
      <c r="M129" s="522"/>
      <c r="N129" s="522"/>
      <c r="O129" s="522"/>
      <c r="P129" s="522"/>
      <c r="Q129" s="522"/>
      <c r="R129" s="522"/>
      <c r="S129" s="522"/>
      <c r="T129" s="522"/>
      <c r="U129" s="522"/>
      <c r="V129" s="522"/>
      <c r="W129" s="522"/>
      <c r="X129" s="522"/>
      <c r="Y129" s="522"/>
      <c r="Z129" s="522"/>
    </row>
    <row r="130" spans="1:26" ht="15" customHeight="1" x14ac:dyDescent="0.2">
      <c r="A130" s="526"/>
      <c r="B130" s="525" t="s">
        <v>1698</v>
      </c>
      <c r="C130" s="541" t="s">
        <v>1699</v>
      </c>
      <c r="D130" s="537">
        <v>1</v>
      </c>
      <c r="E130" s="838"/>
      <c r="F130" s="522"/>
      <c r="G130" s="522"/>
      <c r="H130" s="522"/>
      <c r="I130" s="522"/>
      <c r="J130" s="522"/>
      <c r="K130" s="522"/>
      <c r="L130" s="522"/>
      <c r="M130" s="522"/>
      <c r="N130" s="522"/>
      <c r="O130" s="522"/>
      <c r="P130" s="522"/>
      <c r="Q130" s="522"/>
      <c r="R130" s="522"/>
      <c r="S130" s="522"/>
      <c r="T130" s="522"/>
      <c r="U130" s="522"/>
      <c r="V130" s="522"/>
      <c r="W130" s="522"/>
      <c r="X130" s="522"/>
      <c r="Y130" s="522"/>
      <c r="Z130" s="522"/>
    </row>
    <row r="131" spans="1:26" ht="15" customHeight="1" x14ac:dyDescent="0.2">
      <c r="A131" s="526"/>
      <c r="B131" s="525" t="s">
        <v>1700</v>
      </c>
      <c r="C131" s="541" t="s">
        <v>1701</v>
      </c>
      <c r="D131" s="537">
        <v>0</v>
      </c>
      <c r="E131" s="838"/>
      <c r="F131" s="522"/>
      <c r="G131" s="522"/>
      <c r="H131" s="522"/>
      <c r="I131" s="522"/>
      <c r="J131" s="522"/>
      <c r="K131" s="522"/>
      <c r="L131" s="522"/>
      <c r="M131" s="522"/>
      <c r="N131" s="522"/>
      <c r="O131" s="522"/>
      <c r="P131" s="522"/>
      <c r="Q131" s="522"/>
      <c r="R131" s="522"/>
      <c r="S131" s="522"/>
      <c r="T131" s="522"/>
      <c r="U131" s="522"/>
      <c r="V131" s="522"/>
      <c r="W131" s="522"/>
      <c r="X131" s="522"/>
      <c r="Y131" s="522"/>
      <c r="Z131" s="522"/>
    </row>
    <row r="132" spans="1:26" ht="15" customHeight="1" x14ac:dyDescent="0.2">
      <c r="A132" s="526"/>
      <c r="B132" s="539" t="s">
        <v>1702</v>
      </c>
      <c r="C132" s="529"/>
      <c r="D132" s="530"/>
      <c r="E132" s="839"/>
      <c r="F132" s="522"/>
      <c r="G132" s="522"/>
      <c r="H132" s="522"/>
      <c r="I132" s="522"/>
      <c r="J132" s="522"/>
      <c r="K132" s="522"/>
      <c r="L132" s="522"/>
      <c r="M132" s="522"/>
      <c r="N132" s="522"/>
      <c r="O132" s="522"/>
      <c r="P132" s="522"/>
      <c r="Q132" s="522"/>
      <c r="R132" s="522"/>
      <c r="S132" s="522"/>
      <c r="T132" s="522"/>
      <c r="U132" s="522"/>
      <c r="V132" s="522"/>
      <c r="W132" s="522"/>
      <c r="X132" s="522"/>
      <c r="Y132" s="522"/>
      <c r="Z132" s="522"/>
    </row>
    <row r="133" spans="1:26" ht="15" customHeight="1" x14ac:dyDescent="0.2">
      <c r="A133" s="526"/>
      <c r="B133" s="1081" t="s">
        <v>1703</v>
      </c>
      <c r="C133" s="527" t="s">
        <v>1704</v>
      </c>
      <c r="D133" s="528">
        <v>3</v>
      </c>
      <c r="E133" s="1078"/>
      <c r="F133" s="522"/>
      <c r="G133" s="522"/>
      <c r="H133" s="522"/>
      <c r="I133" s="522"/>
      <c r="J133" s="522"/>
      <c r="K133" s="522"/>
      <c r="L133" s="522"/>
      <c r="M133" s="522"/>
      <c r="N133" s="522"/>
      <c r="O133" s="522"/>
      <c r="P133" s="522"/>
      <c r="Q133" s="522"/>
      <c r="R133" s="522"/>
      <c r="S133" s="522"/>
      <c r="T133" s="522"/>
      <c r="U133" s="522"/>
      <c r="V133" s="522"/>
      <c r="W133" s="522"/>
      <c r="X133" s="522"/>
      <c r="Y133" s="522"/>
      <c r="Z133" s="522"/>
    </row>
    <row r="134" spans="1:26" ht="15" customHeight="1" x14ac:dyDescent="0.2">
      <c r="A134" s="526"/>
      <c r="B134" s="838"/>
      <c r="C134" s="541" t="s">
        <v>1705</v>
      </c>
      <c r="D134" s="537">
        <v>2</v>
      </c>
      <c r="E134" s="838"/>
      <c r="F134" s="522"/>
      <c r="G134" s="522"/>
      <c r="H134" s="522"/>
      <c r="I134" s="522"/>
      <c r="J134" s="522"/>
      <c r="K134" s="522"/>
      <c r="L134" s="522"/>
      <c r="M134" s="522"/>
      <c r="N134" s="522"/>
      <c r="O134" s="522"/>
      <c r="P134" s="522"/>
      <c r="Q134" s="522"/>
      <c r="R134" s="522"/>
      <c r="S134" s="522"/>
      <c r="T134" s="522"/>
      <c r="U134" s="522"/>
      <c r="V134" s="522"/>
      <c r="W134" s="522"/>
      <c r="X134" s="522"/>
      <c r="Y134" s="522"/>
      <c r="Z134" s="522"/>
    </row>
    <row r="135" spans="1:26" ht="15" customHeight="1" x14ac:dyDescent="0.2">
      <c r="A135" s="526"/>
      <c r="B135" s="839"/>
      <c r="C135" s="539" t="s">
        <v>1706</v>
      </c>
      <c r="D135" s="530">
        <v>1</v>
      </c>
      <c r="E135" s="839"/>
      <c r="F135" s="522"/>
      <c r="G135" s="522"/>
      <c r="H135" s="522"/>
      <c r="I135" s="522"/>
      <c r="J135" s="522"/>
      <c r="K135" s="522"/>
      <c r="L135" s="522"/>
      <c r="M135" s="522"/>
      <c r="N135" s="522"/>
      <c r="O135" s="522"/>
      <c r="P135" s="522"/>
      <c r="Q135" s="522"/>
      <c r="R135" s="522"/>
      <c r="S135" s="522"/>
      <c r="T135" s="522"/>
      <c r="U135" s="522"/>
      <c r="V135" s="522"/>
      <c r="W135" s="522"/>
      <c r="X135" s="522"/>
      <c r="Y135" s="522"/>
      <c r="Z135" s="522"/>
    </row>
    <row r="136" spans="1:26" ht="16.5" customHeight="1" x14ac:dyDescent="0.2">
      <c r="A136" s="526"/>
      <c r="B136" s="1081" t="s">
        <v>1707</v>
      </c>
      <c r="C136" s="527" t="s">
        <v>1708</v>
      </c>
      <c r="D136" s="528">
        <v>3</v>
      </c>
      <c r="E136" s="1078"/>
      <c r="F136" s="522"/>
      <c r="G136" s="522"/>
      <c r="H136" s="522"/>
      <c r="I136" s="522"/>
      <c r="J136" s="522"/>
      <c r="K136" s="522"/>
      <c r="L136" s="522"/>
      <c r="M136" s="522"/>
      <c r="N136" s="522"/>
      <c r="O136" s="522"/>
      <c r="P136" s="522"/>
      <c r="Q136" s="522"/>
      <c r="R136" s="522"/>
      <c r="S136" s="522"/>
      <c r="T136" s="522"/>
      <c r="U136" s="522"/>
      <c r="V136" s="522"/>
      <c r="W136" s="522"/>
      <c r="X136" s="522"/>
      <c r="Y136" s="522"/>
      <c r="Z136" s="522"/>
    </row>
    <row r="137" spans="1:26" ht="15" customHeight="1" x14ac:dyDescent="0.2">
      <c r="A137" s="526"/>
      <c r="B137" s="838"/>
      <c r="C137" s="541" t="s">
        <v>1709</v>
      </c>
      <c r="D137" s="537">
        <v>2</v>
      </c>
      <c r="E137" s="838"/>
      <c r="F137" s="522"/>
      <c r="G137" s="522"/>
      <c r="H137" s="522"/>
      <c r="I137" s="522"/>
      <c r="J137" s="522"/>
      <c r="K137" s="522"/>
      <c r="L137" s="522"/>
      <c r="M137" s="522"/>
      <c r="N137" s="522"/>
      <c r="O137" s="522"/>
      <c r="P137" s="522"/>
      <c r="Q137" s="522"/>
      <c r="R137" s="522"/>
      <c r="S137" s="522"/>
      <c r="T137" s="522"/>
      <c r="U137" s="522"/>
      <c r="V137" s="522"/>
      <c r="W137" s="522"/>
      <c r="X137" s="522"/>
      <c r="Y137" s="522"/>
      <c r="Z137" s="522"/>
    </row>
    <row r="138" spans="1:26" ht="15" customHeight="1" x14ac:dyDescent="0.2">
      <c r="A138" s="526"/>
      <c r="B138" s="838"/>
      <c r="C138" s="541" t="s">
        <v>1473</v>
      </c>
      <c r="D138" s="537">
        <v>1</v>
      </c>
      <c r="E138" s="838"/>
      <c r="F138" s="522"/>
      <c r="G138" s="522"/>
      <c r="H138" s="522"/>
      <c r="I138" s="522"/>
      <c r="J138" s="522"/>
      <c r="K138" s="522"/>
      <c r="L138" s="522"/>
      <c r="M138" s="522"/>
      <c r="N138" s="522"/>
      <c r="O138" s="522"/>
      <c r="P138" s="522"/>
      <c r="Q138" s="522"/>
      <c r="R138" s="522"/>
      <c r="S138" s="522"/>
      <c r="T138" s="522"/>
      <c r="U138" s="522"/>
      <c r="V138" s="522"/>
      <c r="W138" s="522"/>
      <c r="X138" s="522"/>
      <c r="Y138" s="522"/>
      <c r="Z138" s="522"/>
    </row>
    <row r="139" spans="1:26" ht="15" customHeight="1" x14ac:dyDescent="0.2">
      <c r="A139" s="526"/>
      <c r="B139" s="839"/>
      <c r="C139" s="539" t="s">
        <v>1710</v>
      </c>
      <c r="D139" s="530">
        <v>0</v>
      </c>
      <c r="E139" s="839"/>
      <c r="F139" s="522"/>
      <c r="G139" s="522"/>
      <c r="H139" s="522"/>
      <c r="I139" s="522"/>
      <c r="J139" s="522"/>
      <c r="K139" s="522"/>
      <c r="L139" s="522"/>
      <c r="M139" s="522"/>
      <c r="N139" s="522"/>
      <c r="O139" s="522"/>
      <c r="P139" s="522"/>
      <c r="Q139" s="522"/>
      <c r="R139" s="522"/>
      <c r="S139" s="522"/>
      <c r="T139" s="522"/>
      <c r="U139" s="522"/>
      <c r="V139" s="522"/>
      <c r="W139" s="522"/>
      <c r="X139" s="522"/>
      <c r="Y139" s="522"/>
      <c r="Z139" s="522"/>
    </row>
    <row r="140" spans="1:26" ht="15" customHeight="1" x14ac:dyDescent="0.2">
      <c r="A140" s="526"/>
      <c r="B140" s="1081" t="s">
        <v>1711</v>
      </c>
      <c r="C140" s="527" t="s">
        <v>1712</v>
      </c>
      <c r="D140" s="528">
        <v>3</v>
      </c>
      <c r="E140" s="1078"/>
      <c r="F140" s="522"/>
      <c r="G140" s="522"/>
      <c r="H140" s="522"/>
      <c r="I140" s="522"/>
      <c r="J140" s="522"/>
      <c r="K140" s="522"/>
      <c r="L140" s="522"/>
      <c r="M140" s="522"/>
      <c r="N140" s="522"/>
      <c r="O140" s="522"/>
      <c r="P140" s="522"/>
      <c r="Q140" s="522"/>
      <c r="R140" s="522"/>
      <c r="S140" s="522"/>
      <c r="T140" s="522"/>
      <c r="U140" s="522"/>
      <c r="V140" s="522"/>
      <c r="W140" s="522"/>
      <c r="X140" s="522"/>
      <c r="Y140" s="522"/>
      <c r="Z140" s="522"/>
    </row>
    <row r="141" spans="1:26" ht="15" customHeight="1" x14ac:dyDescent="0.2">
      <c r="A141" s="526"/>
      <c r="B141" s="838"/>
      <c r="C141" s="525" t="s">
        <v>1713</v>
      </c>
      <c r="D141" s="537">
        <v>2</v>
      </c>
      <c r="E141" s="838"/>
      <c r="F141" s="522"/>
      <c r="G141" s="522"/>
      <c r="H141" s="522"/>
      <c r="I141" s="522"/>
      <c r="J141" s="522"/>
      <c r="K141" s="522"/>
      <c r="L141" s="522"/>
      <c r="M141" s="522"/>
      <c r="N141" s="522"/>
      <c r="O141" s="522"/>
      <c r="P141" s="522"/>
      <c r="Q141" s="522"/>
      <c r="R141" s="522"/>
      <c r="S141" s="522"/>
      <c r="T141" s="522"/>
      <c r="U141" s="522"/>
      <c r="V141" s="522"/>
      <c r="W141" s="522"/>
      <c r="X141" s="522"/>
      <c r="Y141" s="522"/>
      <c r="Z141" s="522"/>
    </row>
    <row r="142" spans="1:26" ht="15" customHeight="1" x14ac:dyDescent="0.2">
      <c r="A142" s="526"/>
      <c r="B142" s="839"/>
      <c r="C142" s="529" t="s">
        <v>1714</v>
      </c>
      <c r="D142" s="530">
        <v>1</v>
      </c>
      <c r="E142" s="839"/>
      <c r="F142" s="522"/>
      <c r="G142" s="522"/>
      <c r="H142" s="522"/>
      <c r="I142" s="522"/>
      <c r="J142" s="522"/>
      <c r="K142" s="522"/>
      <c r="L142" s="522"/>
      <c r="M142" s="522"/>
      <c r="N142" s="522"/>
      <c r="O142" s="522"/>
      <c r="P142" s="522"/>
      <c r="Q142" s="522"/>
      <c r="R142" s="522"/>
      <c r="S142" s="522"/>
      <c r="T142" s="522"/>
      <c r="U142" s="522"/>
      <c r="V142" s="522"/>
      <c r="W142" s="522"/>
      <c r="X142" s="522"/>
      <c r="Y142" s="522"/>
      <c r="Z142" s="522"/>
    </row>
    <row r="143" spans="1:26" ht="21.75" customHeight="1" x14ac:dyDescent="0.2">
      <c r="A143" s="526"/>
      <c r="B143" s="564" t="s">
        <v>1715</v>
      </c>
      <c r="C143" s="565"/>
      <c r="D143" s="565"/>
      <c r="E143" s="566"/>
      <c r="F143" s="522"/>
      <c r="G143" s="522"/>
      <c r="H143" s="522"/>
      <c r="I143" s="522"/>
      <c r="J143" s="522"/>
      <c r="K143" s="522"/>
      <c r="L143" s="522"/>
      <c r="M143" s="522"/>
      <c r="N143" s="522"/>
      <c r="O143" s="522"/>
      <c r="P143" s="522"/>
      <c r="Q143" s="522"/>
      <c r="R143" s="522"/>
      <c r="S143" s="522"/>
      <c r="T143" s="522"/>
      <c r="U143" s="522"/>
      <c r="V143" s="522"/>
      <c r="W143" s="522"/>
      <c r="X143" s="522"/>
      <c r="Y143" s="522"/>
      <c r="Z143" s="522"/>
    </row>
    <row r="144" spans="1:26" ht="30" customHeight="1" x14ac:dyDescent="0.2">
      <c r="A144" s="526"/>
      <c r="B144" s="1081" t="s">
        <v>1716</v>
      </c>
      <c r="C144" s="538" t="s">
        <v>1717</v>
      </c>
      <c r="D144" s="528">
        <v>3</v>
      </c>
      <c r="E144" s="1078"/>
      <c r="F144" s="522"/>
      <c r="G144" s="522"/>
      <c r="H144" s="522"/>
      <c r="I144" s="522"/>
      <c r="J144" s="522"/>
      <c r="K144" s="522"/>
      <c r="L144" s="522"/>
      <c r="M144" s="522"/>
      <c r="N144" s="522"/>
      <c r="O144" s="522"/>
      <c r="P144" s="522"/>
      <c r="Q144" s="522"/>
      <c r="R144" s="522"/>
      <c r="S144" s="522"/>
      <c r="T144" s="522"/>
      <c r="U144" s="522"/>
      <c r="V144" s="522"/>
      <c r="W144" s="522"/>
      <c r="X144" s="522"/>
      <c r="Y144" s="522"/>
      <c r="Z144" s="522"/>
    </row>
    <row r="145" spans="1:26" ht="30" customHeight="1" x14ac:dyDescent="0.2">
      <c r="A145" s="526"/>
      <c r="B145" s="838"/>
      <c r="C145" s="541" t="s">
        <v>1718</v>
      </c>
      <c r="D145" s="537">
        <v>2</v>
      </c>
      <c r="E145" s="838"/>
      <c r="F145" s="522"/>
      <c r="G145" s="522"/>
      <c r="H145" s="522"/>
      <c r="I145" s="522"/>
      <c r="J145" s="522"/>
      <c r="K145" s="522"/>
      <c r="L145" s="522"/>
      <c r="M145" s="522"/>
      <c r="N145" s="522"/>
      <c r="O145" s="522"/>
      <c r="P145" s="522"/>
      <c r="Q145" s="522"/>
      <c r="R145" s="522"/>
      <c r="S145" s="522"/>
      <c r="T145" s="522"/>
      <c r="U145" s="522"/>
      <c r="V145" s="522"/>
      <c r="W145" s="522"/>
      <c r="X145" s="522"/>
      <c r="Y145" s="522"/>
      <c r="Z145" s="522"/>
    </row>
    <row r="146" spans="1:26" ht="30" customHeight="1" x14ac:dyDescent="0.2">
      <c r="A146" s="526"/>
      <c r="B146" s="839"/>
      <c r="C146" s="539" t="s">
        <v>1719</v>
      </c>
      <c r="D146" s="530">
        <v>1</v>
      </c>
      <c r="E146" s="839"/>
      <c r="F146" s="522"/>
      <c r="G146" s="522"/>
      <c r="H146" s="522"/>
      <c r="I146" s="522"/>
      <c r="J146" s="522"/>
      <c r="K146" s="522"/>
      <c r="L146" s="522"/>
      <c r="M146" s="522"/>
      <c r="N146" s="522"/>
      <c r="O146" s="522"/>
      <c r="P146" s="522"/>
      <c r="Q146" s="522"/>
      <c r="R146" s="522"/>
      <c r="S146" s="522"/>
      <c r="T146" s="522"/>
      <c r="U146" s="522"/>
      <c r="V146" s="522"/>
      <c r="W146" s="522"/>
      <c r="X146" s="522"/>
      <c r="Y146" s="522"/>
      <c r="Z146" s="522"/>
    </row>
    <row r="147" spans="1:26" ht="28.5" customHeight="1" x14ac:dyDescent="0.2">
      <c r="A147" s="526"/>
      <c r="B147" s="1081" t="s">
        <v>1720</v>
      </c>
      <c r="C147" s="538" t="s">
        <v>1721</v>
      </c>
      <c r="D147" s="528">
        <v>2</v>
      </c>
      <c r="E147" s="1078"/>
      <c r="F147" s="522"/>
      <c r="G147" s="522"/>
      <c r="H147" s="522"/>
      <c r="I147" s="522"/>
      <c r="J147" s="522"/>
      <c r="K147" s="522"/>
      <c r="L147" s="522"/>
      <c r="M147" s="522"/>
      <c r="N147" s="522"/>
      <c r="O147" s="522"/>
      <c r="P147" s="522"/>
      <c r="Q147" s="522"/>
      <c r="R147" s="522"/>
      <c r="S147" s="522"/>
      <c r="T147" s="522"/>
      <c r="U147" s="522"/>
      <c r="V147" s="522"/>
      <c r="W147" s="522"/>
      <c r="X147" s="522"/>
      <c r="Y147" s="522"/>
      <c r="Z147" s="522"/>
    </row>
    <row r="148" spans="1:26" ht="28.5" customHeight="1" x14ac:dyDescent="0.2">
      <c r="A148" s="526"/>
      <c r="B148" s="839"/>
      <c r="C148" s="539" t="s">
        <v>1722</v>
      </c>
      <c r="D148" s="530">
        <v>1</v>
      </c>
      <c r="E148" s="839"/>
      <c r="F148" s="522"/>
      <c r="G148" s="522"/>
      <c r="H148" s="522"/>
      <c r="I148" s="522"/>
      <c r="J148" s="522"/>
      <c r="K148" s="522"/>
      <c r="L148" s="522"/>
      <c r="M148" s="522"/>
      <c r="N148" s="522"/>
      <c r="O148" s="522"/>
      <c r="P148" s="522"/>
      <c r="Q148" s="522"/>
      <c r="R148" s="522"/>
      <c r="S148" s="522"/>
      <c r="T148" s="522"/>
      <c r="U148" s="522"/>
      <c r="V148" s="522"/>
      <c r="W148" s="522"/>
      <c r="X148" s="522"/>
      <c r="Y148" s="522"/>
      <c r="Z148" s="522"/>
    </row>
    <row r="149" spans="1:26" ht="27" customHeight="1" x14ac:dyDescent="0.2">
      <c r="A149" s="525"/>
      <c r="B149" s="1081" t="s">
        <v>1723</v>
      </c>
      <c r="C149" s="541" t="s">
        <v>1717</v>
      </c>
      <c r="D149" s="537">
        <v>2</v>
      </c>
      <c r="E149" s="1078"/>
      <c r="F149" s="522"/>
      <c r="G149" s="522"/>
      <c r="H149" s="522"/>
      <c r="I149" s="522"/>
      <c r="J149" s="522"/>
      <c r="K149" s="522"/>
      <c r="L149" s="522"/>
      <c r="M149" s="522"/>
      <c r="N149" s="522"/>
      <c r="O149" s="522"/>
      <c r="P149" s="522"/>
      <c r="Q149" s="522"/>
      <c r="R149" s="522"/>
      <c r="S149" s="522"/>
      <c r="T149" s="522"/>
      <c r="U149" s="522"/>
      <c r="V149" s="522"/>
      <c r="W149" s="522"/>
      <c r="X149" s="522"/>
      <c r="Y149" s="522"/>
      <c r="Z149" s="522"/>
    </row>
    <row r="150" spans="1:26" ht="27" customHeight="1" x14ac:dyDescent="0.2">
      <c r="A150" s="525"/>
      <c r="B150" s="838"/>
      <c r="C150" s="541" t="s">
        <v>1718</v>
      </c>
      <c r="D150" s="537">
        <v>1</v>
      </c>
      <c r="E150" s="838"/>
      <c r="F150" s="522"/>
      <c r="G150" s="522"/>
      <c r="H150" s="522"/>
      <c r="I150" s="522"/>
      <c r="J150" s="522"/>
      <c r="K150" s="522"/>
      <c r="L150" s="522"/>
      <c r="M150" s="522"/>
      <c r="N150" s="522"/>
      <c r="O150" s="522"/>
      <c r="P150" s="522"/>
      <c r="Q150" s="522"/>
      <c r="R150" s="522"/>
      <c r="S150" s="522"/>
      <c r="T150" s="522"/>
      <c r="U150" s="522"/>
      <c r="V150" s="522"/>
      <c r="W150" s="522"/>
      <c r="X150" s="522"/>
      <c r="Y150" s="522"/>
      <c r="Z150" s="522"/>
    </row>
    <row r="151" spans="1:26" ht="27" customHeight="1" x14ac:dyDescent="0.2">
      <c r="A151" s="525"/>
      <c r="B151" s="838"/>
      <c r="C151" s="541" t="s">
        <v>1586</v>
      </c>
      <c r="D151" s="537">
        <v>0</v>
      </c>
      <c r="E151" s="838"/>
      <c r="F151" s="522"/>
      <c r="G151" s="522"/>
      <c r="H151" s="522"/>
      <c r="I151" s="522"/>
      <c r="J151" s="522"/>
      <c r="K151" s="522"/>
      <c r="L151" s="522"/>
      <c r="M151" s="522"/>
      <c r="N151" s="522"/>
      <c r="O151" s="522"/>
      <c r="P151" s="522"/>
      <c r="Q151" s="522"/>
      <c r="R151" s="522"/>
      <c r="S151" s="522"/>
      <c r="T151" s="522"/>
      <c r="U151" s="522"/>
      <c r="V151" s="522"/>
      <c r="W151" s="522"/>
      <c r="X151" s="522"/>
      <c r="Y151" s="522"/>
      <c r="Z151" s="522"/>
    </row>
    <row r="152" spans="1:26" ht="31.5" customHeight="1" x14ac:dyDescent="0.2">
      <c r="A152" s="526"/>
      <c r="B152" s="1081" t="s">
        <v>1724</v>
      </c>
      <c r="C152" s="538" t="s">
        <v>1717</v>
      </c>
      <c r="D152" s="528">
        <v>2</v>
      </c>
      <c r="E152" s="1078"/>
      <c r="F152" s="522"/>
      <c r="G152" s="522"/>
      <c r="H152" s="522"/>
      <c r="I152" s="522"/>
      <c r="J152" s="522"/>
      <c r="K152" s="522"/>
      <c r="L152" s="522"/>
      <c r="M152" s="522"/>
      <c r="N152" s="522"/>
      <c r="O152" s="522"/>
      <c r="P152" s="522"/>
      <c r="Q152" s="522"/>
      <c r="R152" s="522"/>
      <c r="S152" s="522"/>
      <c r="T152" s="522"/>
      <c r="U152" s="522"/>
      <c r="V152" s="522"/>
      <c r="W152" s="522"/>
      <c r="X152" s="522"/>
      <c r="Y152" s="522"/>
      <c r="Z152" s="522"/>
    </row>
    <row r="153" spans="1:26" ht="31.5" customHeight="1" x14ac:dyDescent="0.2">
      <c r="A153" s="526"/>
      <c r="B153" s="839"/>
      <c r="C153" s="539" t="s">
        <v>1718</v>
      </c>
      <c r="D153" s="530">
        <v>0</v>
      </c>
      <c r="E153" s="839"/>
      <c r="F153" s="522"/>
      <c r="G153" s="522"/>
      <c r="H153" s="522"/>
      <c r="I153" s="522"/>
      <c r="J153" s="522"/>
      <c r="K153" s="522"/>
      <c r="L153" s="522"/>
      <c r="M153" s="522"/>
      <c r="N153" s="522"/>
      <c r="O153" s="522"/>
      <c r="P153" s="522"/>
      <c r="Q153" s="522"/>
      <c r="R153" s="522"/>
      <c r="S153" s="522"/>
      <c r="T153" s="522"/>
      <c r="U153" s="522"/>
      <c r="V153" s="522"/>
      <c r="W153" s="522"/>
      <c r="X153" s="522"/>
      <c r="Y153" s="522"/>
      <c r="Z153" s="522"/>
    </row>
    <row r="154" spans="1:26" ht="15" customHeight="1" x14ac:dyDescent="0.2">
      <c r="A154" s="526"/>
      <c r="B154" s="1081" t="s">
        <v>1725</v>
      </c>
      <c r="C154" s="538" t="s">
        <v>1726</v>
      </c>
      <c r="D154" s="528">
        <v>2</v>
      </c>
      <c r="E154" s="1078"/>
      <c r="F154" s="522"/>
      <c r="G154" s="522"/>
      <c r="H154" s="522"/>
      <c r="I154" s="522"/>
      <c r="J154" s="522"/>
      <c r="K154" s="522"/>
      <c r="L154" s="522"/>
      <c r="M154" s="522"/>
      <c r="N154" s="522"/>
      <c r="O154" s="522"/>
      <c r="P154" s="522"/>
      <c r="Q154" s="522"/>
      <c r="R154" s="522"/>
      <c r="S154" s="522"/>
      <c r="T154" s="522"/>
      <c r="U154" s="522"/>
      <c r="V154" s="522"/>
      <c r="W154" s="522"/>
      <c r="X154" s="522"/>
      <c r="Y154" s="522"/>
      <c r="Z154" s="522"/>
    </row>
    <row r="155" spans="1:26" ht="15" customHeight="1" x14ac:dyDescent="0.2">
      <c r="A155" s="526"/>
      <c r="B155" s="838"/>
      <c r="C155" s="541" t="s">
        <v>1727</v>
      </c>
      <c r="D155" s="537">
        <v>1</v>
      </c>
      <c r="E155" s="838"/>
      <c r="F155" s="522"/>
      <c r="G155" s="522"/>
      <c r="H155" s="522"/>
      <c r="I155" s="522"/>
      <c r="J155" s="522"/>
      <c r="K155" s="522"/>
      <c r="L155" s="522"/>
      <c r="M155" s="522"/>
      <c r="N155" s="522"/>
      <c r="O155" s="522"/>
      <c r="P155" s="522"/>
      <c r="Q155" s="522"/>
      <c r="R155" s="522"/>
      <c r="S155" s="522"/>
      <c r="T155" s="522"/>
      <c r="U155" s="522"/>
      <c r="V155" s="522"/>
      <c r="W155" s="522"/>
      <c r="X155" s="522"/>
      <c r="Y155" s="522"/>
      <c r="Z155" s="522"/>
    </row>
    <row r="156" spans="1:26" ht="15" customHeight="1" x14ac:dyDescent="0.2">
      <c r="A156" s="526"/>
      <c r="B156" s="839"/>
      <c r="C156" s="539" t="s">
        <v>1701</v>
      </c>
      <c r="D156" s="530">
        <v>0</v>
      </c>
      <c r="E156" s="839"/>
      <c r="F156" s="522"/>
      <c r="G156" s="522"/>
      <c r="H156" s="522"/>
      <c r="I156" s="522"/>
      <c r="J156" s="522"/>
      <c r="K156" s="522"/>
      <c r="L156" s="522"/>
      <c r="M156" s="522"/>
      <c r="N156" s="522"/>
      <c r="O156" s="522"/>
      <c r="P156" s="522"/>
      <c r="Q156" s="522"/>
      <c r="R156" s="522"/>
      <c r="S156" s="522"/>
      <c r="T156" s="522"/>
      <c r="U156" s="522"/>
      <c r="V156" s="522"/>
      <c r="W156" s="522"/>
      <c r="X156" s="522"/>
      <c r="Y156" s="522"/>
      <c r="Z156" s="522"/>
    </row>
    <row r="157" spans="1:26" ht="15" customHeight="1" x14ac:dyDescent="0.2">
      <c r="A157" s="526"/>
      <c r="B157" s="1081" t="s">
        <v>1728</v>
      </c>
      <c r="C157" s="527" t="s">
        <v>1729</v>
      </c>
      <c r="D157" s="528">
        <v>2</v>
      </c>
      <c r="E157" s="1078"/>
      <c r="F157" s="522"/>
      <c r="G157" s="522"/>
      <c r="H157" s="522"/>
      <c r="I157" s="522"/>
      <c r="J157" s="522"/>
      <c r="K157" s="522"/>
      <c r="L157" s="522"/>
      <c r="M157" s="522"/>
      <c r="N157" s="522"/>
      <c r="O157" s="522"/>
      <c r="P157" s="522"/>
      <c r="Q157" s="522"/>
      <c r="R157" s="522"/>
      <c r="S157" s="522"/>
      <c r="T157" s="522"/>
      <c r="U157" s="522"/>
      <c r="V157" s="522"/>
      <c r="W157" s="522"/>
      <c r="X157" s="522"/>
      <c r="Y157" s="522"/>
      <c r="Z157" s="522"/>
    </row>
    <row r="158" spans="1:26" ht="15" customHeight="1" x14ac:dyDescent="0.2">
      <c r="A158" s="526"/>
      <c r="B158" s="838"/>
      <c r="C158" s="541" t="s">
        <v>1730</v>
      </c>
      <c r="D158" s="537">
        <v>1</v>
      </c>
      <c r="E158" s="838"/>
      <c r="F158" s="522"/>
      <c r="G158" s="522"/>
      <c r="H158" s="522"/>
      <c r="I158" s="522"/>
      <c r="J158" s="522"/>
      <c r="K158" s="522"/>
      <c r="L158" s="522"/>
      <c r="M158" s="522"/>
      <c r="N158" s="522"/>
      <c r="O158" s="522"/>
      <c r="P158" s="522"/>
      <c r="Q158" s="522"/>
      <c r="R158" s="522"/>
      <c r="S158" s="522"/>
      <c r="T158" s="522"/>
      <c r="U158" s="522"/>
      <c r="V158" s="522"/>
      <c r="W158" s="522"/>
      <c r="X158" s="522"/>
      <c r="Y158" s="522"/>
      <c r="Z158" s="522"/>
    </row>
    <row r="159" spans="1:26" ht="15" customHeight="1" x14ac:dyDescent="0.2">
      <c r="A159" s="526"/>
      <c r="B159" s="839"/>
      <c r="C159" s="539" t="s">
        <v>1670</v>
      </c>
      <c r="D159" s="530">
        <v>0</v>
      </c>
      <c r="E159" s="839"/>
      <c r="F159" s="522"/>
      <c r="G159" s="522"/>
      <c r="H159" s="522"/>
      <c r="I159" s="522"/>
      <c r="J159" s="522"/>
      <c r="K159" s="522"/>
      <c r="L159" s="522"/>
      <c r="M159" s="522"/>
      <c r="N159" s="522"/>
      <c r="O159" s="522"/>
      <c r="P159" s="522"/>
      <c r="Q159" s="522"/>
      <c r="R159" s="522"/>
      <c r="S159" s="522"/>
      <c r="T159" s="522"/>
      <c r="U159" s="522"/>
      <c r="V159" s="522"/>
      <c r="W159" s="522"/>
      <c r="X159" s="522"/>
      <c r="Y159" s="522"/>
      <c r="Z159" s="522"/>
    </row>
    <row r="160" spans="1:26" ht="15" customHeight="1" x14ac:dyDescent="0.2">
      <c r="A160" s="1084"/>
      <c r="B160" s="1082" t="s">
        <v>1731</v>
      </c>
      <c r="C160" s="1082"/>
      <c r="D160" s="1082">
        <v>100</v>
      </c>
      <c r="E160" s="1082">
        <f>SUM(E15:E159)</f>
        <v>0</v>
      </c>
      <c r="F160" s="522"/>
      <c r="G160" s="522"/>
      <c r="H160" s="522"/>
      <c r="I160" s="522"/>
      <c r="J160" s="522"/>
      <c r="K160" s="522"/>
      <c r="L160" s="522"/>
      <c r="M160" s="522"/>
      <c r="N160" s="522"/>
      <c r="O160" s="522"/>
      <c r="P160" s="522"/>
      <c r="Q160" s="522"/>
      <c r="R160" s="522"/>
      <c r="S160" s="522"/>
      <c r="T160" s="522"/>
      <c r="U160" s="522"/>
      <c r="V160" s="522"/>
      <c r="W160" s="522"/>
      <c r="X160" s="522"/>
      <c r="Y160" s="522"/>
      <c r="Z160" s="522"/>
    </row>
    <row r="161" spans="1:26" ht="15" customHeight="1" x14ac:dyDescent="0.2">
      <c r="A161" s="839"/>
      <c r="B161" s="839"/>
      <c r="C161" s="839"/>
      <c r="D161" s="839"/>
      <c r="E161" s="839"/>
      <c r="F161" s="522"/>
      <c r="G161" s="522"/>
      <c r="H161" s="522"/>
      <c r="I161" s="522"/>
      <c r="J161" s="522"/>
      <c r="K161" s="522"/>
      <c r="L161" s="522"/>
      <c r="M161" s="522"/>
      <c r="N161" s="522"/>
      <c r="O161" s="522"/>
      <c r="P161" s="522"/>
      <c r="Q161" s="522"/>
      <c r="R161" s="522"/>
      <c r="S161" s="522"/>
      <c r="T161" s="522"/>
      <c r="U161" s="522"/>
      <c r="V161" s="522"/>
      <c r="W161" s="522"/>
      <c r="X161" s="522"/>
      <c r="Y161" s="522"/>
      <c r="Z161" s="522"/>
    </row>
    <row r="162" spans="1:26" ht="14.25" customHeight="1" x14ac:dyDescent="0.2">
      <c r="A162" s="522"/>
      <c r="B162" s="522"/>
      <c r="C162" s="522"/>
      <c r="D162" s="522"/>
      <c r="E162" s="522"/>
      <c r="F162" s="522"/>
      <c r="G162" s="522"/>
      <c r="H162" s="522"/>
      <c r="I162" s="522"/>
      <c r="J162" s="522"/>
      <c r="K162" s="522"/>
      <c r="L162" s="522"/>
      <c r="M162" s="522"/>
      <c r="N162" s="522"/>
      <c r="O162" s="522"/>
      <c r="P162" s="522"/>
      <c r="Q162" s="522"/>
      <c r="R162" s="522"/>
      <c r="S162" s="522"/>
      <c r="T162" s="522"/>
      <c r="U162" s="522"/>
      <c r="V162" s="522"/>
      <c r="W162" s="522"/>
      <c r="X162" s="522"/>
      <c r="Y162" s="522"/>
      <c r="Z162" s="522"/>
    </row>
    <row r="163" spans="1:26" ht="14.25" customHeight="1" x14ac:dyDescent="0.2">
      <c r="A163" s="1083" t="s">
        <v>1732</v>
      </c>
      <c r="B163" s="836"/>
      <c r="C163" s="522"/>
      <c r="D163" s="522"/>
      <c r="E163" s="522"/>
      <c r="F163" s="522"/>
      <c r="G163" s="522"/>
      <c r="H163" s="522"/>
      <c r="I163" s="522"/>
      <c r="J163" s="522"/>
      <c r="K163" s="522"/>
      <c r="L163" s="522"/>
      <c r="M163" s="522"/>
      <c r="N163" s="522"/>
      <c r="O163" s="522"/>
      <c r="P163" s="522"/>
      <c r="Q163" s="522"/>
      <c r="R163" s="522"/>
      <c r="S163" s="522"/>
      <c r="T163" s="522"/>
      <c r="U163" s="522"/>
      <c r="V163" s="522"/>
      <c r="W163" s="522"/>
      <c r="X163" s="522"/>
      <c r="Y163" s="522"/>
      <c r="Z163" s="522"/>
    </row>
    <row r="164" spans="1:26" ht="14.25" customHeight="1" x14ac:dyDescent="0.2">
      <c r="A164" s="522"/>
      <c r="B164" s="522" t="s">
        <v>1733</v>
      </c>
      <c r="C164" s="522" t="s">
        <v>1734</v>
      </c>
      <c r="D164" s="522"/>
      <c r="E164" s="522"/>
      <c r="F164" s="522"/>
      <c r="G164" s="522"/>
      <c r="H164" s="522"/>
      <c r="I164" s="522"/>
      <c r="J164" s="522"/>
      <c r="K164" s="522"/>
      <c r="L164" s="522"/>
      <c r="M164" s="522"/>
      <c r="N164" s="522"/>
      <c r="O164" s="522"/>
      <c r="P164" s="522"/>
      <c r="Q164" s="522"/>
      <c r="R164" s="522"/>
      <c r="S164" s="522"/>
      <c r="T164" s="522"/>
      <c r="U164" s="522"/>
      <c r="V164" s="522"/>
      <c r="W164" s="522"/>
      <c r="X164" s="522"/>
      <c r="Y164" s="522"/>
      <c r="Z164" s="522"/>
    </row>
    <row r="165" spans="1:26" ht="14.25" customHeight="1" x14ac:dyDescent="0.2">
      <c r="A165" s="522"/>
      <c r="B165" s="522" t="s">
        <v>1735</v>
      </c>
      <c r="C165" s="522" t="s">
        <v>1736</v>
      </c>
      <c r="D165" s="522"/>
      <c r="E165" s="522"/>
      <c r="F165" s="522"/>
      <c r="G165" s="522"/>
      <c r="H165" s="522"/>
      <c r="I165" s="522"/>
      <c r="J165" s="522"/>
      <c r="K165" s="522"/>
      <c r="L165" s="522"/>
      <c r="M165" s="522"/>
      <c r="N165" s="522"/>
      <c r="O165" s="522"/>
      <c r="P165" s="522"/>
      <c r="Q165" s="522"/>
      <c r="R165" s="522"/>
      <c r="S165" s="522"/>
      <c r="T165" s="522"/>
      <c r="U165" s="522"/>
      <c r="V165" s="522"/>
      <c r="W165" s="522"/>
      <c r="X165" s="522"/>
      <c r="Y165" s="522"/>
      <c r="Z165" s="522"/>
    </row>
    <row r="166" spans="1:26" ht="14.25" customHeight="1" x14ac:dyDescent="0.2">
      <c r="A166" s="522"/>
      <c r="B166" s="522" t="s">
        <v>1737</v>
      </c>
      <c r="C166" s="522" t="s">
        <v>1738</v>
      </c>
      <c r="D166" s="522"/>
      <c r="E166" s="522"/>
      <c r="F166" s="522"/>
      <c r="G166" s="522"/>
      <c r="H166" s="522"/>
      <c r="I166" s="522"/>
      <c r="J166" s="522"/>
      <c r="K166" s="522"/>
      <c r="L166" s="522"/>
      <c r="M166" s="522"/>
      <c r="N166" s="522"/>
      <c r="O166" s="522"/>
      <c r="P166" s="522"/>
      <c r="Q166" s="522"/>
      <c r="R166" s="522"/>
      <c r="S166" s="522"/>
      <c r="T166" s="522"/>
      <c r="U166" s="522"/>
      <c r="V166" s="522"/>
      <c r="W166" s="522"/>
      <c r="X166" s="522"/>
      <c r="Y166" s="522"/>
      <c r="Z166" s="522"/>
    </row>
    <row r="167" spans="1:26" ht="14.25" customHeight="1" x14ac:dyDescent="0.2">
      <c r="A167" s="522"/>
      <c r="B167" s="522" t="s">
        <v>1739</v>
      </c>
      <c r="C167" s="522" t="s">
        <v>1740</v>
      </c>
      <c r="D167" s="522"/>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row>
    <row r="168" spans="1:26" ht="14.25" customHeight="1" x14ac:dyDescent="0.2">
      <c r="A168" s="522"/>
      <c r="B168" s="522"/>
      <c r="C168" s="522"/>
      <c r="D168" s="522"/>
      <c r="E168" s="522"/>
      <c r="F168" s="522"/>
      <c r="G168" s="522"/>
      <c r="H168" s="522"/>
      <c r="I168" s="522"/>
      <c r="J168" s="522"/>
      <c r="K168" s="522"/>
      <c r="L168" s="522"/>
      <c r="M168" s="522"/>
      <c r="N168" s="522"/>
      <c r="O168" s="522"/>
      <c r="P168" s="522"/>
      <c r="Q168" s="522"/>
      <c r="R168" s="522"/>
      <c r="S168" s="522"/>
      <c r="T168" s="522"/>
      <c r="U168" s="522"/>
      <c r="V168" s="522"/>
      <c r="W168" s="522"/>
      <c r="X168" s="522"/>
      <c r="Y168" s="522"/>
      <c r="Z168" s="522"/>
    </row>
    <row r="169" spans="1:26" ht="14.25" customHeight="1" x14ac:dyDescent="0.2">
      <c r="A169" s="522"/>
      <c r="B169" s="522"/>
      <c r="C169" s="522"/>
      <c r="D169" s="522"/>
      <c r="E169" s="522"/>
      <c r="F169" s="522"/>
      <c r="G169" s="522"/>
      <c r="H169" s="522"/>
      <c r="I169" s="522"/>
      <c r="J169" s="522"/>
      <c r="K169" s="522"/>
      <c r="L169" s="522"/>
      <c r="M169" s="522"/>
      <c r="N169" s="522"/>
      <c r="O169" s="522"/>
      <c r="P169" s="522"/>
      <c r="Q169" s="522"/>
      <c r="R169" s="522"/>
      <c r="S169" s="522"/>
      <c r="T169" s="522"/>
      <c r="U169" s="522"/>
      <c r="V169" s="522"/>
      <c r="W169" s="522"/>
      <c r="X169" s="522"/>
      <c r="Y169" s="522"/>
      <c r="Z169" s="522"/>
    </row>
    <row r="170" spans="1:26" ht="14.25" customHeight="1" x14ac:dyDescent="0.2">
      <c r="A170" s="522"/>
      <c r="B170" s="522"/>
      <c r="C170" s="522"/>
      <c r="D170" s="522"/>
      <c r="E170" s="522"/>
      <c r="F170" s="522"/>
      <c r="G170" s="522"/>
      <c r="H170" s="522"/>
      <c r="I170" s="522"/>
      <c r="J170" s="522"/>
      <c r="K170" s="522"/>
      <c r="L170" s="522"/>
      <c r="M170" s="522"/>
      <c r="N170" s="522"/>
      <c r="O170" s="522"/>
      <c r="P170" s="522"/>
      <c r="Q170" s="522"/>
      <c r="R170" s="522"/>
      <c r="S170" s="522"/>
      <c r="T170" s="522"/>
      <c r="U170" s="522"/>
      <c r="V170" s="522"/>
      <c r="W170" s="522"/>
      <c r="X170" s="522"/>
      <c r="Y170" s="522"/>
      <c r="Z170" s="522"/>
    </row>
    <row r="171" spans="1:26" ht="14.25" customHeight="1" x14ac:dyDescent="0.2">
      <c r="A171" s="522"/>
      <c r="B171" s="522"/>
      <c r="C171" s="522"/>
      <c r="D171" s="522"/>
      <c r="E171" s="522"/>
      <c r="F171" s="522"/>
      <c r="G171" s="522"/>
      <c r="H171" s="522"/>
      <c r="I171" s="522"/>
      <c r="J171" s="522"/>
      <c r="K171" s="522"/>
      <c r="L171" s="522"/>
      <c r="M171" s="522"/>
      <c r="N171" s="522"/>
      <c r="O171" s="522"/>
      <c r="P171" s="522"/>
      <c r="Q171" s="522"/>
      <c r="R171" s="522"/>
      <c r="S171" s="522"/>
      <c r="T171" s="522"/>
      <c r="U171" s="522"/>
      <c r="V171" s="522"/>
      <c r="W171" s="522"/>
      <c r="X171" s="522"/>
      <c r="Y171" s="522"/>
      <c r="Z171" s="522"/>
    </row>
    <row r="172" spans="1:26" ht="14.25" customHeight="1" x14ac:dyDescent="0.2">
      <c r="A172" s="522"/>
      <c r="B172" s="522"/>
      <c r="C172" s="522"/>
      <c r="D172" s="522"/>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row>
    <row r="173" spans="1:26" ht="14.25" customHeight="1" x14ac:dyDescent="0.2">
      <c r="A173" s="522"/>
      <c r="B173" s="522"/>
      <c r="C173" s="522"/>
      <c r="D173" s="522"/>
      <c r="E173" s="522"/>
      <c r="F173" s="522"/>
      <c r="G173" s="522"/>
      <c r="H173" s="522"/>
      <c r="I173" s="522"/>
      <c r="J173" s="522"/>
      <c r="K173" s="522"/>
      <c r="L173" s="522"/>
      <c r="M173" s="522"/>
      <c r="N173" s="522"/>
      <c r="O173" s="522"/>
      <c r="P173" s="522"/>
      <c r="Q173" s="522"/>
      <c r="R173" s="522"/>
      <c r="S173" s="522"/>
      <c r="T173" s="522"/>
      <c r="U173" s="522"/>
      <c r="V173" s="522"/>
      <c r="W173" s="522"/>
      <c r="X173" s="522"/>
      <c r="Y173" s="522"/>
      <c r="Z173" s="522"/>
    </row>
    <row r="174" spans="1:26" ht="14.25" customHeight="1" x14ac:dyDescent="0.2">
      <c r="A174" s="522"/>
      <c r="B174" s="522"/>
      <c r="C174" s="522"/>
      <c r="D174" s="522"/>
      <c r="E174" s="522"/>
      <c r="F174" s="522"/>
      <c r="G174" s="522"/>
      <c r="H174" s="522"/>
      <c r="I174" s="522"/>
      <c r="J174" s="522"/>
      <c r="K174" s="522"/>
      <c r="L174" s="522"/>
      <c r="M174" s="522"/>
      <c r="N174" s="522"/>
      <c r="O174" s="522"/>
      <c r="P174" s="522"/>
      <c r="Q174" s="522"/>
      <c r="R174" s="522"/>
      <c r="S174" s="522"/>
      <c r="T174" s="522"/>
      <c r="U174" s="522"/>
      <c r="V174" s="522"/>
      <c r="W174" s="522"/>
      <c r="X174" s="522"/>
      <c r="Y174" s="522"/>
      <c r="Z174" s="522"/>
    </row>
    <row r="175" spans="1:26" ht="14.25" customHeight="1" x14ac:dyDescent="0.2">
      <c r="A175" s="522"/>
      <c r="B175" s="522"/>
      <c r="C175" s="522"/>
      <c r="D175" s="522"/>
      <c r="E175" s="522"/>
      <c r="F175" s="522"/>
      <c r="G175" s="522"/>
      <c r="H175" s="522"/>
      <c r="I175" s="522"/>
      <c r="J175" s="522"/>
      <c r="K175" s="522"/>
      <c r="L175" s="522"/>
      <c r="M175" s="522"/>
      <c r="N175" s="522"/>
      <c r="O175" s="522"/>
      <c r="P175" s="522"/>
      <c r="Q175" s="522"/>
      <c r="R175" s="522"/>
      <c r="S175" s="522"/>
      <c r="T175" s="522"/>
      <c r="U175" s="522"/>
      <c r="V175" s="522"/>
      <c r="W175" s="522"/>
      <c r="X175" s="522"/>
      <c r="Y175" s="522"/>
      <c r="Z175" s="522"/>
    </row>
    <row r="176" spans="1:26" ht="14.25" customHeight="1" x14ac:dyDescent="0.2">
      <c r="A176" s="522"/>
      <c r="B176" s="522"/>
      <c r="C176" s="522"/>
      <c r="D176" s="522"/>
      <c r="E176" s="522"/>
      <c r="F176" s="522"/>
      <c r="G176" s="522"/>
      <c r="H176" s="522"/>
      <c r="I176" s="522"/>
      <c r="J176" s="522"/>
      <c r="K176" s="522"/>
      <c r="L176" s="522"/>
      <c r="M176" s="522"/>
      <c r="N176" s="522"/>
      <c r="O176" s="522"/>
      <c r="P176" s="522"/>
      <c r="Q176" s="522"/>
      <c r="R176" s="522"/>
      <c r="S176" s="522"/>
      <c r="T176" s="522"/>
      <c r="U176" s="522"/>
      <c r="V176" s="522"/>
      <c r="W176" s="522"/>
      <c r="X176" s="522"/>
      <c r="Y176" s="522"/>
      <c r="Z176" s="522"/>
    </row>
    <row r="177" spans="1:26" ht="14.25" customHeight="1" x14ac:dyDescent="0.2">
      <c r="A177" s="522"/>
      <c r="B177" s="522"/>
      <c r="C177" s="522"/>
      <c r="D177" s="522"/>
      <c r="E177" s="522"/>
      <c r="F177" s="522"/>
      <c r="G177" s="522"/>
      <c r="H177" s="522"/>
      <c r="I177" s="522"/>
      <c r="J177" s="522"/>
      <c r="K177" s="522"/>
      <c r="L177" s="522"/>
      <c r="M177" s="522"/>
      <c r="N177" s="522"/>
      <c r="O177" s="522"/>
      <c r="P177" s="522"/>
      <c r="Q177" s="522"/>
      <c r="R177" s="522"/>
      <c r="S177" s="522"/>
      <c r="T177" s="522"/>
      <c r="U177" s="522"/>
      <c r="V177" s="522"/>
      <c r="W177" s="522"/>
      <c r="X177" s="522"/>
      <c r="Y177" s="522"/>
      <c r="Z177" s="522"/>
    </row>
    <row r="178" spans="1:26" ht="14.25" customHeight="1" x14ac:dyDescent="0.2">
      <c r="A178" s="522"/>
      <c r="B178" s="522"/>
      <c r="C178" s="522"/>
      <c r="D178" s="522"/>
      <c r="E178" s="522"/>
      <c r="F178" s="522"/>
      <c r="G178" s="522"/>
      <c r="H178" s="522"/>
      <c r="I178" s="522"/>
      <c r="J178" s="522"/>
      <c r="K178" s="522"/>
      <c r="L178" s="522"/>
      <c r="M178" s="522"/>
      <c r="N178" s="522"/>
      <c r="O178" s="522"/>
      <c r="P178" s="522"/>
      <c r="Q178" s="522"/>
      <c r="R178" s="522"/>
      <c r="S178" s="522"/>
      <c r="T178" s="522"/>
      <c r="U178" s="522"/>
      <c r="V178" s="522"/>
      <c r="W178" s="522"/>
      <c r="X178" s="522"/>
      <c r="Y178" s="522"/>
      <c r="Z178" s="522"/>
    </row>
    <row r="179" spans="1:26" ht="14.25" customHeight="1" x14ac:dyDescent="0.2">
      <c r="A179" s="522"/>
      <c r="B179" s="522"/>
      <c r="C179" s="522"/>
      <c r="D179" s="522"/>
      <c r="E179" s="522"/>
      <c r="F179" s="522"/>
      <c r="G179" s="522"/>
      <c r="H179" s="522"/>
      <c r="I179" s="522"/>
      <c r="J179" s="522"/>
      <c r="K179" s="522"/>
      <c r="L179" s="522"/>
      <c r="M179" s="522"/>
      <c r="N179" s="522"/>
      <c r="O179" s="522"/>
      <c r="P179" s="522"/>
      <c r="Q179" s="522"/>
      <c r="R179" s="522"/>
      <c r="S179" s="522"/>
      <c r="T179" s="522"/>
      <c r="U179" s="522"/>
      <c r="V179" s="522"/>
      <c r="W179" s="522"/>
      <c r="X179" s="522"/>
      <c r="Y179" s="522"/>
      <c r="Z179" s="522"/>
    </row>
    <row r="180" spans="1:26" ht="14.25" customHeight="1" x14ac:dyDescent="0.2">
      <c r="A180" s="522"/>
      <c r="B180" s="522"/>
      <c r="C180" s="522"/>
      <c r="D180" s="522"/>
      <c r="E180" s="522"/>
      <c r="F180" s="522"/>
      <c r="G180" s="522"/>
      <c r="H180" s="522"/>
      <c r="I180" s="522"/>
      <c r="J180" s="522"/>
      <c r="K180" s="522"/>
      <c r="L180" s="522"/>
      <c r="M180" s="522"/>
      <c r="N180" s="522"/>
      <c r="O180" s="522"/>
      <c r="P180" s="522"/>
      <c r="Q180" s="522"/>
      <c r="R180" s="522"/>
      <c r="S180" s="522"/>
      <c r="T180" s="522"/>
      <c r="U180" s="522"/>
      <c r="V180" s="522"/>
      <c r="W180" s="522"/>
      <c r="X180" s="522"/>
      <c r="Y180" s="522"/>
      <c r="Z180" s="522"/>
    </row>
    <row r="181" spans="1:26" ht="14.25" customHeight="1" x14ac:dyDescent="0.2">
      <c r="A181" s="522"/>
      <c r="B181" s="522"/>
      <c r="C181" s="522"/>
      <c r="D181" s="522"/>
      <c r="E181" s="522"/>
      <c r="F181" s="522"/>
      <c r="G181" s="522"/>
      <c r="H181" s="522"/>
      <c r="I181" s="522"/>
      <c r="J181" s="522"/>
      <c r="K181" s="522"/>
      <c r="L181" s="522"/>
      <c r="M181" s="522"/>
      <c r="N181" s="522"/>
      <c r="O181" s="522"/>
      <c r="P181" s="522"/>
      <c r="Q181" s="522"/>
      <c r="R181" s="522"/>
      <c r="S181" s="522"/>
      <c r="T181" s="522"/>
      <c r="U181" s="522"/>
      <c r="V181" s="522"/>
      <c r="W181" s="522"/>
      <c r="X181" s="522"/>
      <c r="Y181" s="522"/>
      <c r="Z181" s="522"/>
    </row>
    <row r="182" spans="1:26" ht="14.25" customHeight="1" x14ac:dyDescent="0.2">
      <c r="A182" s="522"/>
      <c r="B182" s="522"/>
      <c r="C182" s="522"/>
      <c r="D182" s="522"/>
      <c r="E182" s="522"/>
      <c r="F182" s="522"/>
      <c r="G182" s="522"/>
      <c r="H182" s="522"/>
      <c r="I182" s="522"/>
      <c r="J182" s="522"/>
      <c r="K182" s="522"/>
      <c r="L182" s="522"/>
      <c r="M182" s="522"/>
      <c r="N182" s="522"/>
      <c r="O182" s="522"/>
      <c r="P182" s="522"/>
      <c r="Q182" s="522"/>
      <c r="R182" s="522"/>
      <c r="S182" s="522"/>
      <c r="T182" s="522"/>
      <c r="U182" s="522"/>
      <c r="V182" s="522"/>
      <c r="W182" s="522"/>
      <c r="X182" s="522"/>
      <c r="Y182" s="522"/>
      <c r="Z182" s="522"/>
    </row>
    <row r="183" spans="1:26" ht="14.25" customHeight="1" x14ac:dyDescent="0.2">
      <c r="A183" s="522"/>
      <c r="B183" s="522"/>
      <c r="C183" s="522"/>
      <c r="D183" s="522"/>
      <c r="E183" s="522"/>
      <c r="F183" s="522"/>
      <c r="G183" s="522"/>
      <c r="H183" s="522"/>
      <c r="I183" s="522"/>
      <c r="J183" s="522"/>
      <c r="K183" s="522"/>
      <c r="L183" s="522"/>
      <c r="M183" s="522"/>
      <c r="N183" s="522"/>
      <c r="O183" s="522"/>
      <c r="P183" s="522"/>
      <c r="Q183" s="522"/>
      <c r="R183" s="522"/>
      <c r="S183" s="522"/>
      <c r="T183" s="522"/>
      <c r="U183" s="522"/>
      <c r="V183" s="522"/>
      <c r="W183" s="522"/>
      <c r="X183" s="522"/>
      <c r="Y183" s="522"/>
      <c r="Z183" s="522"/>
    </row>
    <row r="184" spans="1:26" ht="14.25" customHeight="1" x14ac:dyDescent="0.2">
      <c r="A184" s="522"/>
      <c r="B184" s="522"/>
      <c r="C184" s="522"/>
      <c r="D184" s="522"/>
      <c r="E184" s="522"/>
      <c r="F184" s="522"/>
      <c r="G184" s="522"/>
      <c r="H184" s="522"/>
      <c r="I184" s="522"/>
      <c r="J184" s="522"/>
      <c r="K184" s="522"/>
      <c r="L184" s="522"/>
      <c r="M184" s="522"/>
      <c r="N184" s="522"/>
      <c r="O184" s="522"/>
      <c r="P184" s="522"/>
      <c r="Q184" s="522"/>
      <c r="R184" s="522"/>
      <c r="S184" s="522"/>
      <c r="T184" s="522"/>
      <c r="U184" s="522"/>
      <c r="V184" s="522"/>
      <c r="W184" s="522"/>
      <c r="X184" s="522"/>
      <c r="Y184" s="522"/>
      <c r="Z184" s="522"/>
    </row>
    <row r="185" spans="1:26" ht="14.25" customHeight="1" x14ac:dyDescent="0.2">
      <c r="A185" s="522"/>
      <c r="B185" s="522"/>
      <c r="C185" s="522"/>
      <c r="D185" s="522"/>
      <c r="E185" s="522"/>
      <c r="F185" s="522"/>
      <c r="G185" s="522"/>
      <c r="H185" s="522"/>
      <c r="I185" s="522"/>
      <c r="J185" s="522"/>
      <c r="K185" s="522"/>
      <c r="L185" s="522"/>
      <c r="M185" s="522"/>
      <c r="N185" s="522"/>
      <c r="O185" s="522"/>
      <c r="P185" s="522"/>
      <c r="Q185" s="522"/>
      <c r="R185" s="522"/>
      <c r="S185" s="522"/>
      <c r="T185" s="522"/>
      <c r="U185" s="522"/>
      <c r="V185" s="522"/>
      <c r="W185" s="522"/>
      <c r="X185" s="522"/>
      <c r="Y185" s="522"/>
      <c r="Z185" s="522"/>
    </row>
    <row r="186" spans="1:26" ht="14.25" customHeight="1" x14ac:dyDescent="0.2">
      <c r="A186" s="522"/>
      <c r="B186" s="522"/>
      <c r="C186" s="522"/>
      <c r="D186" s="522"/>
      <c r="E186" s="522"/>
      <c r="F186" s="522"/>
      <c r="G186" s="522"/>
      <c r="H186" s="522"/>
      <c r="I186" s="522"/>
      <c r="J186" s="522"/>
      <c r="K186" s="522"/>
      <c r="L186" s="522"/>
      <c r="M186" s="522"/>
      <c r="N186" s="522"/>
      <c r="O186" s="522"/>
      <c r="P186" s="522"/>
      <c r="Q186" s="522"/>
      <c r="R186" s="522"/>
      <c r="S186" s="522"/>
      <c r="T186" s="522"/>
      <c r="U186" s="522"/>
      <c r="V186" s="522"/>
      <c r="W186" s="522"/>
      <c r="X186" s="522"/>
      <c r="Y186" s="522"/>
      <c r="Z186" s="522"/>
    </row>
    <row r="187" spans="1:26" ht="14.25" customHeight="1" x14ac:dyDescent="0.2">
      <c r="A187" s="522"/>
      <c r="B187" s="522"/>
      <c r="C187" s="522"/>
      <c r="D187" s="522"/>
      <c r="E187" s="522"/>
      <c r="F187" s="522"/>
      <c r="G187" s="522"/>
      <c r="H187" s="522"/>
      <c r="I187" s="522"/>
      <c r="J187" s="522"/>
      <c r="K187" s="522"/>
      <c r="L187" s="522"/>
      <c r="M187" s="522"/>
      <c r="N187" s="522"/>
      <c r="O187" s="522"/>
      <c r="P187" s="522"/>
      <c r="Q187" s="522"/>
      <c r="R187" s="522"/>
      <c r="S187" s="522"/>
      <c r="T187" s="522"/>
      <c r="U187" s="522"/>
      <c r="V187" s="522"/>
      <c r="W187" s="522"/>
      <c r="X187" s="522"/>
      <c r="Y187" s="522"/>
      <c r="Z187" s="522"/>
    </row>
    <row r="188" spans="1:26" ht="14.25" customHeight="1" x14ac:dyDescent="0.2">
      <c r="A188" s="522"/>
      <c r="B188" s="522"/>
      <c r="C188" s="522"/>
      <c r="D188" s="522"/>
      <c r="E188" s="522"/>
      <c r="F188" s="522"/>
      <c r="G188" s="522"/>
      <c r="H188" s="522"/>
      <c r="I188" s="522"/>
      <c r="J188" s="522"/>
      <c r="K188" s="522"/>
      <c r="L188" s="522"/>
      <c r="M188" s="522"/>
      <c r="N188" s="522"/>
      <c r="O188" s="522"/>
      <c r="P188" s="522"/>
      <c r="Q188" s="522"/>
      <c r="R188" s="522"/>
      <c r="S188" s="522"/>
      <c r="T188" s="522"/>
      <c r="U188" s="522"/>
      <c r="V188" s="522"/>
      <c r="W188" s="522"/>
      <c r="X188" s="522"/>
      <c r="Y188" s="522"/>
      <c r="Z188" s="522"/>
    </row>
    <row r="189" spans="1:26" ht="14.25" customHeight="1" x14ac:dyDescent="0.2">
      <c r="A189" s="522"/>
      <c r="B189" s="522"/>
      <c r="C189" s="522"/>
      <c r="D189" s="522"/>
      <c r="E189" s="522"/>
      <c r="F189" s="522"/>
      <c r="G189" s="522"/>
      <c r="H189" s="522"/>
      <c r="I189" s="522"/>
      <c r="J189" s="522"/>
      <c r="K189" s="522"/>
      <c r="L189" s="522"/>
      <c r="M189" s="522"/>
      <c r="N189" s="522"/>
      <c r="O189" s="522"/>
      <c r="P189" s="522"/>
      <c r="Q189" s="522"/>
      <c r="R189" s="522"/>
      <c r="S189" s="522"/>
      <c r="T189" s="522"/>
      <c r="U189" s="522"/>
      <c r="V189" s="522"/>
      <c r="W189" s="522"/>
      <c r="X189" s="522"/>
      <c r="Y189" s="522"/>
      <c r="Z189" s="522"/>
    </row>
    <row r="190" spans="1:26" ht="14.25" customHeight="1" x14ac:dyDescent="0.2">
      <c r="A190" s="522"/>
      <c r="B190" s="522"/>
      <c r="C190" s="522"/>
      <c r="D190" s="522"/>
      <c r="E190" s="522"/>
      <c r="F190" s="522"/>
      <c r="G190" s="522"/>
      <c r="H190" s="522"/>
      <c r="I190" s="522"/>
      <c r="J190" s="522"/>
      <c r="K190" s="522"/>
      <c r="L190" s="522"/>
      <c r="M190" s="522"/>
      <c r="N190" s="522"/>
      <c r="O190" s="522"/>
      <c r="P190" s="522"/>
      <c r="Q190" s="522"/>
      <c r="R190" s="522"/>
      <c r="S190" s="522"/>
      <c r="T190" s="522"/>
      <c r="U190" s="522"/>
      <c r="V190" s="522"/>
      <c r="W190" s="522"/>
      <c r="X190" s="522"/>
      <c r="Y190" s="522"/>
      <c r="Z190" s="522"/>
    </row>
    <row r="191" spans="1:26" ht="14.25" customHeight="1" x14ac:dyDescent="0.2">
      <c r="A191" s="522"/>
      <c r="B191" s="522"/>
      <c r="C191" s="522"/>
      <c r="D191" s="522"/>
      <c r="E191" s="522"/>
      <c r="F191" s="522"/>
      <c r="G191" s="522"/>
      <c r="H191" s="522"/>
      <c r="I191" s="522"/>
      <c r="J191" s="522"/>
      <c r="K191" s="522"/>
      <c r="L191" s="522"/>
      <c r="M191" s="522"/>
      <c r="N191" s="522"/>
      <c r="O191" s="522"/>
      <c r="P191" s="522"/>
      <c r="Q191" s="522"/>
      <c r="R191" s="522"/>
      <c r="S191" s="522"/>
      <c r="T191" s="522"/>
      <c r="U191" s="522"/>
      <c r="V191" s="522"/>
      <c r="W191" s="522"/>
      <c r="X191" s="522"/>
      <c r="Y191" s="522"/>
      <c r="Z191" s="522"/>
    </row>
    <row r="192" spans="1:26" ht="14.25" customHeight="1" x14ac:dyDescent="0.2">
      <c r="A192" s="522"/>
      <c r="B192" s="522"/>
      <c r="C192" s="522"/>
      <c r="D192" s="522"/>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row>
    <row r="193" spans="1:26" ht="14.25" customHeight="1" x14ac:dyDescent="0.2">
      <c r="A193" s="522"/>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row>
    <row r="194" spans="1:26" ht="14.25" customHeight="1" x14ac:dyDescent="0.2">
      <c r="A194" s="522"/>
      <c r="B194" s="522"/>
      <c r="C194" s="522"/>
      <c r="D194" s="522"/>
      <c r="E194" s="522"/>
      <c r="F194" s="522"/>
      <c r="G194" s="522"/>
      <c r="H194" s="522"/>
      <c r="I194" s="522"/>
      <c r="J194" s="522"/>
      <c r="K194" s="522"/>
      <c r="L194" s="522"/>
      <c r="M194" s="522"/>
      <c r="N194" s="522"/>
      <c r="O194" s="522"/>
      <c r="P194" s="522"/>
      <c r="Q194" s="522"/>
      <c r="R194" s="522"/>
      <c r="S194" s="522"/>
      <c r="T194" s="522"/>
      <c r="U194" s="522"/>
      <c r="V194" s="522"/>
      <c r="W194" s="522"/>
      <c r="X194" s="522"/>
      <c r="Y194" s="522"/>
      <c r="Z194" s="522"/>
    </row>
    <row r="195" spans="1:26" ht="14.25" customHeight="1" x14ac:dyDescent="0.2">
      <c r="A195" s="522"/>
      <c r="B195" s="522"/>
      <c r="C195" s="522"/>
      <c r="D195" s="522"/>
      <c r="E195" s="522"/>
      <c r="F195" s="522"/>
      <c r="G195" s="522"/>
      <c r="H195" s="522"/>
      <c r="I195" s="522"/>
      <c r="J195" s="522"/>
      <c r="K195" s="522"/>
      <c r="L195" s="522"/>
      <c r="M195" s="522"/>
      <c r="N195" s="522"/>
      <c r="O195" s="522"/>
      <c r="P195" s="522"/>
      <c r="Q195" s="522"/>
      <c r="R195" s="522"/>
      <c r="S195" s="522"/>
      <c r="T195" s="522"/>
      <c r="U195" s="522"/>
      <c r="V195" s="522"/>
      <c r="W195" s="522"/>
      <c r="X195" s="522"/>
      <c r="Y195" s="522"/>
      <c r="Z195" s="522"/>
    </row>
    <row r="196" spans="1:26" ht="14.25" customHeight="1" x14ac:dyDescent="0.2">
      <c r="A196" s="522"/>
      <c r="B196" s="522"/>
      <c r="C196" s="522"/>
      <c r="D196" s="522"/>
      <c r="E196" s="522"/>
      <c r="F196" s="522"/>
      <c r="G196" s="522"/>
      <c r="H196" s="522"/>
      <c r="I196" s="522"/>
      <c r="J196" s="522"/>
      <c r="K196" s="522"/>
      <c r="L196" s="522"/>
      <c r="M196" s="522"/>
      <c r="N196" s="522"/>
      <c r="O196" s="522"/>
      <c r="P196" s="522"/>
      <c r="Q196" s="522"/>
      <c r="R196" s="522"/>
      <c r="S196" s="522"/>
      <c r="T196" s="522"/>
      <c r="U196" s="522"/>
      <c r="V196" s="522"/>
      <c r="W196" s="522"/>
      <c r="X196" s="522"/>
      <c r="Y196" s="522"/>
      <c r="Z196" s="522"/>
    </row>
    <row r="197" spans="1:26" ht="14.25" customHeight="1" x14ac:dyDescent="0.2">
      <c r="A197" s="522"/>
      <c r="B197" s="522"/>
      <c r="C197" s="522"/>
      <c r="D197" s="522"/>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row>
    <row r="198" spans="1:26" ht="14.25" customHeight="1" x14ac:dyDescent="0.2">
      <c r="A198" s="522"/>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2"/>
      <c r="X198" s="522"/>
      <c r="Y198" s="522"/>
      <c r="Z198" s="522"/>
    </row>
    <row r="199" spans="1:26" ht="14.25" customHeight="1" x14ac:dyDescent="0.2">
      <c r="A199" s="522"/>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2"/>
      <c r="X199" s="522"/>
      <c r="Y199" s="522"/>
      <c r="Z199" s="522"/>
    </row>
    <row r="200" spans="1:26" ht="14.25" customHeight="1" x14ac:dyDescent="0.2">
      <c r="A200" s="522"/>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row>
    <row r="201" spans="1:26" ht="14.25" customHeight="1" x14ac:dyDescent="0.2">
      <c r="A201" s="522"/>
      <c r="B201" s="522"/>
      <c r="C201" s="522"/>
      <c r="D201" s="522"/>
      <c r="E201" s="522"/>
      <c r="F201" s="522"/>
      <c r="G201" s="522"/>
      <c r="H201" s="522"/>
      <c r="I201" s="522"/>
      <c r="J201" s="522"/>
      <c r="K201" s="522"/>
      <c r="L201" s="522"/>
      <c r="M201" s="522"/>
      <c r="N201" s="522"/>
      <c r="O201" s="522"/>
      <c r="P201" s="522"/>
      <c r="Q201" s="522"/>
      <c r="R201" s="522"/>
      <c r="S201" s="522"/>
      <c r="T201" s="522"/>
      <c r="U201" s="522"/>
      <c r="V201" s="522"/>
      <c r="W201" s="522"/>
      <c r="X201" s="522"/>
      <c r="Y201" s="522"/>
      <c r="Z201" s="522"/>
    </row>
    <row r="202" spans="1:26" ht="14.25" customHeight="1" x14ac:dyDescent="0.2">
      <c r="A202" s="522"/>
      <c r="B202" s="522"/>
      <c r="C202" s="522"/>
      <c r="D202" s="522"/>
      <c r="E202" s="522"/>
      <c r="F202" s="522"/>
      <c r="G202" s="522"/>
      <c r="H202" s="522"/>
      <c r="I202" s="522"/>
      <c r="J202" s="522"/>
      <c r="K202" s="522"/>
      <c r="L202" s="522"/>
      <c r="M202" s="522"/>
      <c r="N202" s="522"/>
      <c r="O202" s="522"/>
      <c r="P202" s="522"/>
      <c r="Q202" s="522"/>
      <c r="R202" s="522"/>
      <c r="S202" s="522"/>
      <c r="T202" s="522"/>
      <c r="U202" s="522"/>
      <c r="V202" s="522"/>
      <c r="W202" s="522"/>
      <c r="X202" s="522"/>
      <c r="Y202" s="522"/>
      <c r="Z202" s="522"/>
    </row>
    <row r="203" spans="1:26" ht="14.25" customHeight="1" x14ac:dyDescent="0.2">
      <c r="A203" s="522"/>
      <c r="B203" s="522"/>
      <c r="C203" s="522"/>
      <c r="D203" s="522"/>
      <c r="E203" s="522"/>
      <c r="F203" s="522"/>
      <c r="G203" s="522"/>
      <c r="H203" s="522"/>
      <c r="I203" s="522"/>
      <c r="J203" s="522"/>
      <c r="K203" s="522"/>
      <c r="L203" s="522"/>
      <c r="M203" s="522"/>
      <c r="N203" s="522"/>
      <c r="O203" s="522"/>
      <c r="P203" s="522"/>
      <c r="Q203" s="522"/>
      <c r="R203" s="522"/>
      <c r="S203" s="522"/>
      <c r="T203" s="522"/>
      <c r="U203" s="522"/>
      <c r="V203" s="522"/>
      <c r="W203" s="522"/>
      <c r="X203" s="522"/>
      <c r="Y203" s="522"/>
      <c r="Z203" s="522"/>
    </row>
    <row r="204" spans="1:26" ht="14.25" customHeight="1" x14ac:dyDescent="0.2">
      <c r="A204" s="522"/>
      <c r="B204" s="522"/>
      <c r="C204" s="522"/>
      <c r="D204" s="522"/>
      <c r="E204" s="522"/>
      <c r="F204" s="522"/>
      <c r="G204" s="522"/>
      <c r="H204" s="522"/>
      <c r="I204" s="522"/>
      <c r="J204" s="522"/>
      <c r="K204" s="522"/>
      <c r="L204" s="522"/>
      <c r="M204" s="522"/>
      <c r="N204" s="522"/>
      <c r="O204" s="522"/>
      <c r="P204" s="522"/>
      <c r="Q204" s="522"/>
      <c r="R204" s="522"/>
      <c r="S204" s="522"/>
      <c r="T204" s="522"/>
      <c r="U204" s="522"/>
      <c r="V204" s="522"/>
      <c r="W204" s="522"/>
      <c r="X204" s="522"/>
      <c r="Y204" s="522"/>
      <c r="Z204" s="522"/>
    </row>
    <row r="205" spans="1:26" ht="14.25" customHeight="1" x14ac:dyDescent="0.2">
      <c r="A205" s="522"/>
      <c r="B205" s="522"/>
      <c r="C205" s="522"/>
      <c r="D205" s="522"/>
      <c r="E205" s="522"/>
      <c r="F205" s="522"/>
      <c r="G205" s="522"/>
      <c r="H205" s="522"/>
      <c r="I205" s="522"/>
      <c r="J205" s="522"/>
      <c r="K205" s="522"/>
      <c r="L205" s="522"/>
      <c r="M205" s="522"/>
      <c r="N205" s="522"/>
      <c r="O205" s="522"/>
      <c r="P205" s="522"/>
      <c r="Q205" s="522"/>
      <c r="R205" s="522"/>
      <c r="S205" s="522"/>
      <c r="T205" s="522"/>
      <c r="U205" s="522"/>
      <c r="V205" s="522"/>
      <c r="W205" s="522"/>
      <c r="X205" s="522"/>
      <c r="Y205" s="522"/>
      <c r="Z205" s="522"/>
    </row>
    <row r="206" spans="1:26" ht="14.25" customHeight="1" x14ac:dyDescent="0.2">
      <c r="A206" s="522"/>
      <c r="B206" s="522"/>
      <c r="C206" s="522"/>
      <c r="D206" s="522"/>
      <c r="E206" s="522"/>
      <c r="F206" s="522"/>
      <c r="G206" s="522"/>
      <c r="H206" s="522"/>
      <c r="I206" s="522"/>
      <c r="J206" s="522"/>
      <c r="K206" s="522"/>
      <c r="L206" s="522"/>
      <c r="M206" s="522"/>
      <c r="N206" s="522"/>
      <c r="O206" s="522"/>
      <c r="P206" s="522"/>
      <c r="Q206" s="522"/>
      <c r="R206" s="522"/>
      <c r="S206" s="522"/>
      <c r="T206" s="522"/>
      <c r="U206" s="522"/>
      <c r="V206" s="522"/>
      <c r="W206" s="522"/>
      <c r="X206" s="522"/>
      <c r="Y206" s="522"/>
      <c r="Z206" s="522"/>
    </row>
    <row r="207" spans="1:26" ht="14.25" customHeight="1" x14ac:dyDescent="0.2">
      <c r="A207" s="522"/>
      <c r="B207" s="522"/>
      <c r="C207" s="522"/>
      <c r="D207" s="522"/>
      <c r="E207" s="522"/>
      <c r="F207" s="522"/>
      <c r="G207" s="522"/>
      <c r="H207" s="522"/>
      <c r="I207" s="522"/>
      <c r="J207" s="522"/>
      <c r="K207" s="522"/>
      <c r="L207" s="522"/>
      <c r="M207" s="522"/>
      <c r="N207" s="522"/>
      <c r="O207" s="522"/>
      <c r="P207" s="522"/>
      <c r="Q207" s="522"/>
      <c r="R207" s="522"/>
      <c r="S207" s="522"/>
      <c r="T207" s="522"/>
      <c r="U207" s="522"/>
      <c r="V207" s="522"/>
      <c r="W207" s="522"/>
      <c r="X207" s="522"/>
      <c r="Y207" s="522"/>
      <c r="Z207" s="522"/>
    </row>
    <row r="208" spans="1:26" ht="14.25" customHeight="1" x14ac:dyDescent="0.2">
      <c r="A208" s="522"/>
      <c r="B208" s="522"/>
      <c r="C208" s="522"/>
      <c r="D208" s="522"/>
      <c r="E208" s="522"/>
      <c r="F208" s="522"/>
      <c r="G208" s="522"/>
      <c r="H208" s="522"/>
      <c r="I208" s="522"/>
      <c r="J208" s="522"/>
      <c r="K208" s="522"/>
      <c r="L208" s="522"/>
      <c r="M208" s="522"/>
      <c r="N208" s="522"/>
      <c r="O208" s="522"/>
      <c r="P208" s="522"/>
      <c r="Q208" s="522"/>
      <c r="R208" s="522"/>
      <c r="S208" s="522"/>
      <c r="T208" s="522"/>
      <c r="U208" s="522"/>
      <c r="V208" s="522"/>
      <c r="W208" s="522"/>
      <c r="X208" s="522"/>
      <c r="Y208" s="522"/>
      <c r="Z208" s="522"/>
    </row>
    <row r="209" spans="1:26" ht="14.25" customHeight="1" x14ac:dyDescent="0.2">
      <c r="A209" s="522"/>
      <c r="B209" s="522"/>
      <c r="C209" s="522"/>
      <c r="D209" s="522"/>
      <c r="E209" s="522"/>
      <c r="F209" s="522"/>
      <c r="G209" s="522"/>
      <c r="H209" s="522"/>
      <c r="I209" s="522"/>
      <c r="J209" s="522"/>
      <c r="K209" s="522"/>
      <c r="L209" s="522"/>
      <c r="M209" s="522"/>
      <c r="N209" s="522"/>
      <c r="O209" s="522"/>
      <c r="P209" s="522"/>
      <c r="Q209" s="522"/>
      <c r="R209" s="522"/>
      <c r="S209" s="522"/>
      <c r="T209" s="522"/>
      <c r="U209" s="522"/>
      <c r="V209" s="522"/>
      <c r="W209" s="522"/>
      <c r="X209" s="522"/>
      <c r="Y209" s="522"/>
      <c r="Z209" s="522"/>
    </row>
    <row r="210" spans="1:26" ht="14.25" customHeight="1" x14ac:dyDescent="0.2">
      <c r="A210" s="522"/>
      <c r="B210" s="522"/>
      <c r="C210" s="522"/>
      <c r="D210" s="522"/>
      <c r="E210" s="522"/>
      <c r="F210" s="522"/>
      <c r="G210" s="522"/>
      <c r="H210" s="522"/>
      <c r="I210" s="522"/>
      <c r="J210" s="522"/>
      <c r="K210" s="522"/>
      <c r="L210" s="522"/>
      <c r="M210" s="522"/>
      <c r="N210" s="522"/>
      <c r="O210" s="522"/>
      <c r="P210" s="522"/>
      <c r="Q210" s="522"/>
      <c r="R210" s="522"/>
      <c r="S210" s="522"/>
      <c r="T210" s="522"/>
      <c r="U210" s="522"/>
      <c r="V210" s="522"/>
      <c r="W210" s="522"/>
      <c r="X210" s="522"/>
      <c r="Y210" s="522"/>
      <c r="Z210" s="522"/>
    </row>
    <row r="211" spans="1:26" ht="14.25" customHeight="1" x14ac:dyDescent="0.2">
      <c r="A211" s="522"/>
      <c r="B211" s="522"/>
      <c r="C211" s="522"/>
      <c r="D211" s="522"/>
      <c r="E211" s="522"/>
      <c r="F211" s="522"/>
      <c r="G211" s="522"/>
      <c r="H211" s="522"/>
      <c r="I211" s="522"/>
      <c r="J211" s="522"/>
      <c r="K211" s="522"/>
      <c r="L211" s="522"/>
      <c r="M211" s="522"/>
      <c r="N211" s="522"/>
      <c r="O211" s="522"/>
      <c r="P211" s="522"/>
      <c r="Q211" s="522"/>
      <c r="R211" s="522"/>
      <c r="S211" s="522"/>
      <c r="T211" s="522"/>
      <c r="U211" s="522"/>
      <c r="V211" s="522"/>
      <c r="W211" s="522"/>
      <c r="X211" s="522"/>
      <c r="Y211" s="522"/>
      <c r="Z211" s="522"/>
    </row>
    <row r="212" spans="1:26" ht="14.25" customHeight="1" x14ac:dyDescent="0.2">
      <c r="A212" s="522"/>
      <c r="B212" s="522"/>
      <c r="C212" s="522"/>
      <c r="D212" s="522"/>
      <c r="E212" s="522"/>
      <c r="F212" s="522"/>
      <c r="G212" s="522"/>
      <c r="H212" s="522"/>
      <c r="I212" s="522"/>
      <c r="J212" s="522"/>
      <c r="K212" s="522"/>
      <c r="L212" s="522"/>
      <c r="M212" s="522"/>
      <c r="N212" s="522"/>
      <c r="O212" s="522"/>
      <c r="P212" s="522"/>
      <c r="Q212" s="522"/>
      <c r="R212" s="522"/>
      <c r="S212" s="522"/>
      <c r="T212" s="522"/>
      <c r="U212" s="522"/>
      <c r="V212" s="522"/>
      <c r="W212" s="522"/>
      <c r="X212" s="522"/>
      <c r="Y212" s="522"/>
      <c r="Z212" s="522"/>
    </row>
    <row r="213" spans="1:26" ht="14.25" customHeight="1" x14ac:dyDescent="0.2">
      <c r="A213" s="522"/>
      <c r="B213" s="522"/>
      <c r="C213" s="522"/>
      <c r="D213" s="522"/>
      <c r="E213" s="522"/>
      <c r="F213" s="522"/>
      <c r="G213" s="522"/>
      <c r="H213" s="522"/>
      <c r="I213" s="522"/>
      <c r="J213" s="522"/>
      <c r="K213" s="522"/>
      <c r="L213" s="522"/>
      <c r="M213" s="522"/>
      <c r="N213" s="522"/>
      <c r="O213" s="522"/>
      <c r="P213" s="522"/>
      <c r="Q213" s="522"/>
      <c r="R213" s="522"/>
      <c r="S213" s="522"/>
      <c r="T213" s="522"/>
      <c r="U213" s="522"/>
      <c r="V213" s="522"/>
      <c r="W213" s="522"/>
      <c r="X213" s="522"/>
      <c r="Y213" s="522"/>
      <c r="Z213" s="522"/>
    </row>
    <row r="214" spans="1:26" ht="14.25" customHeight="1" x14ac:dyDescent="0.2">
      <c r="A214" s="522"/>
      <c r="B214" s="522"/>
      <c r="C214" s="522"/>
      <c r="D214" s="522"/>
      <c r="E214" s="522"/>
      <c r="F214" s="522"/>
      <c r="G214" s="522"/>
      <c r="H214" s="522"/>
      <c r="I214" s="522"/>
      <c r="J214" s="522"/>
      <c r="K214" s="522"/>
      <c r="L214" s="522"/>
      <c r="M214" s="522"/>
      <c r="N214" s="522"/>
      <c r="O214" s="522"/>
      <c r="P214" s="522"/>
      <c r="Q214" s="522"/>
      <c r="R214" s="522"/>
      <c r="S214" s="522"/>
      <c r="T214" s="522"/>
      <c r="U214" s="522"/>
      <c r="V214" s="522"/>
      <c r="W214" s="522"/>
      <c r="X214" s="522"/>
      <c r="Y214" s="522"/>
      <c r="Z214" s="522"/>
    </row>
    <row r="215" spans="1:26" ht="14.25" customHeight="1" x14ac:dyDescent="0.2">
      <c r="A215" s="522"/>
      <c r="B215" s="522"/>
      <c r="C215" s="522"/>
      <c r="D215" s="522"/>
      <c r="E215" s="522"/>
      <c r="F215" s="522"/>
      <c r="G215" s="522"/>
      <c r="H215" s="522"/>
      <c r="I215" s="522"/>
      <c r="J215" s="522"/>
      <c r="K215" s="522"/>
      <c r="L215" s="522"/>
      <c r="M215" s="522"/>
      <c r="N215" s="522"/>
      <c r="O215" s="522"/>
      <c r="P215" s="522"/>
      <c r="Q215" s="522"/>
      <c r="R215" s="522"/>
      <c r="S215" s="522"/>
      <c r="T215" s="522"/>
      <c r="U215" s="522"/>
      <c r="V215" s="522"/>
      <c r="W215" s="522"/>
      <c r="X215" s="522"/>
      <c r="Y215" s="522"/>
      <c r="Z215" s="522"/>
    </row>
    <row r="216" spans="1:26" ht="14.25" customHeight="1" x14ac:dyDescent="0.2">
      <c r="A216" s="522"/>
      <c r="B216" s="522"/>
      <c r="C216" s="522"/>
      <c r="D216" s="522"/>
      <c r="E216" s="522"/>
      <c r="F216" s="522"/>
      <c r="G216" s="522"/>
      <c r="H216" s="522"/>
      <c r="I216" s="522"/>
      <c r="J216" s="522"/>
      <c r="K216" s="522"/>
      <c r="L216" s="522"/>
      <c r="M216" s="522"/>
      <c r="N216" s="522"/>
      <c r="O216" s="522"/>
      <c r="P216" s="522"/>
      <c r="Q216" s="522"/>
      <c r="R216" s="522"/>
      <c r="S216" s="522"/>
      <c r="T216" s="522"/>
      <c r="U216" s="522"/>
      <c r="V216" s="522"/>
      <c r="W216" s="522"/>
      <c r="X216" s="522"/>
      <c r="Y216" s="522"/>
      <c r="Z216" s="522"/>
    </row>
    <row r="217" spans="1:26" ht="14.25" customHeight="1" x14ac:dyDescent="0.2">
      <c r="A217" s="522"/>
      <c r="B217" s="522"/>
      <c r="C217" s="522"/>
      <c r="D217" s="522"/>
      <c r="E217" s="522"/>
      <c r="F217" s="522"/>
      <c r="G217" s="522"/>
      <c r="H217" s="522"/>
      <c r="I217" s="522"/>
      <c r="J217" s="522"/>
      <c r="K217" s="522"/>
      <c r="L217" s="522"/>
      <c r="M217" s="522"/>
      <c r="N217" s="522"/>
      <c r="O217" s="522"/>
      <c r="P217" s="522"/>
      <c r="Q217" s="522"/>
      <c r="R217" s="522"/>
      <c r="S217" s="522"/>
      <c r="T217" s="522"/>
      <c r="U217" s="522"/>
      <c r="V217" s="522"/>
      <c r="W217" s="522"/>
      <c r="X217" s="522"/>
      <c r="Y217" s="522"/>
      <c r="Z217" s="522"/>
    </row>
    <row r="218" spans="1:26" ht="14.25" customHeight="1" x14ac:dyDescent="0.2">
      <c r="A218" s="522"/>
      <c r="B218" s="522"/>
      <c r="C218" s="522"/>
      <c r="D218" s="522"/>
      <c r="E218" s="522"/>
      <c r="F218" s="522"/>
      <c r="G218" s="522"/>
      <c r="H218" s="522"/>
      <c r="I218" s="522"/>
      <c r="J218" s="522"/>
      <c r="K218" s="522"/>
      <c r="L218" s="522"/>
      <c r="M218" s="522"/>
      <c r="N218" s="522"/>
      <c r="O218" s="522"/>
      <c r="P218" s="522"/>
      <c r="Q218" s="522"/>
      <c r="R218" s="522"/>
      <c r="S218" s="522"/>
      <c r="T218" s="522"/>
      <c r="U218" s="522"/>
      <c r="V218" s="522"/>
      <c r="W218" s="522"/>
      <c r="X218" s="522"/>
      <c r="Y218" s="522"/>
      <c r="Z218" s="522"/>
    </row>
    <row r="219" spans="1:26" ht="14.25" customHeight="1" x14ac:dyDescent="0.2">
      <c r="A219" s="522"/>
      <c r="B219" s="522"/>
      <c r="C219" s="522"/>
      <c r="D219" s="522"/>
      <c r="E219" s="522"/>
      <c r="F219" s="522"/>
      <c r="G219" s="522"/>
      <c r="H219" s="522"/>
      <c r="I219" s="522"/>
      <c r="J219" s="522"/>
      <c r="K219" s="522"/>
      <c r="L219" s="522"/>
      <c r="M219" s="522"/>
      <c r="N219" s="522"/>
      <c r="O219" s="522"/>
      <c r="P219" s="522"/>
      <c r="Q219" s="522"/>
      <c r="R219" s="522"/>
      <c r="S219" s="522"/>
      <c r="T219" s="522"/>
      <c r="U219" s="522"/>
      <c r="V219" s="522"/>
      <c r="W219" s="522"/>
      <c r="X219" s="522"/>
      <c r="Y219" s="522"/>
      <c r="Z219" s="522"/>
    </row>
    <row r="220" spans="1:26" ht="14.25" customHeight="1" x14ac:dyDescent="0.2">
      <c r="A220" s="522"/>
      <c r="B220" s="522"/>
      <c r="C220" s="522"/>
      <c r="D220" s="522"/>
      <c r="E220" s="522"/>
      <c r="F220" s="522"/>
      <c r="G220" s="522"/>
      <c r="H220" s="522"/>
      <c r="I220" s="522"/>
      <c r="J220" s="522"/>
      <c r="K220" s="522"/>
      <c r="L220" s="522"/>
      <c r="M220" s="522"/>
      <c r="N220" s="522"/>
      <c r="O220" s="522"/>
      <c r="P220" s="522"/>
      <c r="Q220" s="522"/>
      <c r="R220" s="522"/>
      <c r="S220" s="522"/>
      <c r="T220" s="522"/>
      <c r="U220" s="522"/>
      <c r="V220" s="522"/>
      <c r="W220" s="522"/>
      <c r="X220" s="522"/>
      <c r="Y220" s="522"/>
      <c r="Z220" s="522"/>
    </row>
    <row r="221" spans="1:26" ht="14.25" customHeight="1" x14ac:dyDescent="0.2">
      <c r="A221" s="522"/>
      <c r="B221" s="522"/>
      <c r="C221" s="522"/>
      <c r="D221" s="522"/>
      <c r="E221" s="522"/>
      <c r="F221" s="522"/>
      <c r="G221" s="522"/>
      <c r="H221" s="522"/>
      <c r="I221" s="522"/>
      <c r="J221" s="522"/>
      <c r="K221" s="522"/>
      <c r="L221" s="522"/>
      <c r="M221" s="522"/>
      <c r="N221" s="522"/>
      <c r="O221" s="522"/>
      <c r="P221" s="522"/>
      <c r="Q221" s="522"/>
      <c r="R221" s="522"/>
      <c r="S221" s="522"/>
      <c r="T221" s="522"/>
      <c r="U221" s="522"/>
      <c r="V221" s="522"/>
      <c r="W221" s="522"/>
      <c r="X221" s="522"/>
      <c r="Y221" s="522"/>
      <c r="Z221" s="522"/>
    </row>
    <row r="222" spans="1:26" ht="14.25" customHeight="1" x14ac:dyDescent="0.2">
      <c r="A222" s="522"/>
      <c r="B222" s="522"/>
      <c r="C222" s="522"/>
      <c r="D222" s="522"/>
      <c r="E222" s="522"/>
      <c r="F222" s="522"/>
      <c r="G222" s="522"/>
      <c r="H222" s="522"/>
      <c r="I222" s="522"/>
      <c r="J222" s="522"/>
      <c r="K222" s="522"/>
      <c r="L222" s="522"/>
      <c r="M222" s="522"/>
      <c r="N222" s="522"/>
      <c r="O222" s="522"/>
      <c r="P222" s="522"/>
      <c r="Q222" s="522"/>
      <c r="R222" s="522"/>
      <c r="S222" s="522"/>
      <c r="T222" s="522"/>
      <c r="U222" s="522"/>
      <c r="V222" s="522"/>
      <c r="W222" s="522"/>
      <c r="X222" s="522"/>
      <c r="Y222" s="522"/>
      <c r="Z222" s="522"/>
    </row>
    <row r="223" spans="1:26" ht="14.25" customHeight="1" x14ac:dyDescent="0.2">
      <c r="A223" s="522"/>
      <c r="B223" s="522"/>
      <c r="C223" s="522"/>
      <c r="D223" s="522"/>
      <c r="E223" s="522"/>
      <c r="F223" s="522"/>
      <c r="G223" s="522"/>
      <c r="H223" s="522"/>
      <c r="I223" s="522"/>
      <c r="J223" s="522"/>
      <c r="K223" s="522"/>
      <c r="L223" s="522"/>
      <c r="M223" s="522"/>
      <c r="N223" s="522"/>
      <c r="O223" s="522"/>
      <c r="P223" s="522"/>
      <c r="Q223" s="522"/>
      <c r="R223" s="522"/>
      <c r="S223" s="522"/>
      <c r="T223" s="522"/>
      <c r="U223" s="522"/>
      <c r="V223" s="522"/>
      <c r="W223" s="522"/>
      <c r="X223" s="522"/>
      <c r="Y223" s="522"/>
      <c r="Z223" s="522"/>
    </row>
    <row r="224" spans="1:26" ht="14.25" customHeight="1" x14ac:dyDescent="0.2">
      <c r="A224" s="522"/>
      <c r="B224" s="522"/>
      <c r="C224" s="522"/>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row>
    <row r="225" spans="1:26" ht="14.25" customHeight="1" x14ac:dyDescent="0.2">
      <c r="A225" s="522"/>
      <c r="B225" s="522"/>
      <c r="C225" s="522"/>
      <c r="D225" s="522"/>
      <c r="E225" s="522"/>
      <c r="F225" s="522"/>
      <c r="G225" s="522"/>
      <c r="H225" s="522"/>
      <c r="I225" s="522"/>
      <c r="J225" s="522"/>
      <c r="K225" s="522"/>
      <c r="L225" s="522"/>
      <c r="M225" s="522"/>
      <c r="N225" s="522"/>
      <c r="O225" s="522"/>
      <c r="P225" s="522"/>
      <c r="Q225" s="522"/>
      <c r="R225" s="522"/>
      <c r="S225" s="522"/>
      <c r="T225" s="522"/>
      <c r="U225" s="522"/>
      <c r="V225" s="522"/>
      <c r="W225" s="522"/>
      <c r="X225" s="522"/>
      <c r="Y225" s="522"/>
      <c r="Z225" s="522"/>
    </row>
    <row r="226" spans="1:26" ht="14.25" customHeight="1" x14ac:dyDescent="0.2">
      <c r="A226" s="522"/>
      <c r="B226" s="522"/>
      <c r="C226" s="522"/>
      <c r="D226" s="522"/>
      <c r="E226" s="522"/>
      <c r="F226" s="522"/>
      <c r="G226" s="522"/>
      <c r="H226" s="522"/>
      <c r="I226" s="522"/>
      <c r="J226" s="522"/>
      <c r="K226" s="522"/>
      <c r="L226" s="522"/>
      <c r="M226" s="522"/>
      <c r="N226" s="522"/>
      <c r="O226" s="522"/>
      <c r="P226" s="522"/>
      <c r="Q226" s="522"/>
      <c r="R226" s="522"/>
      <c r="S226" s="522"/>
      <c r="T226" s="522"/>
      <c r="U226" s="522"/>
      <c r="V226" s="522"/>
      <c r="W226" s="522"/>
      <c r="X226" s="522"/>
      <c r="Y226" s="522"/>
      <c r="Z226" s="522"/>
    </row>
    <row r="227" spans="1:26" ht="14.25" customHeight="1" x14ac:dyDescent="0.2">
      <c r="A227" s="522"/>
      <c r="B227" s="522"/>
      <c r="C227" s="522"/>
      <c r="D227" s="522"/>
      <c r="E227" s="522"/>
      <c r="F227" s="522"/>
      <c r="G227" s="522"/>
      <c r="H227" s="522"/>
      <c r="I227" s="522"/>
      <c r="J227" s="522"/>
      <c r="K227" s="522"/>
      <c r="L227" s="522"/>
      <c r="M227" s="522"/>
      <c r="N227" s="522"/>
      <c r="O227" s="522"/>
      <c r="P227" s="522"/>
      <c r="Q227" s="522"/>
      <c r="R227" s="522"/>
      <c r="S227" s="522"/>
      <c r="T227" s="522"/>
      <c r="U227" s="522"/>
      <c r="V227" s="522"/>
      <c r="W227" s="522"/>
      <c r="X227" s="522"/>
      <c r="Y227" s="522"/>
      <c r="Z227" s="522"/>
    </row>
    <row r="228" spans="1:26" ht="14.25" customHeight="1" x14ac:dyDescent="0.2">
      <c r="A228" s="522"/>
      <c r="B228" s="522"/>
      <c r="C228" s="522"/>
      <c r="D228" s="522"/>
      <c r="E228" s="522"/>
      <c r="F228" s="522"/>
      <c r="G228" s="522"/>
      <c r="H228" s="522"/>
      <c r="I228" s="522"/>
      <c r="J228" s="522"/>
      <c r="K228" s="522"/>
      <c r="L228" s="522"/>
      <c r="M228" s="522"/>
      <c r="N228" s="522"/>
      <c r="O228" s="522"/>
      <c r="P228" s="522"/>
      <c r="Q228" s="522"/>
      <c r="R228" s="522"/>
      <c r="S228" s="522"/>
      <c r="T228" s="522"/>
      <c r="U228" s="522"/>
      <c r="V228" s="522"/>
      <c r="W228" s="522"/>
      <c r="X228" s="522"/>
      <c r="Y228" s="522"/>
      <c r="Z228" s="522"/>
    </row>
    <row r="229" spans="1:26" ht="14.25" customHeight="1" x14ac:dyDescent="0.2">
      <c r="A229" s="522"/>
      <c r="B229" s="522"/>
      <c r="C229" s="522"/>
      <c r="D229" s="522"/>
      <c r="E229" s="522"/>
      <c r="F229" s="522"/>
      <c r="G229" s="522"/>
      <c r="H229" s="522"/>
      <c r="I229" s="522"/>
      <c r="J229" s="522"/>
      <c r="K229" s="522"/>
      <c r="L229" s="522"/>
      <c r="M229" s="522"/>
      <c r="N229" s="522"/>
      <c r="O229" s="522"/>
      <c r="P229" s="522"/>
      <c r="Q229" s="522"/>
      <c r="R229" s="522"/>
      <c r="S229" s="522"/>
      <c r="T229" s="522"/>
      <c r="U229" s="522"/>
      <c r="V229" s="522"/>
      <c r="W229" s="522"/>
      <c r="X229" s="522"/>
      <c r="Y229" s="522"/>
      <c r="Z229" s="522"/>
    </row>
    <row r="230" spans="1:26" ht="14.25" customHeight="1" x14ac:dyDescent="0.2">
      <c r="A230" s="522"/>
      <c r="B230" s="522"/>
      <c r="C230" s="522"/>
      <c r="D230" s="522"/>
      <c r="E230" s="522"/>
      <c r="F230" s="522"/>
      <c r="G230" s="522"/>
      <c r="H230" s="522"/>
      <c r="I230" s="522"/>
      <c r="J230" s="522"/>
      <c r="K230" s="522"/>
      <c r="L230" s="522"/>
      <c r="M230" s="522"/>
      <c r="N230" s="522"/>
      <c r="O230" s="522"/>
      <c r="P230" s="522"/>
      <c r="Q230" s="522"/>
      <c r="R230" s="522"/>
      <c r="S230" s="522"/>
      <c r="T230" s="522"/>
      <c r="U230" s="522"/>
      <c r="V230" s="522"/>
      <c r="W230" s="522"/>
      <c r="X230" s="522"/>
      <c r="Y230" s="522"/>
      <c r="Z230" s="522"/>
    </row>
    <row r="231" spans="1:26" ht="14.25" customHeight="1" x14ac:dyDescent="0.2">
      <c r="A231" s="522"/>
      <c r="B231" s="522"/>
      <c r="C231" s="522"/>
      <c r="D231" s="522"/>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row>
    <row r="232" spans="1:26" ht="14.25" customHeight="1" x14ac:dyDescent="0.2">
      <c r="A232" s="522"/>
      <c r="B232" s="522"/>
      <c r="C232" s="522"/>
      <c r="D232" s="522"/>
      <c r="E232" s="522"/>
      <c r="F232" s="522"/>
      <c r="G232" s="522"/>
      <c r="H232" s="522"/>
      <c r="I232" s="522"/>
      <c r="J232" s="522"/>
      <c r="K232" s="522"/>
      <c r="L232" s="522"/>
      <c r="M232" s="522"/>
      <c r="N232" s="522"/>
      <c r="O232" s="522"/>
      <c r="P232" s="522"/>
      <c r="Q232" s="522"/>
      <c r="R232" s="522"/>
      <c r="S232" s="522"/>
      <c r="T232" s="522"/>
      <c r="U232" s="522"/>
      <c r="V232" s="522"/>
      <c r="W232" s="522"/>
      <c r="X232" s="522"/>
      <c r="Y232" s="522"/>
      <c r="Z232" s="522"/>
    </row>
    <row r="233" spans="1:26" ht="14.25" customHeight="1" x14ac:dyDescent="0.2">
      <c r="A233" s="522"/>
      <c r="B233" s="522"/>
      <c r="C233" s="522"/>
      <c r="D233" s="522"/>
      <c r="E233" s="522"/>
      <c r="F233" s="522"/>
      <c r="G233" s="522"/>
      <c r="H233" s="522"/>
      <c r="I233" s="522"/>
      <c r="J233" s="522"/>
      <c r="K233" s="522"/>
      <c r="L233" s="522"/>
      <c r="M233" s="522"/>
      <c r="N233" s="522"/>
      <c r="O233" s="522"/>
      <c r="P233" s="522"/>
      <c r="Q233" s="522"/>
      <c r="R233" s="522"/>
      <c r="S233" s="522"/>
      <c r="T233" s="522"/>
      <c r="U233" s="522"/>
      <c r="V233" s="522"/>
      <c r="W233" s="522"/>
      <c r="X233" s="522"/>
      <c r="Y233" s="522"/>
      <c r="Z233" s="522"/>
    </row>
    <row r="234" spans="1:26" ht="14.25" customHeight="1" x14ac:dyDescent="0.2">
      <c r="A234" s="522"/>
      <c r="B234" s="522"/>
      <c r="C234" s="522"/>
      <c r="D234" s="522"/>
      <c r="E234" s="522"/>
      <c r="F234" s="522"/>
      <c r="G234" s="522"/>
      <c r="H234" s="522"/>
      <c r="I234" s="522"/>
      <c r="J234" s="522"/>
      <c r="K234" s="522"/>
      <c r="L234" s="522"/>
      <c r="M234" s="522"/>
      <c r="N234" s="522"/>
      <c r="O234" s="522"/>
      <c r="P234" s="522"/>
      <c r="Q234" s="522"/>
      <c r="R234" s="522"/>
      <c r="S234" s="522"/>
      <c r="T234" s="522"/>
      <c r="U234" s="522"/>
      <c r="V234" s="522"/>
      <c r="W234" s="522"/>
      <c r="X234" s="522"/>
      <c r="Y234" s="522"/>
      <c r="Z234" s="522"/>
    </row>
    <row r="235" spans="1:26" ht="14.25" customHeight="1" x14ac:dyDescent="0.2">
      <c r="A235" s="522"/>
      <c r="B235" s="522"/>
      <c r="C235" s="522"/>
      <c r="D235" s="522"/>
      <c r="E235" s="522"/>
      <c r="F235" s="522"/>
      <c r="G235" s="522"/>
      <c r="H235" s="522"/>
      <c r="I235" s="522"/>
      <c r="J235" s="522"/>
      <c r="K235" s="522"/>
      <c r="L235" s="522"/>
      <c r="M235" s="522"/>
      <c r="N235" s="522"/>
      <c r="O235" s="522"/>
      <c r="P235" s="522"/>
      <c r="Q235" s="522"/>
      <c r="R235" s="522"/>
      <c r="S235" s="522"/>
      <c r="T235" s="522"/>
      <c r="U235" s="522"/>
      <c r="V235" s="522"/>
      <c r="W235" s="522"/>
      <c r="X235" s="522"/>
      <c r="Y235" s="522"/>
      <c r="Z235" s="522"/>
    </row>
    <row r="236" spans="1:26" ht="14.25" customHeight="1" x14ac:dyDescent="0.2">
      <c r="A236" s="522"/>
      <c r="B236" s="522"/>
      <c r="C236" s="522"/>
      <c r="D236" s="522"/>
      <c r="E236" s="522"/>
      <c r="F236" s="522"/>
      <c r="G236" s="522"/>
      <c r="H236" s="522"/>
      <c r="I236" s="522"/>
      <c r="J236" s="522"/>
      <c r="K236" s="522"/>
      <c r="L236" s="522"/>
      <c r="M236" s="522"/>
      <c r="N236" s="522"/>
      <c r="O236" s="522"/>
      <c r="P236" s="522"/>
      <c r="Q236" s="522"/>
      <c r="R236" s="522"/>
      <c r="S236" s="522"/>
      <c r="T236" s="522"/>
      <c r="U236" s="522"/>
      <c r="V236" s="522"/>
      <c r="W236" s="522"/>
      <c r="X236" s="522"/>
      <c r="Y236" s="522"/>
      <c r="Z236" s="522"/>
    </row>
    <row r="237" spans="1:26" ht="14.25" customHeight="1" x14ac:dyDescent="0.2">
      <c r="A237" s="522"/>
      <c r="B237" s="522"/>
      <c r="C237" s="522"/>
      <c r="D237" s="522"/>
      <c r="E237" s="522"/>
      <c r="F237" s="522"/>
      <c r="G237" s="522"/>
      <c r="H237" s="522"/>
      <c r="I237" s="522"/>
      <c r="J237" s="522"/>
      <c r="K237" s="522"/>
      <c r="L237" s="522"/>
      <c r="M237" s="522"/>
      <c r="N237" s="522"/>
      <c r="O237" s="522"/>
      <c r="P237" s="522"/>
      <c r="Q237" s="522"/>
      <c r="R237" s="522"/>
      <c r="S237" s="522"/>
      <c r="T237" s="522"/>
      <c r="U237" s="522"/>
      <c r="V237" s="522"/>
      <c r="W237" s="522"/>
      <c r="X237" s="522"/>
      <c r="Y237" s="522"/>
      <c r="Z237" s="522"/>
    </row>
    <row r="238" spans="1:26" ht="14.25" customHeight="1" x14ac:dyDescent="0.2">
      <c r="A238" s="522"/>
      <c r="B238" s="522"/>
      <c r="C238" s="522"/>
      <c r="D238" s="522"/>
      <c r="E238" s="522"/>
      <c r="F238" s="522"/>
      <c r="G238" s="522"/>
      <c r="H238" s="522"/>
      <c r="I238" s="522"/>
      <c r="J238" s="522"/>
      <c r="K238" s="522"/>
      <c r="L238" s="522"/>
      <c r="M238" s="522"/>
      <c r="N238" s="522"/>
      <c r="O238" s="522"/>
      <c r="P238" s="522"/>
      <c r="Q238" s="522"/>
      <c r="R238" s="522"/>
      <c r="S238" s="522"/>
      <c r="T238" s="522"/>
      <c r="U238" s="522"/>
      <c r="V238" s="522"/>
      <c r="W238" s="522"/>
      <c r="X238" s="522"/>
      <c r="Y238" s="522"/>
      <c r="Z238" s="522"/>
    </row>
    <row r="239" spans="1:26" ht="14.25" customHeight="1" x14ac:dyDescent="0.2">
      <c r="A239" s="522"/>
      <c r="B239" s="522"/>
      <c r="C239" s="522"/>
      <c r="D239" s="522"/>
      <c r="E239" s="522"/>
      <c r="F239" s="522"/>
      <c r="G239" s="522"/>
      <c r="H239" s="522"/>
      <c r="I239" s="522"/>
      <c r="J239" s="522"/>
      <c r="K239" s="522"/>
      <c r="L239" s="522"/>
      <c r="M239" s="522"/>
      <c r="N239" s="522"/>
      <c r="O239" s="522"/>
      <c r="P239" s="522"/>
      <c r="Q239" s="522"/>
      <c r="R239" s="522"/>
      <c r="S239" s="522"/>
      <c r="T239" s="522"/>
      <c r="U239" s="522"/>
      <c r="V239" s="522"/>
      <c r="W239" s="522"/>
      <c r="X239" s="522"/>
      <c r="Y239" s="522"/>
      <c r="Z239" s="522"/>
    </row>
    <row r="240" spans="1:26" ht="14.25" customHeight="1" x14ac:dyDescent="0.2">
      <c r="A240" s="522"/>
      <c r="B240" s="522"/>
      <c r="C240" s="522"/>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row>
    <row r="241" spans="1:26" ht="14.25" customHeight="1" x14ac:dyDescent="0.2">
      <c r="A241" s="522"/>
      <c r="B241" s="522"/>
      <c r="C241" s="522"/>
      <c r="D241" s="522"/>
      <c r="E241" s="522"/>
      <c r="F241" s="522"/>
      <c r="G241" s="522"/>
      <c r="H241" s="522"/>
      <c r="I241" s="522"/>
      <c r="J241" s="522"/>
      <c r="K241" s="522"/>
      <c r="L241" s="522"/>
      <c r="M241" s="522"/>
      <c r="N241" s="522"/>
      <c r="O241" s="522"/>
      <c r="P241" s="522"/>
      <c r="Q241" s="522"/>
      <c r="R241" s="522"/>
      <c r="S241" s="522"/>
      <c r="T241" s="522"/>
      <c r="U241" s="522"/>
      <c r="V241" s="522"/>
      <c r="W241" s="522"/>
      <c r="X241" s="522"/>
      <c r="Y241" s="522"/>
      <c r="Z241" s="522"/>
    </row>
    <row r="242" spans="1:26" ht="14.25" customHeight="1" x14ac:dyDescent="0.2">
      <c r="A242" s="522"/>
      <c r="B242" s="522"/>
      <c r="C242" s="522"/>
      <c r="D242" s="522"/>
      <c r="E242" s="522"/>
      <c r="F242" s="522"/>
      <c r="G242" s="522"/>
      <c r="H242" s="522"/>
      <c r="I242" s="522"/>
      <c r="J242" s="522"/>
      <c r="K242" s="522"/>
      <c r="L242" s="522"/>
      <c r="M242" s="522"/>
      <c r="N242" s="522"/>
      <c r="O242" s="522"/>
      <c r="P242" s="522"/>
      <c r="Q242" s="522"/>
      <c r="R242" s="522"/>
      <c r="S242" s="522"/>
      <c r="T242" s="522"/>
      <c r="U242" s="522"/>
      <c r="V242" s="522"/>
      <c r="W242" s="522"/>
      <c r="X242" s="522"/>
      <c r="Y242" s="522"/>
      <c r="Z242" s="522"/>
    </row>
    <row r="243" spans="1:26" ht="14.25" customHeight="1" x14ac:dyDescent="0.2">
      <c r="A243" s="522"/>
      <c r="B243" s="522"/>
      <c r="C243" s="522"/>
      <c r="D243" s="522"/>
      <c r="E243" s="522"/>
      <c r="F243" s="522"/>
      <c r="G243" s="522"/>
      <c r="H243" s="522"/>
      <c r="I243" s="522"/>
      <c r="J243" s="522"/>
      <c r="K243" s="522"/>
      <c r="L243" s="522"/>
      <c r="M243" s="522"/>
      <c r="N243" s="522"/>
      <c r="O243" s="522"/>
      <c r="P243" s="522"/>
      <c r="Q243" s="522"/>
      <c r="R243" s="522"/>
      <c r="S243" s="522"/>
      <c r="T243" s="522"/>
      <c r="U243" s="522"/>
      <c r="V243" s="522"/>
      <c r="W243" s="522"/>
      <c r="X243" s="522"/>
      <c r="Y243" s="522"/>
      <c r="Z243" s="522"/>
    </row>
    <row r="244" spans="1:26" ht="14.25" customHeight="1" x14ac:dyDescent="0.2">
      <c r="A244" s="522"/>
      <c r="B244" s="522"/>
      <c r="C244" s="522"/>
      <c r="D244" s="522"/>
      <c r="E244" s="522"/>
      <c r="F244" s="522"/>
      <c r="G244" s="522"/>
      <c r="H244" s="522"/>
      <c r="I244" s="522"/>
      <c r="J244" s="522"/>
      <c r="K244" s="522"/>
      <c r="L244" s="522"/>
      <c r="M244" s="522"/>
      <c r="N244" s="522"/>
      <c r="O244" s="522"/>
      <c r="P244" s="522"/>
      <c r="Q244" s="522"/>
      <c r="R244" s="522"/>
      <c r="S244" s="522"/>
      <c r="T244" s="522"/>
      <c r="U244" s="522"/>
      <c r="V244" s="522"/>
      <c r="W244" s="522"/>
      <c r="X244" s="522"/>
      <c r="Y244" s="522"/>
      <c r="Z244" s="522"/>
    </row>
    <row r="245" spans="1:26" ht="14.25" customHeight="1" x14ac:dyDescent="0.2">
      <c r="A245" s="522"/>
      <c r="B245" s="522"/>
      <c r="C245" s="522"/>
      <c r="D245" s="522"/>
      <c r="E245" s="522"/>
      <c r="F245" s="522"/>
      <c r="G245" s="522"/>
      <c r="H245" s="522"/>
      <c r="I245" s="522"/>
      <c r="J245" s="522"/>
      <c r="K245" s="522"/>
      <c r="L245" s="522"/>
      <c r="M245" s="522"/>
      <c r="N245" s="522"/>
      <c r="O245" s="522"/>
      <c r="P245" s="522"/>
      <c r="Q245" s="522"/>
      <c r="R245" s="522"/>
      <c r="S245" s="522"/>
      <c r="T245" s="522"/>
      <c r="U245" s="522"/>
      <c r="V245" s="522"/>
      <c r="W245" s="522"/>
      <c r="X245" s="522"/>
      <c r="Y245" s="522"/>
      <c r="Z245" s="522"/>
    </row>
    <row r="246" spans="1:26" ht="14.25" customHeight="1" x14ac:dyDescent="0.2">
      <c r="A246" s="522"/>
      <c r="B246" s="522"/>
      <c r="C246" s="522"/>
      <c r="D246" s="522"/>
      <c r="E246" s="522"/>
      <c r="F246" s="522"/>
      <c r="G246" s="522"/>
      <c r="H246" s="522"/>
      <c r="I246" s="522"/>
      <c r="J246" s="522"/>
      <c r="K246" s="522"/>
      <c r="L246" s="522"/>
      <c r="M246" s="522"/>
      <c r="N246" s="522"/>
      <c r="O246" s="522"/>
      <c r="P246" s="522"/>
      <c r="Q246" s="522"/>
      <c r="R246" s="522"/>
      <c r="S246" s="522"/>
      <c r="T246" s="522"/>
      <c r="U246" s="522"/>
      <c r="V246" s="522"/>
      <c r="W246" s="522"/>
      <c r="X246" s="522"/>
      <c r="Y246" s="522"/>
      <c r="Z246" s="522"/>
    </row>
    <row r="247" spans="1:26" ht="14.25" customHeight="1" x14ac:dyDescent="0.2">
      <c r="A247" s="522"/>
      <c r="B247" s="522"/>
      <c r="C247" s="522"/>
      <c r="D247" s="522"/>
      <c r="E247" s="522"/>
      <c r="F247" s="522"/>
      <c r="G247" s="522"/>
      <c r="H247" s="522"/>
      <c r="I247" s="522"/>
      <c r="J247" s="522"/>
      <c r="K247" s="522"/>
      <c r="L247" s="522"/>
      <c r="M247" s="522"/>
      <c r="N247" s="522"/>
      <c r="O247" s="522"/>
      <c r="P247" s="522"/>
      <c r="Q247" s="522"/>
      <c r="R247" s="522"/>
      <c r="S247" s="522"/>
      <c r="T247" s="522"/>
      <c r="U247" s="522"/>
      <c r="V247" s="522"/>
      <c r="W247" s="522"/>
      <c r="X247" s="522"/>
      <c r="Y247" s="522"/>
      <c r="Z247" s="522"/>
    </row>
    <row r="248" spans="1:26" ht="14.25" customHeight="1" x14ac:dyDescent="0.2">
      <c r="A248" s="522"/>
      <c r="B248" s="522"/>
      <c r="C248" s="522"/>
      <c r="D248" s="522"/>
      <c r="E248" s="522"/>
      <c r="F248" s="522"/>
      <c r="G248" s="522"/>
      <c r="H248" s="522"/>
      <c r="I248" s="522"/>
      <c r="J248" s="522"/>
      <c r="K248" s="522"/>
      <c r="L248" s="522"/>
      <c r="M248" s="522"/>
      <c r="N248" s="522"/>
      <c r="O248" s="522"/>
      <c r="P248" s="522"/>
      <c r="Q248" s="522"/>
      <c r="R248" s="522"/>
      <c r="S248" s="522"/>
      <c r="T248" s="522"/>
      <c r="U248" s="522"/>
      <c r="V248" s="522"/>
      <c r="W248" s="522"/>
      <c r="X248" s="522"/>
      <c r="Y248" s="522"/>
      <c r="Z248" s="522"/>
    </row>
    <row r="249" spans="1:26" ht="14.25" customHeight="1" x14ac:dyDescent="0.2">
      <c r="A249" s="522"/>
      <c r="B249" s="522"/>
      <c r="C249" s="522"/>
      <c r="D249" s="522"/>
      <c r="E249" s="522"/>
      <c r="F249" s="522"/>
      <c r="G249" s="522"/>
      <c r="H249" s="522"/>
      <c r="I249" s="522"/>
      <c r="J249" s="522"/>
      <c r="K249" s="522"/>
      <c r="L249" s="522"/>
      <c r="M249" s="522"/>
      <c r="N249" s="522"/>
      <c r="O249" s="522"/>
      <c r="P249" s="522"/>
      <c r="Q249" s="522"/>
      <c r="R249" s="522"/>
      <c r="S249" s="522"/>
      <c r="T249" s="522"/>
      <c r="U249" s="522"/>
      <c r="V249" s="522"/>
      <c r="W249" s="522"/>
      <c r="X249" s="522"/>
      <c r="Y249" s="522"/>
      <c r="Z249" s="522"/>
    </row>
    <row r="250" spans="1:26" ht="14.25" customHeight="1" x14ac:dyDescent="0.2">
      <c r="A250" s="522"/>
      <c r="B250" s="522"/>
      <c r="C250" s="522"/>
      <c r="D250" s="522"/>
      <c r="E250" s="522"/>
      <c r="F250" s="522"/>
      <c r="G250" s="522"/>
      <c r="H250" s="522"/>
      <c r="I250" s="522"/>
      <c r="J250" s="522"/>
      <c r="K250" s="522"/>
      <c r="L250" s="522"/>
      <c r="M250" s="522"/>
      <c r="N250" s="522"/>
      <c r="O250" s="522"/>
      <c r="P250" s="522"/>
      <c r="Q250" s="522"/>
      <c r="R250" s="522"/>
      <c r="S250" s="522"/>
      <c r="T250" s="522"/>
      <c r="U250" s="522"/>
      <c r="V250" s="522"/>
      <c r="W250" s="522"/>
      <c r="X250" s="522"/>
      <c r="Y250" s="522"/>
      <c r="Z250" s="522"/>
    </row>
    <row r="251" spans="1:26" ht="14.25" customHeight="1" x14ac:dyDescent="0.2">
      <c r="A251" s="522"/>
      <c r="B251" s="522"/>
      <c r="C251" s="522"/>
      <c r="D251" s="522"/>
      <c r="E251" s="522"/>
      <c r="F251" s="522"/>
      <c r="G251" s="522"/>
      <c r="H251" s="522"/>
      <c r="I251" s="522"/>
      <c r="J251" s="522"/>
      <c r="K251" s="522"/>
      <c r="L251" s="522"/>
      <c r="M251" s="522"/>
      <c r="N251" s="522"/>
      <c r="O251" s="522"/>
      <c r="P251" s="522"/>
      <c r="Q251" s="522"/>
      <c r="R251" s="522"/>
      <c r="S251" s="522"/>
      <c r="T251" s="522"/>
      <c r="U251" s="522"/>
      <c r="V251" s="522"/>
      <c r="W251" s="522"/>
      <c r="X251" s="522"/>
      <c r="Y251" s="522"/>
      <c r="Z251" s="522"/>
    </row>
    <row r="252" spans="1:26" ht="14.25" customHeight="1" x14ac:dyDescent="0.2">
      <c r="A252" s="522"/>
      <c r="B252" s="522"/>
      <c r="C252" s="522"/>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row>
    <row r="253" spans="1:26" ht="14.25" customHeight="1" x14ac:dyDescent="0.2">
      <c r="A253" s="522"/>
      <c r="B253" s="522"/>
      <c r="C253" s="522"/>
      <c r="D253" s="522"/>
      <c r="E253" s="522"/>
      <c r="F253" s="522"/>
      <c r="G253" s="522"/>
      <c r="H253" s="522"/>
      <c r="I253" s="522"/>
      <c r="J253" s="522"/>
      <c r="K253" s="522"/>
      <c r="L253" s="522"/>
      <c r="M253" s="522"/>
      <c r="N253" s="522"/>
      <c r="O253" s="522"/>
      <c r="P253" s="522"/>
      <c r="Q253" s="522"/>
      <c r="R253" s="522"/>
      <c r="S253" s="522"/>
      <c r="T253" s="522"/>
      <c r="U253" s="522"/>
      <c r="V253" s="522"/>
      <c r="W253" s="522"/>
      <c r="X253" s="522"/>
      <c r="Y253" s="522"/>
      <c r="Z253" s="522"/>
    </row>
    <row r="254" spans="1:26" ht="14.25" customHeight="1" x14ac:dyDescent="0.2">
      <c r="A254" s="522"/>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row>
    <row r="255" spans="1:26" ht="14.25" customHeight="1" x14ac:dyDescent="0.2">
      <c r="A255" s="522"/>
      <c r="B255" s="522"/>
      <c r="C255" s="522"/>
      <c r="D255" s="522"/>
      <c r="E255" s="522"/>
      <c r="F255" s="522"/>
      <c r="G255" s="522"/>
      <c r="H255" s="522"/>
      <c r="I255" s="522"/>
      <c r="J255" s="522"/>
      <c r="K255" s="522"/>
      <c r="L255" s="522"/>
      <c r="M255" s="522"/>
      <c r="N255" s="522"/>
      <c r="O255" s="522"/>
      <c r="P255" s="522"/>
      <c r="Q255" s="522"/>
      <c r="R255" s="522"/>
      <c r="S255" s="522"/>
      <c r="T255" s="522"/>
      <c r="U255" s="522"/>
      <c r="V255" s="522"/>
      <c r="W255" s="522"/>
      <c r="X255" s="522"/>
      <c r="Y255" s="522"/>
      <c r="Z255" s="522"/>
    </row>
    <row r="256" spans="1:26" ht="14.25" customHeight="1" x14ac:dyDescent="0.2">
      <c r="A256" s="522"/>
      <c r="B256" s="522"/>
      <c r="C256" s="522"/>
      <c r="D256" s="522"/>
      <c r="E256" s="522"/>
      <c r="F256" s="522"/>
      <c r="G256" s="522"/>
      <c r="H256" s="522"/>
      <c r="I256" s="522"/>
      <c r="J256" s="522"/>
      <c r="K256" s="522"/>
      <c r="L256" s="522"/>
      <c r="M256" s="522"/>
      <c r="N256" s="522"/>
      <c r="O256" s="522"/>
      <c r="P256" s="522"/>
      <c r="Q256" s="522"/>
      <c r="R256" s="522"/>
      <c r="S256" s="522"/>
      <c r="T256" s="522"/>
      <c r="U256" s="522"/>
      <c r="V256" s="522"/>
      <c r="W256" s="522"/>
      <c r="X256" s="522"/>
      <c r="Y256" s="522"/>
      <c r="Z256" s="522"/>
    </row>
    <row r="257" spans="1:26" ht="14.25" customHeight="1" x14ac:dyDescent="0.2">
      <c r="A257" s="522"/>
      <c r="B257" s="522"/>
      <c r="C257" s="522"/>
      <c r="D257" s="522"/>
      <c r="E257" s="522"/>
      <c r="F257" s="522"/>
      <c r="G257" s="522"/>
      <c r="H257" s="522"/>
      <c r="I257" s="522"/>
      <c r="J257" s="522"/>
      <c r="K257" s="522"/>
      <c r="L257" s="522"/>
      <c r="M257" s="522"/>
      <c r="N257" s="522"/>
      <c r="O257" s="522"/>
      <c r="P257" s="522"/>
      <c r="Q257" s="522"/>
      <c r="R257" s="522"/>
      <c r="S257" s="522"/>
      <c r="T257" s="522"/>
      <c r="U257" s="522"/>
      <c r="V257" s="522"/>
      <c r="W257" s="522"/>
      <c r="X257" s="522"/>
      <c r="Y257" s="522"/>
      <c r="Z257" s="522"/>
    </row>
    <row r="258" spans="1:26" ht="14.25" customHeight="1" x14ac:dyDescent="0.2">
      <c r="A258" s="522"/>
      <c r="B258" s="522"/>
      <c r="C258" s="522"/>
      <c r="D258" s="522"/>
      <c r="E258" s="522"/>
      <c r="F258" s="522"/>
      <c r="G258" s="522"/>
      <c r="H258" s="522"/>
      <c r="I258" s="522"/>
      <c r="J258" s="522"/>
      <c r="K258" s="522"/>
      <c r="L258" s="522"/>
      <c r="M258" s="522"/>
      <c r="N258" s="522"/>
      <c r="O258" s="522"/>
      <c r="P258" s="522"/>
      <c r="Q258" s="522"/>
      <c r="R258" s="522"/>
      <c r="S258" s="522"/>
      <c r="T258" s="522"/>
      <c r="U258" s="522"/>
      <c r="V258" s="522"/>
      <c r="W258" s="522"/>
      <c r="X258" s="522"/>
      <c r="Y258" s="522"/>
      <c r="Z258" s="522"/>
    </row>
    <row r="259" spans="1:26" ht="14.25" customHeight="1" x14ac:dyDescent="0.2">
      <c r="A259" s="522"/>
      <c r="B259" s="522"/>
      <c r="C259" s="522"/>
      <c r="D259" s="522"/>
      <c r="E259" s="522"/>
      <c r="F259" s="522"/>
      <c r="G259" s="522"/>
      <c r="H259" s="522"/>
      <c r="I259" s="522"/>
      <c r="J259" s="522"/>
      <c r="K259" s="522"/>
      <c r="L259" s="522"/>
      <c r="M259" s="522"/>
      <c r="N259" s="522"/>
      <c r="O259" s="522"/>
      <c r="P259" s="522"/>
      <c r="Q259" s="522"/>
      <c r="R259" s="522"/>
      <c r="S259" s="522"/>
      <c r="T259" s="522"/>
      <c r="U259" s="522"/>
      <c r="V259" s="522"/>
      <c r="W259" s="522"/>
      <c r="X259" s="522"/>
      <c r="Y259" s="522"/>
      <c r="Z259" s="522"/>
    </row>
    <row r="260" spans="1:26" ht="14.25" customHeight="1" x14ac:dyDescent="0.2">
      <c r="A260" s="522"/>
      <c r="B260" s="522"/>
      <c r="C260" s="522"/>
      <c r="D260" s="522"/>
      <c r="E260" s="522"/>
      <c r="F260" s="522"/>
      <c r="G260" s="522"/>
      <c r="H260" s="522"/>
      <c r="I260" s="522"/>
      <c r="J260" s="522"/>
      <c r="K260" s="522"/>
      <c r="L260" s="522"/>
      <c r="M260" s="522"/>
      <c r="N260" s="522"/>
      <c r="O260" s="522"/>
      <c r="P260" s="522"/>
      <c r="Q260" s="522"/>
      <c r="R260" s="522"/>
      <c r="S260" s="522"/>
      <c r="T260" s="522"/>
      <c r="U260" s="522"/>
      <c r="V260" s="522"/>
      <c r="W260" s="522"/>
      <c r="X260" s="522"/>
      <c r="Y260" s="522"/>
      <c r="Z260" s="522"/>
    </row>
    <row r="261" spans="1:26" ht="14.25" customHeight="1" x14ac:dyDescent="0.2">
      <c r="A261" s="522"/>
      <c r="B261" s="522"/>
      <c r="C261" s="522"/>
      <c r="D261" s="522"/>
      <c r="E261" s="522"/>
      <c r="F261" s="522"/>
      <c r="G261" s="522"/>
      <c r="H261" s="522"/>
      <c r="I261" s="522"/>
      <c r="J261" s="522"/>
      <c r="K261" s="522"/>
      <c r="L261" s="522"/>
      <c r="M261" s="522"/>
      <c r="N261" s="522"/>
      <c r="O261" s="522"/>
      <c r="P261" s="522"/>
      <c r="Q261" s="522"/>
      <c r="R261" s="522"/>
      <c r="S261" s="522"/>
      <c r="T261" s="522"/>
      <c r="U261" s="522"/>
      <c r="V261" s="522"/>
      <c r="W261" s="522"/>
      <c r="X261" s="522"/>
      <c r="Y261" s="522"/>
      <c r="Z261" s="522"/>
    </row>
    <row r="262" spans="1:26" ht="14.25" customHeight="1" x14ac:dyDescent="0.2">
      <c r="A262" s="522"/>
      <c r="B262" s="522"/>
      <c r="C262" s="522"/>
      <c r="D262" s="522"/>
      <c r="E262" s="522"/>
      <c r="F262" s="522"/>
      <c r="G262" s="522"/>
      <c r="H262" s="522"/>
      <c r="I262" s="522"/>
      <c r="J262" s="522"/>
      <c r="K262" s="522"/>
      <c r="L262" s="522"/>
      <c r="M262" s="522"/>
      <c r="N262" s="522"/>
      <c r="O262" s="522"/>
      <c r="P262" s="522"/>
      <c r="Q262" s="522"/>
      <c r="R262" s="522"/>
      <c r="S262" s="522"/>
      <c r="T262" s="522"/>
      <c r="U262" s="522"/>
      <c r="V262" s="522"/>
      <c r="W262" s="522"/>
      <c r="X262" s="522"/>
      <c r="Y262" s="522"/>
      <c r="Z262" s="522"/>
    </row>
    <row r="263" spans="1:26" ht="14.25" customHeight="1" x14ac:dyDescent="0.2">
      <c r="A263" s="522"/>
      <c r="B263" s="522"/>
      <c r="C263" s="522"/>
      <c r="D263" s="522"/>
      <c r="E263" s="522"/>
      <c r="F263" s="522"/>
      <c r="G263" s="522"/>
      <c r="H263" s="522"/>
      <c r="I263" s="522"/>
      <c r="J263" s="522"/>
      <c r="K263" s="522"/>
      <c r="L263" s="522"/>
      <c r="M263" s="522"/>
      <c r="N263" s="522"/>
      <c r="O263" s="522"/>
      <c r="P263" s="522"/>
      <c r="Q263" s="522"/>
      <c r="R263" s="522"/>
      <c r="S263" s="522"/>
      <c r="T263" s="522"/>
      <c r="U263" s="522"/>
      <c r="V263" s="522"/>
      <c r="W263" s="522"/>
      <c r="X263" s="522"/>
      <c r="Y263" s="522"/>
      <c r="Z263" s="522"/>
    </row>
    <row r="264" spans="1:26" ht="14.25" customHeight="1" x14ac:dyDescent="0.2">
      <c r="A264" s="522"/>
      <c r="B264" s="522"/>
      <c r="C264" s="522"/>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row>
    <row r="265" spans="1:26" ht="14.25" customHeight="1" x14ac:dyDescent="0.2">
      <c r="A265" s="522"/>
      <c r="B265" s="522"/>
      <c r="C265" s="522"/>
      <c r="D265" s="522"/>
      <c r="E265" s="522"/>
      <c r="F265" s="522"/>
      <c r="G265" s="522"/>
      <c r="H265" s="522"/>
      <c r="I265" s="522"/>
      <c r="J265" s="522"/>
      <c r="K265" s="522"/>
      <c r="L265" s="522"/>
      <c r="M265" s="522"/>
      <c r="N265" s="522"/>
      <c r="O265" s="522"/>
      <c r="P265" s="522"/>
      <c r="Q265" s="522"/>
      <c r="R265" s="522"/>
      <c r="S265" s="522"/>
      <c r="T265" s="522"/>
      <c r="U265" s="522"/>
      <c r="V265" s="522"/>
      <c r="W265" s="522"/>
      <c r="X265" s="522"/>
      <c r="Y265" s="522"/>
      <c r="Z265" s="522"/>
    </row>
    <row r="266" spans="1:26" ht="14.25" customHeight="1" x14ac:dyDescent="0.2">
      <c r="A266" s="522"/>
      <c r="B266" s="522"/>
      <c r="C266" s="522"/>
      <c r="D266" s="522"/>
      <c r="E266" s="522"/>
      <c r="F266" s="522"/>
      <c r="G266" s="522"/>
      <c r="H266" s="522"/>
      <c r="I266" s="522"/>
      <c r="J266" s="522"/>
      <c r="K266" s="522"/>
      <c r="L266" s="522"/>
      <c r="M266" s="522"/>
      <c r="N266" s="522"/>
      <c r="O266" s="522"/>
      <c r="P266" s="522"/>
      <c r="Q266" s="522"/>
      <c r="R266" s="522"/>
      <c r="S266" s="522"/>
      <c r="T266" s="522"/>
      <c r="U266" s="522"/>
      <c r="V266" s="522"/>
      <c r="W266" s="522"/>
      <c r="X266" s="522"/>
      <c r="Y266" s="522"/>
      <c r="Z266" s="522"/>
    </row>
    <row r="267" spans="1:26" ht="14.25" customHeight="1" x14ac:dyDescent="0.2">
      <c r="A267" s="522"/>
      <c r="B267" s="522"/>
      <c r="C267" s="522"/>
      <c r="D267" s="522"/>
      <c r="E267" s="522"/>
      <c r="F267" s="522"/>
      <c r="G267" s="522"/>
      <c r="H267" s="522"/>
      <c r="I267" s="522"/>
      <c r="J267" s="522"/>
      <c r="K267" s="522"/>
      <c r="L267" s="522"/>
      <c r="M267" s="522"/>
      <c r="N267" s="522"/>
      <c r="O267" s="522"/>
      <c r="P267" s="522"/>
      <c r="Q267" s="522"/>
      <c r="R267" s="522"/>
      <c r="S267" s="522"/>
      <c r="T267" s="522"/>
      <c r="U267" s="522"/>
      <c r="V267" s="522"/>
      <c r="W267" s="522"/>
      <c r="X267" s="522"/>
      <c r="Y267" s="522"/>
      <c r="Z267" s="522"/>
    </row>
    <row r="268" spans="1:26" ht="14.25" customHeight="1" x14ac:dyDescent="0.2">
      <c r="A268" s="522"/>
      <c r="B268" s="522"/>
      <c r="C268" s="522"/>
      <c r="D268" s="522"/>
      <c r="E268" s="522"/>
      <c r="F268" s="522"/>
      <c r="G268" s="522"/>
      <c r="H268" s="522"/>
      <c r="I268" s="522"/>
      <c r="J268" s="522"/>
      <c r="K268" s="522"/>
      <c r="L268" s="522"/>
      <c r="M268" s="522"/>
      <c r="N268" s="522"/>
      <c r="O268" s="522"/>
      <c r="P268" s="522"/>
      <c r="Q268" s="522"/>
      <c r="R268" s="522"/>
      <c r="S268" s="522"/>
      <c r="T268" s="522"/>
      <c r="U268" s="522"/>
      <c r="V268" s="522"/>
      <c r="W268" s="522"/>
      <c r="X268" s="522"/>
      <c r="Y268" s="522"/>
      <c r="Z268" s="522"/>
    </row>
    <row r="269" spans="1:26" ht="14.25" customHeight="1" x14ac:dyDescent="0.2">
      <c r="A269" s="522"/>
      <c r="B269" s="522"/>
      <c r="C269" s="522"/>
      <c r="D269" s="522"/>
      <c r="E269" s="522"/>
      <c r="F269" s="522"/>
      <c r="G269" s="522"/>
      <c r="H269" s="522"/>
      <c r="I269" s="522"/>
      <c r="J269" s="522"/>
      <c r="K269" s="522"/>
      <c r="L269" s="522"/>
      <c r="M269" s="522"/>
      <c r="N269" s="522"/>
      <c r="O269" s="522"/>
      <c r="P269" s="522"/>
      <c r="Q269" s="522"/>
      <c r="R269" s="522"/>
      <c r="S269" s="522"/>
      <c r="T269" s="522"/>
      <c r="U269" s="522"/>
      <c r="V269" s="522"/>
      <c r="W269" s="522"/>
      <c r="X269" s="522"/>
      <c r="Y269" s="522"/>
      <c r="Z269" s="522"/>
    </row>
    <row r="270" spans="1:26" ht="14.25" customHeight="1" x14ac:dyDescent="0.2">
      <c r="A270" s="522"/>
      <c r="B270" s="522"/>
      <c r="C270" s="522"/>
      <c r="D270" s="522"/>
      <c r="E270" s="522"/>
      <c r="F270" s="522"/>
      <c r="G270" s="522"/>
      <c r="H270" s="522"/>
      <c r="I270" s="522"/>
      <c r="J270" s="522"/>
      <c r="K270" s="522"/>
      <c r="L270" s="522"/>
      <c r="M270" s="522"/>
      <c r="N270" s="522"/>
      <c r="O270" s="522"/>
      <c r="P270" s="522"/>
      <c r="Q270" s="522"/>
      <c r="R270" s="522"/>
      <c r="S270" s="522"/>
      <c r="T270" s="522"/>
      <c r="U270" s="522"/>
      <c r="V270" s="522"/>
      <c r="W270" s="522"/>
      <c r="X270" s="522"/>
      <c r="Y270" s="522"/>
      <c r="Z270" s="522"/>
    </row>
    <row r="271" spans="1:26" ht="14.25" customHeight="1" x14ac:dyDescent="0.2">
      <c r="A271" s="522"/>
      <c r="B271" s="522"/>
      <c r="C271" s="522"/>
      <c r="D271" s="522"/>
      <c r="E271" s="522"/>
      <c r="F271" s="522"/>
      <c r="G271" s="522"/>
      <c r="H271" s="522"/>
      <c r="I271" s="522"/>
      <c r="J271" s="522"/>
      <c r="K271" s="522"/>
      <c r="L271" s="522"/>
      <c r="M271" s="522"/>
      <c r="N271" s="522"/>
      <c r="O271" s="522"/>
      <c r="P271" s="522"/>
      <c r="Q271" s="522"/>
      <c r="R271" s="522"/>
      <c r="S271" s="522"/>
      <c r="T271" s="522"/>
      <c r="U271" s="522"/>
      <c r="V271" s="522"/>
      <c r="W271" s="522"/>
      <c r="X271" s="522"/>
      <c r="Y271" s="522"/>
      <c r="Z271" s="522"/>
    </row>
    <row r="272" spans="1:26" ht="14.25" customHeight="1" x14ac:dyDescent="0.2">
      <c r="A272" s="522"/>
      <c r="B272" s="522"/>
      <c r="C272" s="522"/>
      <c r="D272" s="522"/>
      <c r="E272" s="522"/>
      <c r="F272" s="522"/>
      <c r="G272" s="522"/>
      <c r="H272" s="522"/>
      <c r="I272" s="522"/>
      <c r="J272" s="522"/>
      <c r="K272" s="522"/>
      <c r="L272" s="522"/>
      <c r="M272" s="522"/>
      <c r="N272" s="522"/>
      <c r="O272" s="522"/>
      <c r="P272" s="522"/>
      <c r="Q272" s="522"/>
      <c r="R272" s="522"/>
      <c r="S272" s="522"/>
      <c r="T272" s="522"/>
      <c r="U272" s="522"/>
      <c r="V272" s="522"/>
      <c r="W272" s="522"/>
      <c r="X272" s="522"/>
      <c r="Y272" s="522"/>
      <c r="Z272" s="522"/>
    </row>
    <row r="273" spans="1:26" ht="14.25" customHeight="1" x14ac:dyDescent="0.2">
      <c r="A273" s="522"/>
      <c r="B273" s="522"/>
      <c r="C273" s="522"/>
      <c r="D273" s="522"/>
      <c r="E273" s="522"/>
      <c r="F273" s="522"/>
      <c r="G273" s="522"/>
      <c r="H273" s="522"/>
      <c r="I273" s="522"/>
      <c r="J273" s="522"/>
      <c r="K273" s="522"/>
      <c r="L273" s="522"/>
      <c r="M273" s="522"/>
      <c r="N273" s="522"/>
      <c r="O273" s="522"/>
      <c r="P273" s="522"/>
      <c r="Q273" s="522"/>
      <c r="R273" s="522"/>
      <c r="S273" s="522"/>
      <c r="T273" s="522"/>
      <c r="U273" s="522"/>
      <c r="V273" s="522"/>
      <c r="W273" s="522"/>
      <c r="X273" s="522"/>
      <c r="Y273" s="522"/>
      <c r="Z273" s="522"/>
    </row>
    <row r="274" spans="1:26" ht="14.25" customHeight="1" x14ac:dyDescent="0.2">
      <c r="A274" s="522"/>
      <c r="B274" s="522"/>
      <c r="C274" s="522"/>
      <c r="D274" s="522"/>
      <c r="E274" s="522"/>
      <c r="F274" s="522"/>
      <c r="G274" s="522"/>
      <c r="H274" s="522"/>
      <c r="I274" s="522"/>
      <c r="J274" s="522"/>
      <c r="K274" s="522"/>
      <c r="L274" s="522"/>
      <c r="M274" s="522"/>
      <c r="N274" s="522"/>
      <c r="O274" s="522"/>
      <c r="P274" s="522"/>
      <c r="Q274" s="522"/>
      <c r="R274" s="522"/>
      <c r="S274" s="522"/>
      <c r="T274" s="522"/>
      <c r="U274" s="522"/>
      <c r="V274" s="522"/>
      <c r="W274" s="522"/>
      <c r="X274" s="522"/>
      <c r="Y274" s="522"/>
      <c r="Z274" s="522"/>
    </row>
    <row r="275" spans="1:26" ht="14.25" customHeight="1" x14ac:dyDescent="0.2">
      <c r="A275" s="522"/>
      <c r="B275" s="522"/>
      <c r="C275" s="522"/>
      <c r="D275" s="522"/>
      <c r="E275" s="522"/>
      <c r="F275" s="522"/>
      <c r="G275" s="522"/>
      <c r="H275" s="522"/>
      <c r="I275" s="522"/>
      <c r="J275" s="522"/>
      <c r="K275" s="522"/>
      <c r="L275" s="522"/>
      <c r="M275" s="522"/>
      <c r="N275" s="522"/>
      <c r="O275" s="522"/>
      <c r="P275" s="522"/>
      <c r="Q275" s="522"/>
      <c r="R275" s="522"/>
      <c r="S275" s="522"/>
      <c r="T275" s="522"/>
      <c r="U275" s="522"/>
      <c r="V275" s="522"/>
      <c r="W275" s="522"/>
      <c r="X275" s="522"/>
      <c r="Y275" s="522"/>
      <c r="Z275" s="522"/>
    </row>
    <row r="276" spans="1:26" ht="14.25" customHeight="1" x14ac:dyDescent="0.2">
      <c r="A276" s="522"/>
      <c r="B276" s="522"/>
      <c r="C276" s="522"/>
      <c r="D276" s="522"/>
      <c r="E276" s="522"/>
      <c r="F276" s="522"/>
      <c r="G276" s="522"/>
      <c r="H276" s="522"/>
      <c r="I276" s="522"/>
      <c r="J276" s="522"/>
      <c r="K276" s="522"/>
      <c r="L276" s="522"/>
      <c r="M276" s="522"/>
      <c r="N276" s="522"/>
      <c r="O276" s="522"/>
      <c r="P276" s="522"/>
      <c r="Q276" s="522"/>
      <c r="R276" s="522"/>
      <c r="S276" s="522"/>
      <c r="T276" s="522"/>
      <c r="U276" s="522"/>
      <c r="V276" s="522"/>
      <c r="W276" s="522"/>
      <c r="X276" s="522"/>
      <c r="Y276" s="522"/>
      <c r="Z276" s="522"/>
    </row>
    <row r="277" spans="1:26" ht="14.25" customHeight="1" x14ac:dyDescent="0.2">
      <c r="A277" s="522"/>
      <c r="B277" s="522"/>
      <c r="C277" s="522"/>
      <c r="D277" s="522"/>
      <c r="E277" s="522"/>
      <c r="F277" s="522"/>
      <c r="G277" s="522"/>
      <c r="H277" s="522"/>
      <c r="I277" s="522"/>
      <c r="J277" s="522"/>
      <c r="K277" s="522"/>
      <c r="L277" s="522"/>
      <c r="M277" s="522"/>
      <c r="N277" s="522"/>
      <c r="O277" s="522"/>
      <c r="P277" s="522"/>
      <c r="Q277" s="522"/>
      <c r="R277" s="522"/>
      <c r="S277" s="522"/>
      <c r="T277" s="522"/>
      <c r="U277" s="522"/>
      <c r="V277" s="522"/>
      <c r="W277" s="522"/>
      <c r="X277" s="522"/>
      <c r="Y277" s="522"/>
      <c r="Z277" s="522"/>
    </row>
    <row r="278" spans="1:26" ht="14.25" customHeight="1" x14ac:dyDescent="0.2">
      <c r="A278" s="522"/>
      <c r="B278" s="522"/>
      <c r="C278" s="522"/>
      <c r="D278" s="522"/>
      <c r="E278" s="522"/>
      <c r="F278" s="522"/>
      <c r="G278" s="522"/>
      <c r="H278" s="522"/>
      <c r="I278" s="522"/>
      <c r="J278" s="522"/>
      <c r="K278" s="522"/>
      <c r="L278" s="522"/>
      <c r="M278" s="522"/>
      <c r="N278" s="522"/>
      <c r="O278" s="522"/>
      <c r="P278" s="522"/>
      <c r="Q278" s="522"/>
      <c r="R278" s="522"/>
      <c r="S278" s="522"/>
      <c r="T278" s="522"/>
      <c r="U278" s="522"/>
      <c r="V278" s="522"/>
      <c r="W278" s="522"/>
      <c r="X278" s="522"/>
      <c r="Y278" s="522"/>
      <c r="Z278" s="522"/>
    </row>
    <row r="279" spans="1:26" ht="14.25" customHeight="1" x14ac:dyDescent="0.2">
      <c r="A279" s="522"/>
      <c r="B279" s="522"/>
      <c r="C279" s="522"/>
      <c r="D279" s="522"/>
      <c r="E279" s="522"/>
      <c r="F279" s="522"/>
      <c r="G279" s="522"/>
      <c r="H279" s="522"/>
      <c r="I279" s="522"/>
      <c r="J279" s="522"/>
      <c r="K279" s="522"/>
      <c r="L279" s="522"/>
      <c r="M279" s="522"/>
      <c r="N279" s="522"/>
      <c r="O279" s="522"/>
      <c r="P279" s="522"/>
      <c r="Q279" s="522"/>
      <c r="R279" s="522"/>
      <c r="S279" s="522"/>
      <c r="T279" s="522"/>
      <c r="U279" s="522"/>
      <c r="V279" s="522"/>
      <c r="W279" s="522"/>
      <c r="X279" s="522"/>
      <c r="Y279" s="522"/>
      <c r="Z279" s="522"/>
    </row>
    <row r="280" spans="1:26" ht="14.25" customHeight="1" x14ac:dyDescent="0.2">
      <c r="A280" s="522"/>
      <c r="B280" s="522"/>
      <c r="C280" s="522"/>
      <c r="D280" s="522"/>
      <c r="E280" s="522"/>
      <c r="F280" s="522"/>
      <c r="G280" s="522"/>
      <c r="H280" s="522"/>
      <c r="I280" s="522"/>
      <c r="J280" s="522"/>
      <c r="K280" s="522"/>
      <c r="L280" s="522"/>
      <c r="M280" s="522"/>
      <c r="N280" s="522"/>
      <c r="O280" s="522"/>
      <c r="P280" s="522"/>
      <c r="Q280" s="522"/>
      <c r="R280" s="522"/>
      <c r="S280" s="522"/>
      <c r="T280" s="522"/>
      <c r="U280" s="522"/>
      <c r="V280" s="522"/>
      <c r="W280" s="522"/>
      <c r="X280" s="522"/>
      <c r="Y280" s="522"/>
      <c r="Z280" s="522"/>
    </row>
    <row r="281" spans="1:26" ht="14.25" customHeight="1" x14ac:dyDescent="0.2">
      <c r="A281" s="522"/>
      <c r="B281" s="522"/>
      <c r="C281" s="522"/>
      <c r="D281" s="522"/>
      <c r="E281" s="522"/>
      <c r="F281" s="522"/>
      <c r="G281" s="522"/>
      <c r="H281" s="522"/>
      <c r="I281" s="522"/>
      <c r="J281" s="522"/>
      <c r="K281" s="522"/>
      <c r="L281" s="522"/>
      <c r="M281" s="522"/>
      <c r="N281" s="522"/>
      <c r="O281" s="522"/>
      <c r="P281" s="522"/>
      <c r="Q281" s="522"/>
      <c r="R281" s="522"/>
      <c r="S281" s="522"/>
      <c r="T281" s="522"/>
      <c r="U281" s="522"/>
      <c r="V281" s="522"/>
      <c r="W281" s="522"/>
      <c r="X281" s="522"/>
      <c r="Y281" s="522"/>
      <c r="Z281" s="522"/>
    </row>
    <row r="282" spans="1:26" ht="14.25" customHeight="1" x14ac:dyDescent="0.2">
      <c r="A282" s="522"/>
      <c r="B282" s="522"/>
      <c r="C282" s="522"/>
      <c r="D282" s="522"/>
      <c r="E282" s="522"/>
      <c r="F282" s="522"/>
      <c r="G282" s="522"/>
      <c r="H282" s="522"/>
      <c r="I282" s="522"/>
      <c r="J282" s="522"/>
      <c r="K282" s="522"/>
      <c r="L282" s="522"/>
      <c r="M282" s="522"/>
      <c r="N282" s="522"/>
      <c r="O282" s="522"/>
      <c r="P282" s="522"/>
      <c r="Q282" s="522"/>
      <c r="R282" s="522"/>
      <c r="S282" s="522"/>
      <c r="T282" s="522"/>
      <c r="U282" s="522"/>
      <c r="V282" s="522"/>
      <c r="W282" s="522"/>
      <c r="X282" s="522"/>
      <c r="Y282" s="522"/>
      <c r="Z282" s="522"/>
    </row>
    <row r="283" spans="1:26" ht="14.25" customHeight="1" x14ac:dyDescent="0.2">
      <c r="A283" s="522"/>
      <c r="B283" s="522"/>
      <c r="C283" s="522"/>
      <c r="D283" s="522"/>
      <c r="E283" s="522"/>
      <c r="F283" s="522"/>
      <c r="G283" s="522"/>
      <c r="H283" s="522"/>
      <c r="I283" s="522"/>
      <c r="J283" s="522"/>
      <c r="K283" s="522"/>
      <c r="L283" s="522"/>
      <c r="M283" s="522"/>
      <c r="N283" s="522"/>
      <c r="O283" s="522"/>
      <c r="P283" s="522"/>
      <c r="Q283" s="522"/>
      <c r="R283" s="522"/>
      <c r="S283" s="522"/>
      <c r="T283" s="522"/>
      <c r="U283" s="522"/>
      <c r="V283" s="522"/>
      <c r="W283" s="522"/>
      <c r="X283" s="522"/>
      <c r="Y283" s="522"/>
      <c r="Z283" s="522"/>
    </row>
    <row r="284" spans="1:26" ht="14.25" customHeight="1" x14ac:dyDescent="0.2">
      <c r="A284" s="522"/>
      <c r="B284" s="522"/>
      <c r="C284" s="522"/>
      <c r="D284" s="522"/>
      <c r="E284" s="522"/>
      <c r="F284" s="522"/>
      <c r="G284" s="522"/>
      <c r="H284" s="522"/>
      <c r="I284" s="522"/>
      <c r="J284" s="522"/>
      <c r="K284" s="522"/>
      <c r="L284" s="522"/>
      <c r="M284" s="522"/>
      <c r="N284" s="522"/>
      <c r="O284" s="522"/>
      <c r="P284" s="522"/>
      <c r="Q284" s="522"/>
      <c r="R284" s="522"/>
      <c r="S284" s="522"/>
      <c r="T284" s="522"/>
      <c r="U284" s="522"/>
      <c r="V284" s="522"/>
      <c r="W284" s="522"/>
      <c r="X284" s="522"/>
      <c r="Y284" s="522"/>
      <c r="Z284" s="522"/>
    </row>
    <row r="285" spans="1:26" ht="14.25" customHeight="1" x14ac:dyDescent="0.2">
      <c r="A285" s="522"/>
      <c r="B285" s="522"/>
      <c r="C285" s="522"/>
      <c r="D285" s="522"/>
      <c r="E285" s="522"/>
      <c r="F285" s="522"/>
      <c r="G285" s="522"/>
      <c r="H285" s="522"/>
      <c r="I285" s="522"/>
      <c r="J285" s="522"/>
      <c r="K285" s="522"/>
      <c r="L285" s="522"/>
      <c r="M285" s="522"/>
      <c r="N285" s="522"/>
      <c r="O285" s="522"/>
      <c r="P285" s="522"/>
      <c r="Q285" s="522"/>
      <c r="R285" s="522"/>
      <c r="S285" s="522"/>
      <c r="T285" s="522"/>
      <c r="U285" s="522"/>
      <c r="V285" s="522"/>
      <c r="W285" s="522"/>
      <c r="X285" s="522"/>
      <c r="Y285" s="522"/>
      <c r="Z285" s="522"/>
    </row>
    <row r="286" spans="1:26" ht="14.25" customHeight="1" x14ac:dyDescent="0.2">
      <c r="A286" s="522"/>
      <c r="B286" s="522"/>
      <c r="C286" s="522"/>
      <c r="D286" s="522"/>
      <c r="E286" s="522"/>
      <c r="F286" s="522"/>
      <c r="G286" s="522"/>
      <c r="H286" s="522"/>
      <c r="I286" s="522"/>
      <c r="J286" s="522"/>
      <c r="K286" s="522"/>
      <c r="L286" s="522"/>
      <c r="M286" s="522"/>
      <c r="N286" s="522"/>
      <c r="O286" s="522"/>
      <c r="P286" s="522"/>
      <c r="Q286" s="522"/>
      <c r="R286" s="522"/>
      <c r="S286" s="522"/>
      <c r="T286" s="522"/>
      <c r="U286" s="522"/>
      <c r="V286" s="522"/>
      <c r="W286" s="522"/>
      <c r="X286" s="522"/>
      <c r="Y286" s="522"/>
      <c r="Z286" s="522"/>
    </row>
    <row r="287" spans="1:26" ht="14.25" customHeight="1" x14ac:dyDescent="0.2">
      <c r="A287" s="522"/>
      <c r="B287" s="522"/>
      <c r="C287" s="522"/>
      <c r="D287" s="522"/>
      <c r="E287" s="522"/>
      <c r="F287" s="522"/>
      <c r="G287" s="522"/>
      <c r="H287" s="522"/>
      <c r="I287" s="522"/>
      <c r="J287" s="522"/>
      <c r="K287" s="522"/>
      <c r="L287" s="522"/>
      <c r="M287" s="522"/>
      <c r="N287" s="522"/>
      <c r="O287" s="522"/>
      <c r="P287" s="522"/>
      <c r="Q287" s="522"/>
      <c r="R287" s="522"/>
      <c r="S287" s="522"/>
      <c r="T287" s="522"/>
      <c r="U287" s="522"/>
      <c r="V287" s="522"/>
      <c r="W287" s="522"/>
      <c r="X287" s="522"/>
      <c r="Y287" s="522"/>
      <c r="Z287" s="522"/>
    </row>
    <row r="288" spans="1:26" ht="14.25" customHeight="1" x14ac:dyDescent="0.2">
      <c r="A288" s="522"/>
      <c r="B288" s="522"/>
      <c r="C288" s="522"/>
      <c r="D288" s="522"/>
      <c r="E288" s="522"/>
      <c r="F288" s="522"/>
      <c r="G288" s="522"/>
      <c r="H288" s="522"/>
      <c r="I288" s="522"/>
      <c r="J288" s="522"/>
      <c r="K288" s="522"/>
      <c r="L288" s="522"/>
      <c r="M288" s="522"/>
      <c r="N288" s="522"/>
      <c r="O288" s="522"/>
      <c r="P288" s="522"/>
      <c r="Q288" s="522"/>
      <c r="R288" s="522"/>
      <c r="S288" s="522"/>
      <c r="T288" s="522"/>
      <c r="U288" s="522"/>
      <c r="V288" s="522"/>
      <c r="W288" s="522"/>
      <c r="X288" s="522"/>
      <c r="Y288" s="522"/>
      <c r="Z288" s="522"/>
    </row>
    <row r="289" spans="1:26" ht="14.25" customHeight="1" x14ac:dyDescent="0.2">
      <c r="A289" s="522"/>
      <c r="B289" s="522"/>
      <c r="C289" s="522"/>
      <c r="D289" s="522"/>
      <c r="E289" s="522"/>
      <c r="F289" s="522"/>
      <c r="G289" s="522"/>
      <c r="H289" s="522"/>
      <c r="I289" s="522"/>
      <c r="J289" s="522"/>
      <c r="K289" s="522"/>
      <c r="L289" s="522"/>
      <c r="M289" s="522"/>
      <c r="N289" s="522"/>
      <c r="O289" s="522"/>
      <c r="P289" s="522"/>
      <c r="Q289" s="522"/>
      <c r="R289" s="522"/>
      <c r="S289" s="522"/>
      <c r="T289" s="522"/>
      <c r="U289" s="522"/>
      <c r="V289" s="522"/>
      <c r="W289" s="522"/>
      <c r="X289" s="522"/>
      <c r="Y289" s="522"/>
      <c r="Z289" s="522"/>
    </row>
    <row r="290" spans="1:26" ht="14.25" customHeight="1" x14ac:dyDescent="0.2">
      <c r="A290" s="522"/>
      <c r="B290" s="522"/>
      <c r="C290" s="522"/>
      <c r="D290" s="522"/>
      <c r="E290" s="522"/>
      <c r="F290" s="522"/>
      <c r="G290" s="522"/>
      <c r="H290" s="522"/>
      <c r="I290" s="522"/>
      <c r="J290" s="522"/>
      <c r="K290" s="522"/>
      <c r="L290" s="522"/>
      <c r="M290" s="522"/>
      <c r="N290" s="522"/>
      <c r="O290" s="522"/>
      <c r="P290" s="522"/>
      <c r="Q290" s="522"/>
      <c r="R290" s="522"/>
      <c r="S290" s="522"/>
      <c r="T290" s="522"/>
      <c r="U290" s="522"/>
      <c r="V290" s="522"/>
      <c r="W290" s="522"/>
      <c r="X290" s="522"/>
      <c r="Y290" s="522"/>
      <c r="Z290" s="522"/>
    </row>
    <row r="291" spans="1:26" ht="14.25" customHeight="1" x14ac:dyDescent="0.2">
      <c r="A291" s="522"/>
      <c r="B291" s="522"/>
      <c r="C291" s="522"/>
      <c r="D291" s="522"/>
      <c r="E291" s="522"/>
      <c r="F291" s="522"/>
      <c r="G291" s="522"/>
      <c r="H291" s="522"/>
      <c r="I291" s="522"/>
      <c r="J291" s="522"/>
      <c r="K291" s="522"/>
      <c r="L291" s="522"/>
      <c r="M291" s="522"/>
      <c r="N291" s="522"/>
      <c r="O291" s="522"/>
      <c r="P291" s="522"/>
      <c r="Q291" s="522"/>
      <c r="R291" s="522"/>
      <c r="S291" s="522"/>
      <c r="T291" s="522"/>
      <c r="U291" s="522"/>
      <c r="V291" s="522"/>
      <c r="W291" s="522"/>
      <c r="X291" s="522"/>
      <c r="Y291" s="522"/>
      <c r="Z291" s="522"/>
    </row>
    <row r="292" spans="1:26" ht="14.25" customHeight="1" x14ac:dyDescent="0.2">
      <c r="A292" s="522"/>
      <c r="B292" s="522"/>
      <c r="C292" s="522"/>
      <c r="D292" s="522"/>
      <c r="E292" s="522"/>
      <c r="F292" s="522"/>
      <c r="G292" s="522"/>
      <c r="H292" s="522"/>
      <c r="I292" s="522"/>
      <c r="J292" s="522"/>
      <c r="K292" s="522"/>
      <c r="L292" s="522"/>
      <c r="M292" s="522"/>
      <c r="N292" s="522"/>
      <c r="O292" s="522"/>
      <c r="P292" s="522"/>
      <c r="Q292" s="522"/>
      <c r="R292" s="522"/>
      <c r="S292" s="522"/>
      <c r="T292" s="522"/>
      <c r="U292" s="522"/>
      <c r="V292" s="522"/>
      <c r="W292" s="522"/>
      <c r="X292" s="522"/>
      <c r="Y292" s="522"/>
      <c r="Z292" s="522"/>
    </row>
    <row r="293" spans="1:26" ht="14.25" customHeight="1" x14ac:dyDescent="0.2">
      <c r="A293" s="522"/>
      <c r="B293" s="522"/>
      <c r="C293" s="522"/>
      <c r="D293" s="522"/>
      <c r="E293" s="522"/>
      <c r="F293" s="522"/>
      <c r="G293" s="522"/>
      <c r="H293" s="522"/>
      <c r="I293" s="522"/>
      <c r="J293" s="522"/>
      <c r="K293" s="522"/>
      <c r="L293" s="522"/>
      <c r="M293" s="522"/>
      <c r="N293" s="522"/>
      <c r="O293" s="522"/>
      <c r="P293" s="522"/>
      <c r="Q293" s="522"/>
      <c r="R293" s="522"/>
      <c r="S293" s="522"/>
      <c r="T293" s="522"/>
      <c r="U293" s="522"/>
      <c r="V293" s="522"/>
      <c r="W293" s="522"/>
      <c r="X293" s="522"/>
      <c r="Y293" s="522"/>
      <c r="Z293" s="522"/>
    </row>
    <row r="294" spans="1:26" ht="14.25" customHeight="1" x14ac:dyDescent="0.2">
      <c r="A294" s="522"/>
      <c r="B294" s="522"/>
      <c r="C294" s="522"/>
      <c r="D294" s="522"/>
      <c r="E294" s="522"/>
      <c r="F294" s="522"/>
      <c r="G294" s="522"/>
      <c r="H294" s="522"/>
      <c r="I294" s="522"/>
      <c r="J294" s="522"/>
      <c r="K294" s="522"/>
      <c r="L294" s="522"/>
      <c r="M294" s="522"/>
      <c r="N294" s="522"/>
      <c r="O294" s="522"/>
      <c r="P294" s="522"/>
      <c r="Q294" s="522"/>
      <c r="R294" s="522"/>
      <c r="S294" s="522"/>
      <c r="T294" s="522"/>
      <c r="U294" s="522"/>
      <c r="V294" s="522"/>
      <c r="W294" s="522"/>
      <c r="X294" s="522"/>
      <c r="Y294" s="522"/>
      <c r="Z294" s="522"/>
    </row>
    <row r="295" spans="1:26" ht="14.25" customHeight="1" x14ac:dyDescent="0.2">
      <c r="A295" s="522"/>
      <c r="B295" s="522"/>
      <c r="C295" s="522"/>
      <c r="D295" s="522"/>
      <c r="E295" s="522"/>
      <c r="F295" s="522"/>
      <c r="G295" s="522"/>
      <c r="H295" s="522"/>
      <c r="I295" s="522"/>
      <c r="J295" s="522"/>
      <c r="K295" s="522"/>
      <c r="L295" s="522"/>
      <c r="M295" s="522"/>
      <c r="N295" s="522"/>
      <c r="O295" s="522"/>
      <c r="P295" s="522"/>
      <c r="Q295" s="522"/>
      <c r="R295" s="522"/>
      <c r="S295" s="522"/>
      <c r="T295" s="522"/>
      <c r="U295" s="522"/>
      <c r="V295" s="522"/>
      <c r="W295" s="522"/>
      <c r="X295" s="522"/>
      <c r="Y295" s="522"/>
      <c r="Z295" s="522"/>
    </row>
    <row r="296" spans="1:26" ht="14.25" customHeight="1" x14ac:dyDescent="0.2">
      <c r="A296" s="522"/>
      <c r="B296" s="522"/>
      <c r="C296" s="522"/>
      <c r="D296" s="522"/>
      <c r="E296" s="522"/>
      <c r="F296" s="522"/>
      <c r="G296" s="522"/>
      <c r="H296" s="522"/>
      <c r="I296" s="522"/>
      <c r="J296" s="522"/>
      <c r="K296" s="522"/>
      <c r="L296" s="522"/>
      <c r="M296" s="522"/>
      <c r="N296" s="522"/>
      <c r="O296" s="522"/>
      <c r="P296" s="522"/>
      <c r="Q296" s="522"/>
      <c r="R296" s="522"/>
      <c r="S296" s="522"/>
      <c r="T296" s="522"/>
      <c r="U296" s="522"/>
      <c r="V296" s="522"/>
      <c r="W296" s="522"/>
      <c r="X296" s="522"/>
      <c r="Y296" s="522"/>
      <c r="Z296" s="522"/>
    </row>
    <row r="297" spans="1:26" ht="14.25" customHeight="1" x14ac:dyDescent="0.2">
      <c r="A297" s="522"/>
      <c r="B297" s="522"/>
      <c r="C297" s="522"/>
      <c r="D297" s="522"/>
      <c r="E297" s="522"/>
      <c r="F297" s="522"/>
      <c r="G297" s="522"/>
      <c r="H297" s="522"/>
      <c r="I297" s="522"/>
      <c r="J297" s="522"/>
      <c r="K297" s="522"/>
      <c r="L297" s="522"/>
      <c r="M297" s="522"/>
      <c r="N297" s="522"/>
      <c r="O297" s="522"/>
      <c r="P297" s="522"/>
      <c r="Q297" s="522"/>
      <c r="R297" s="522"/>
      <c r="S297" s="522"/>
      <c r="T297" s="522"/>
      <c r="U297" s="522"/>
      <c r="V297" s="522"/>
      <c r="W297" s="522"/>
      <c r="X297" s="522"/>
      <c r="Y297" s="522"/>
      <c r="Z297" s="522"/>
    </row>
    <row r="298" spans="1:26" ht="14.25" customHeight="1" x14ac:dyDescent="0.2">
      <c r="A298" s="522"/>
      <c r="B298" s="522"/>
      <c r="C298" s="522"/>
      <c r="D298" s="522"/>
      <c r="E298" s="522"/>
      <c r="F298" s="522"/>
      <c r="G298" s="522"/>
      <c r="H298" s="522"/>
      <c r="I298" s="522"/>
      <c r="J298" s="522"/>
      <c r="K298" s="522"/>
      <c r="L298" s="522"/>
      <c r="M298" s="522"/>
      <c r="N298" s="522"/>
      <c r="O298" s="522"/>
      <c r="P298" s="522"/>
      <c r="Q298" s="522"/>
      <c r="R298" s="522"/>
      <c r="S298" s="522"/>
      <c r="T298" s="522"/>
      <c r="U298" s="522"/>
      <c r="V298" s="522"/>
      <c r="W298" s="522"/>
      <c r="X298" s="522"/>
      <c r="Y298" s="522"/>
      <c r="Z298" s="522"/>
    </row>
    <row r="299" spans="1:26" ht="14.25" customHeight="1" x14ac:dyDescent="0.2">
      <c r="A299" s="522"/>
      <c r="B299" s="522"/>
      <c r="C299" s="522"/>
      <c r="D299" s="522"/>
      <c r="E299" s="522"/>
      <c r="F299" s="522"/>
      <c r="G299" s="522"/>
      <c r="H299" s="522"/>
      <c r="I299" s="522"/>
      <c r="J299" s="522"/>
      <c r="K299" s="522"/>
      <c r="L299" s="522"/>
      <c r="M299" s="522"/>
      <c r="N299" s="522"/>
      <c r="O299" s="522"/>
      <c r="P299" s="522"/>
      <c r="Q299" s="522"/>
      <c r="R299" s="522"/>
      <c r="S299" s="522"/>
      <c r="T299" s="522"/>
      <c r="U299" s="522"/>
      <c r="V299" s="522"/>
      <c r="W299" s="522"/>
      <c r="X299" s="522"/>
      <c r="Y299" s="522"/>
      <c r="Z299" s="522"/>
    </row>
    <row r="300" spans="1:26" ht="14.25" customHeight="1" x14ac:dyDescent="0.2">
      <c r="A300" s="522"/>
      <c r="B300" s="522"/>
      <c r="C300" s="522"/>
      <c r="D300" s="522"/>
      <c r="E300" s="522"/>
      <c r="F300" s="522"/>
      <c r="G300" s="522"/>
      <c r="H300" s="522"/>
      <c r="I300" s="522"/>
      <c r="J300" s="522"/>
      <c r="K300" s="522"/>
      <c r="L300" s="522"/>
      <c r="M300" s="522"/>
      <c r="N300" s="522"/>
      <c r="O300" s="522"/>
      <c r="P300" s="522"/>
      <c r="Q300" s="522"/>
      <c r="R300" s="522"/>
      <c r="S300" s="522"/>
      <c r="T300" s="522"/>
      <c r="U300" s="522"/>
      <c r="V300" s="522"/>
      <c r="W300" s="522"/>
      <c r="X300" s="522"/>
      <c r="Y300" s="522"/>
      <c r="Z300" s="522"/>
    </row>
    <row r="301" spans="1:26" ht="14.25" customHeight="1" x14ac:dyDescent="0.2">
      <c r="A301" s="522"/>
      <c r="B301" s="522"/>
      <c r="C301" s="522"/>
      <c r="D301" s="522"/>
      <c r="E301" s="522"/>
      <c r="F301" s="522"/>
      <c r="G301" s="522"/>
      <c r="H301" s="522"/>
      <c r="I301" s="522"/>
      <c r="J301" s="522"/>
      <c r="K301" s="522"/>
      <c r="L301" s="522"/>
      <c r="M301" s="522"/>
      <c r="N301" s="522"/>
      <c r="O301" s="522"/>
      <c r="P301" s="522"/>
      <c r="Q301" s="522"/>
      <c r="R301" s="522"/>
      <c r="S301" s="522"/>
      <c r="T301" s="522"/>
      <c r="U301" s="522"/>
      <c r="V301" s="522"/>
      <c r="W301" s="522"/>
      <c r="X301" s="522"/>
      <c r="Y301" s="522"/>
      <c r="Z301" s="522"/>
    </row>
    <row r="302" spans="1:26" ht="14.25" customHeight="1" x14ac:dyDescent="0.2">
      <c r="A302" s="522"/>
      <c r="B302" s="522"/>
      <c r="C302" s="522"/>
      <c r="D302" s="522"/>
      <c r="E302" s="522"/>
      <c r="F302" s="522"/>
      <c r="G302" s="522"/>
      <c r="H302" s="522"/>
      <c r="I302" s="522"/>
      <c r="J302" s="522"/>
      <c r="K302" s="522"/>
      <c r="L302" s="522"/>
      <c r="M302" s="522"/>
      <c r="N302" s="522"/>
      <c r="O302" s="522"/>
      <c r="P302" s="522"/>
      <c r="Q302" s="522"/>
      <c r="R302" s="522"/>
      <c r="S302" s="522"/>
      <c r="T302" s="522"/>
      <c r="U302" s="522"/>
      <c r="V302" s="522"/>
      <c r="W302" s="522"/>
      <c r="X302" s="522"/>
      <c r="Y302" s="522"/>
      <c r="Z302" s="522"/>
    </row>
    <row r="303" spans="1:26" ht="14.25" customHeight="1" x14ac:dyDescent="0.2">
      <c r="A303" s="522"/>
      <c r="B303" s="522"/>
      <c r="C303" s="522"/>
      <c r="D303" s="522"/>
      <c r="E303" s="522"/>
      <c r="F303" s="522"/>
      <c r="G303" s="522"/>
      <c r="H303" s="522"/>
      <c r="I303" s="522"/>
      <c r="J303" s="522"/>
      <c r="K303" s="522"/>
      <c r="L303" s="522"/>
      <c r="M303" s="522"/>
      <c r="N303" s="522"/>
      <c r="O303" s="522"/>
      <c r="P303" s="522"/>
      <c r="Q303" s="522"/>
      <c r="R303" s="522"/>
      <c r="S303" s="522"/>
      <c r="T303" s="522"/>
      <c r="U303" s="522"/>
      <c r="V303" s="522"/>
      <c r="W303" s="522"/>
      <c r="X303" s="522"/>
      <c r="Y303" s="522"/>
      <c r="Z303" s="522"/>
    </row>
    <row r="304" spans="1:26" ht="14.25" customHeight="1" x14ac:dyDescent="0.2">
      <c r="A304" s="522"/>
      <c r="B304" s="522"/>
      <c r="C304" s="522"/>
      <c r="D304" s="522"/>
      <c r="E304" s="522"/>
      <c r="F304" s="522"/>
      <c r="G304" s="522"/>
      <c r="H304" s="522"/>
      <c r="I304" s="522"/>
      <c r="J304" s="522"/>
      <c r="K304" s="522"/>
      <c r="L304" s="522"/>
      <c r="M304" s="522"/>
      <c r="N304" s="522"/>
      <c r="O304" s="522"/>
      <c r="P304" s="522"/>
      <c r="Q304" s="522"/>
      <c r="R304" s="522"/>
      <c r="S304" s="522"/>
      <c r="T304" s="522"/>
      <c r="U304" s="522"/>
      <c r="V304" s="522"/>
      <c r="W304" s="522"/>
      <c r="X304" s="522"/>
      <c r="Y304" s="522"/>
      <c r="Z304" s="522"/>
    </row>
    <row r="305" spans="1:26" ht="14.25" customHeight="1" x14ac:dyDescent="0.2">
      <c r="A305" s="522"/>
      <c r="B305" s="522"/>
      <c r="C305" s="522"/>
      <c r="D305" s="522"/>
      <c r="E305" s="522"/>
      <c r="F305" s="522"/>
      <c r="G305" s="522"/>
      <c r="H305" s="522"/>
      <c r="I305" s="522"/>
      <c r="J305" s="522"/>
      <c r="K305" s="522"/>
      <c r="L305" s="522"/>
      <c r="M305" s="522"/>
      <c r="N305" s="522"/>
      <c r="O305" s="522"/>
      <c r="P305" s="522"/>
      <c r="Q305" s="522"/>
      <c r="R305" s="522"/>
      <c r="S305" s="522"/>
      <c r="T305" s="522"/>
      <c r="U305" s="522"/>
      <c r="V305" s="522"/>
      <c r="W305" s="522"/>
      <c r="X305" s="522"/>
      <c r="Y305" s="522"/>
      <c r="Z305" s="522"/>
    </row>
    <row r="306" spans="1:26" ht="14.25" customHeight="1" x14ac:dyDescent="0.2">
      <c r="A306" s="522"/>
      <c r="B306" s="522"/>
      <c r="C306" s="522"/>
      <c r="D306" s="522"/>
      <c r="E306" s="522"/>
      <c r="F306" s="522"/>
      <c r="G306" s="522"/>
      <c r="H306" s="522"/>
      <c r="I306" s="522"/>
      <c r="J306" s="522"/>
      <c r="K306" s="522"/>
      <c r="L306" s="522"/>
      <c r="M306" s="522"/>
      <c r="N306" s="522"/>
      <c r="O306" s="522"/>
      <c r="P306" s="522"/>
      <c r="Q306" s="522"/>
      <c r="R306" s="522"/>
      <c r="S306" s="522"/>
      <c r="T306" s="522"/>
      <c r="U306" s="522"/>
      <c r="V306" s="522"/>
      <c r="W306" s="522"/>
      <c r="X306" s="522"/>
      <c r="Y306" s="522"/>
      <c r="Z306" s="522"/>
    </row>
    <row r="307" spans="1:26" ht="14.25" customHeight="1" x14ac:dyDescent="0.2">
      <c r="A307" s="522"/>
      <c r="B307" s="522"/>
      <c r="C307" s="522"/>
      <c r="D307" s="522"/>
      <c r="E307" s="522"/>
      <c r="F307" s="522"/>
      <c r="G307" s="522"/>
      <c r="H307" s="522"/>
      <c r="I307" s="522"/>
      <c r="J307" s="522"/>
      <c r="K307" s="522"/>
      <c r="L307" s="522"/>
      <c r="M307" s="522"/>
      <c r="N307" s="522"/>
      <c r="O307" s="522"/>
      <c r="P307" s="522"/>
      <c r="Q307" s="522"/>
      <c r="R307" s="522"/>
      <c r="S307" s="522"/>
      <c r="T307" s="522"/>
      <c r="U307" s="522"/>
      <c r="V307" s="522"/>
      <c r="W307" s="522"/>
      <c r="X307" s="522"/>
      <c r="Y307" s="522"/>
      <c r="Z307" s="522"/>
    </row>
    <row r="308" spans="1:26" ht="14.25" customHeight="1" x14ac:dyDescent="0.2">
      <c r="A308" s="522"/>
      <c r="B308" s="522"/>
      <c r="C308" s="522"/>
      <c r="D308" s="522"/>
      <c r="E308" s="522"/>
      <c r="F308" s="522"/>
      <c r="G308" s="522"/>
      <c r="H308" s="522"/>
      <c r="I308" s="522"/>
      <c r="J308" s="522"/>
      <c r="K308" s="522"/>
      <c r="L308" s="522"/>
      <c r="M308" s="522"/>
      <c r="N308" s="522"/>
      <c r="O308" s="522"/>
      <c r="P308" s="522"/>
      <c r="Q308" s="522"/>
      <c r="R308" s="522"/>
      <c r="S308" s="522"/>
      <c r="T308" s="522"/>
      <c r="U308" s="522"/>
      <c r="V308" s="522"/>
      <c r="W308" s="522"/>
      <c r="X308" s="522"/>
      <c r="Y308" s="522"/>
      <c r="Z308" s="522"/>
    </row>
    <row r="309" spans="1:26" ht="14.25" customHeight="1" x14ac:dyDescent="0.2">
      <c r="A309" s="522"/>
      <c r="B309" s="522"/>
      <c r="C309" s="522"/>
      <c r="D309" s="522"/>
      <c r="E309" s="522"/>
      <c r="F309" s="522"/>
      <c r="G309" s="522"/>
      <c r="H309" s="522"/>
      <c r="I309" s="522"/>
      <c r="J309" s="522"/>
      <c r="K309" s="522"/>
      <c r="L309" s="522"/>
      <c r="M309" s="522"/>
      <c r="N309" s="522"/>
      <c r="O309" s="522"/>
      <c r="P309" s="522"/>
      <c r="Q309" s="522"/>
      <c r="R309" s="522"/>
      <c r="S309" s="522"/>
      <c r="T309" s="522"/>
      <c r="U309" s="522"/>
      <c r="V309" s="522"/>
      <c r="W309" s="522"/>
      <c r="X309" s="522"/>
      <c r="Y309" s="522"/>
      <c r="Z309" s="522"/>
    </row>
    <row r="310" spans="1:26" ht="14.25" customHeight="1" x14ac:dyDescent="0.2">
      <c r="A310" s="522"/>
      <c r="B310" s="522"/>
      <c r="C310" s="522"/>
      <c r="D310" s="522"/>
      <c r="E310" s="522"/>
      <c r="F310" s="522"/>
      <c r="G310" s="522"/>
      <c r="H310" s="522"/>
      <c r="I310" s="522"/>
      <c r="J310" s="522"/>
      <c r="K310" s="522"/>
      <c r="L310" s="522"/>
      <c r="M310" s="522"/>
      <c r="N310" s="522"/>
      <c r="O310" s="522"/>
      <c r="P310" s="522"/>
      <c r="Q310" s="522"/>
      <c r="R310" s="522"/>
      <c r="S310" s="522"/>
      <c r="T310" s="522"/>
      <c r="U310" s="522"/>
      <c r="V310" s="522"/>
      <c r="W310" s="522"/>
      <c r="X310" s="522"/>
      <c r="Y310" s="522"/>
      <c r="Z310" s="522"/>
    </row>
    <row r="311" spans="1:26" ht="14.25" customHeight="1" x14ac:dyDescent="0.2">
      <c r="A311" s="522"/>
      <c r="B311" s="522"/>
      <c r="C311" s="522"/>
      <c r="D311" s="522"/>
      <c r="E311" s="522"/>
      <c r="F311" s="522"/>
      <c r="G311" s="522"/>
      <c r="H311" s="522"/>
      <c r="I311" s="522"/>
      <c r="J311" s="522"/>
      <c r="K311" s="522"/>
      <c r="L311" s="522"/>
      <c r="M311" s="522"/>
      <c r="N311" s="522"/>
      <c r="O311" s="522"/>
      <c r="P311" s="522"/>
      <c r="Q311" s="522"/>
      <c r="R311" s="522"/>
      <c r="S311" s="522"/>
      <c r="T311" s="522"/>
      <c r="U311" s="522"/>
      <c r="V311" s="522"/>
      <c r="W311" s="522"/>
      <c r="X311" s="522"/>
      <c r="Y311" s="522"/>
      <c r="Z311" s="522"/>
    </row>
    <row r="312" spans="1:26" ht="14.25" customHeight="1" x14ac:dyDescent="0.2">
      <c r="A312" s="522"/>
      <c r="B312" s="522"/>
      <c r="C312" s="522"/>
      <c r="D312" s="522"/>
      <c r="E312" s="522"/>
      <c r="F312" s="522"/>
      <c r="G312" s="522"/>
      <c r="H312" s="522"/>
      <c r="I312" s="522"/>
      <c r="J312" s="522"/>
      <c r="K312" s="522"/>
      <c r="L312" s="522"/>
      <c r="M312" s="522"/>
      <c r="N312" s="522"/>
      <c r="O312" s="522"/>
      <c r="P312" s="522"/>
      <c r="Q312" s="522"/>
      <c r="R312" s="522"/>
      <c r="S312" s="522"/>
      <c r="T312" s="522"/>
      <c r="U312" s="522"/>
      <c r="V312" s="522"/>
      <c r="W312" s="522"/>
      <c r="X312" s="522"/>
      <c r="Y312" s="522"/>
      <c r="Z312" s="522"/>
    </row>
    <row r="313" spans="1:26" ht="14.25" customHeight="1" x14ac:dyDescent="0.2">
      <c r="A313" s="522"/>
      <c r="B313" s="522"/>
      <c r="C313" s="522"/>
      <c r="D313" s="522"/>
      <c r="E313" s="522"/>
      <c r="F313" s="522"/>
      <c r="G313" s="522"/>
      <c r="H313" s="522"/>
      <c r="I313" s="522"/>
      <c r="J313" s="522"/>
      <c r="K313" s="522"/>
      <c r="L313" s="522"/>
      <c r="M313" s="522"/>
      <c r="N313" s="522"/>
      <c r="O313" s="522"/>
      <c r="P313" s="522"/>
      <c r="Q313" s="522"/>
      <c r="R313" s="522"/>
      <c r="S313" s="522"/>
      <c r="T313" s="522"/>
      <c r="U313" s="522"/>
      <c r="V313" s="522"/>
      <c r="W313" s="522"/>
      <c r="X313" s="522"/>
      <c r="Y313" s="522"/>
      <c r="Z313" s="522"/>
    </row>
    <row r="314" spans="1:26" ht="14.25" customHeight="1" x14ac:dyDescent="0.2">
      <c r="A314" s="522"/>
      <c r="B314" s="522"/>
      <c r="C314" s="522"/>
      <c r="D314" s="522"/>
      <c r="E314" s="522"/>
      <c r="F314" s="522"/>
      <c r="G314" s="522"/>
      <c r="H314" s="522"/>
      <c r="I314" s="522"/>
      <c r="J314" s="522"/>
      <c r="K314" s="522"/>
      <c r="L314" s="522"/>
      <c r="M314" s="522"/>
      <c r="N314" s="522"/>
      <c r="O314" s="522"/>
      <c r="P314" s="522"/>
      <c r="Q314" s="522"/>
      <c r="R314" s="522"/>
      <c r="S314" s="522"/>
      <c r="T314" s="522"/>
      <c r="U314" s="522"/>
      <c r="V314" s="522"/>
      <c r="W314" s="522"/>
      <c r="X314" s="522"/>
      <c r="Y314" s="522"/>
      <c r="Z314" s="522"/>
    </row>
    <row r="315" spans="1:26" ht="14.25" customHeight="1" x14ac:dyDescent="0.2">
      <c r="A315" s="522"/>
      <c r="B315" s="522"/>
      <c r="C315" s="522"/>
      <c r="D315" s="522"/>
      <c r="E315" s="522"/>
      <c r="F315" s="522"/>
      <c r="G315" s="522"/>
      <c r="H315" s="522"/>
      <c r="I315" s="522"/>
      <c r="J315" s="522"/>
      <c r="K315" s="522"/>
      <c r="L315" s="522"/>
      <c r="M315" s="522"/>
      <c r="N315" s="522"/>
      <c r="O315" s="522"/>
      <c r="P315" s="522"/>
      <c r="Q315" s="522"/>
      <c r="R315" s="522"/>
      <c r="S315" s="522"/>
      <c r="T315" s="522"/>
      <c r="U315" s="522"/>
      <c r="V315" s="522"/>
      <c r="W315" s="522"/>
      <c r="X315" s="522"/>
      <c r="Y315" s="522"/>
      <c r="Z315" s="522"/>
    </row>
    <row r="316" spans="1:26" ht="14.25" customHeight="1" x14ac:dyDescent="0.2">
      <c r="A316" s="522"/>
      <c r="B316" s="522"/>
      <c r="C316" s="522"/>
      <c r="D316" s="522"/>
      <c r="E316" s="522"/>
      <c r="F316" s="522"/>
      <c r="G316" s="522"/>
      <c r="H316" s="522"/>
      <c r="I316" s="522"/>
      <c r="J316" s="522"/>
      <c r="K316" s="522"/>
      <c r="L316" s="522"/>
      <c r="M316" s="522"/>
      <c r="N316" s="522"/>
      <c r="O316" s="522"/>
      <c r="P316" s="522"/>
      <c r="Q316" s="522"/>
      <c r="R316" s="522"/>
      <c r="S316" s="522"/>
      <c r="T316" s="522"/>
      <c r="U316" s="522"/>
      <c r="V316" s="522"/>
      <c r="W316" s="522"/>
      <c r="X316" s="522"/>
      <c r="Y316" s="522"/>
      <c r="Z316" s="522"/>
    </row>
    <row r="317" spans="1:26" ht="14.25" customHeight="1" x14ac:dyDescent="0.2">
      <c r="A317" s="522"/>
      <c r="B317" s="522"/>
      <c r="C317" s="522"/>
      <c r="D317" s="522"/>
      <c r="E317" s="522"/>
      <c r="F317" s="522"/>
      <c r="G317" s="522"/>
      <c r="H317" s="522"/>
      <c r="I317" s="522"/>
      <c r="J317" s="522"/>
      <c r="K317" s="522"/>
      <c r="L317" s="522"/>
      <c r="M317" s="522"/>
      <c r="N317" s="522"/>
      <c r="O317" s="522"/>
      <c r="P317" s="522"/>
      <c r="Q317" s="522"/>
      <c r="R317" s="522"/>
      <c r="S317" s="522"/>
      <c r="T317" s="522"/>
      <c r="U317" s="522"/>
      <c r="V317" s="522"/>
      <c r="W317" s="522"/>
      <c r="X317" s="522"/>
      <c r="Y317" s="522"/>
      <c r="Z317" s="522"/>
    </row>
    <row r="318" spans="1:26" ht="14.25" customHeight="1" x14ac:dyDescent="0.2">
      <c r="A318" s="522"/>
      <c r="B318" s="522"/>
      <c r="C318" s="522"/>
      <c r="D318" s="522"/>
      <c r="E318" s="522"/>
      <c r="F318" s="522"/>
      <c r="G318" s="522"/>
      <c r="H318" s="522"/>
      <c r="I318" s="522"/>
      <c r="J318" s="522"/>
      <c r="K318" s="522"/>
      <c r="L318" s="522"/>
      <c r="M318" s="522"/>
      <c r="N318" s="522"/>
      <c r="O318" s="522"/>
      <c r="P318" s="522"/>
      <c r="Q318" s="522"/>
      <c r="R318" s="522"/>
      <c r="S318" s="522"/>
      <c r="T318" s="522"/>
      <c r="U318" s="522"/>
      <c r="V318" s="522"/>
      <c r="W318" s="522"/>
      <c r="X318" s="522"/>
      <c r="Y318" s="522"/>
      <c r="Z318" s="522"/>
    </row>
    <row r="319" spans="1:26" ht="14.25" customHeight="1" x14ac:dyDescent="0.2">
      <c r="A319" s="522"/>
      <c r="B319" s="522"/>
      <c r="C319" s="522"/>
      <c r="D319" s="522"/>
      <c r="E319" s="522"/>
      <c r="F319" s="522"/>
      <c r="G319" s="522"/>
      <c r="H319" s="522"/>
      <c r="I319" s="522"/>
      <c r="J319" s="522"/>
      <c r="K319" s="522"/>
      <c r="L319" s="522"/>
      <c r="M319" s="522"/>
      <c r="N319" s="522"/>
      <c r="O319" s="522"/>
      <c r="P319" s="522"/>
      <c r="Q319" s="522"/>
      <c r="R319" s="522"/>
      <c r="S319" s="522"/>
      <c r="T319" s="522"/>
      <c r="U319" s="522"/>
      <c r="V319" s="522"/>
      <c r="W319" s="522"/>
      <c r="X319" s="522"/>
      <c r="Y319" s="522"/>
      <c r="Z319" s="522"/>
    </row>
    <row r="320" spans="1:26" ht="14.25" customHeight="1" x14ac:dyDescent="0.2">
      <c r="A320" s="522"/>
      <c r="B320" s="522"/>
      <c r="C320" s="522"/>
      <c r="D320" s="522"/>
      <c r="E320" s="522"/>
      <c r="F320" s="522"/>
      <c r="G320" s="522"/>
      <c r="H320" s="522"/>
      <c r="I320" s="522"/>
      <c r="J320" s="522"/>
      <c r="K320" s="522"/>
      <c r="L320" s="522"/>
      <c r="M320" s="522"/>
      <c r="N320" s="522"/>
      <c r="O320" s="522"/>
      <c r="P320" s="522"/>
      <c r="Q320" s="522"/>
      <c r="R320" s="522"/>
      <c r="S320" s="522"/>
      <c r="T320" s="522"/>
      <c r="U320" s="522"/>
      <c r="V320" s="522"/>
      <c r="W320" s="522"/>
      <c r="X320" s="522"/>
      <c r="Y320" s="522"/>
      <c r="Z320" s="522"/>
    </row>
    <row r="321" spans="1:26" ht="14.25" customHeight="1" x14ac:dyDescent="0.2">
      <c r="A321" s="522"/>
      <c r="B321" s="522"/>
      <c r="C321" s="522"/>
      <c r="D321" s="522"/>
      <c r="E321" s="522"/>
      <c r="F321" s="522"/>
      <c r="G321" s="522"/>
      <c r="H321" s="522"/>
      <c r="I321" s="522"/>
      <c r="J321" s="522"/>
      <c r="K321" s="522"/>
      <c r="L321" s="522"/>
      <c r="M321" s="522"/>
      <c r="N321" s="522"/>
      <c r="O321" s="522"/>
      <c r="P321" s="522"/>
      <c r="Q321" s="522"/>
      <c r="R321" s="522"/>
      <c r="S321" s="522"/>
      <c r="T321" s="522"/>
      <c r="U321" s="522"/>
      <c r="V321" s="522"/>
      <c r="W321" s="522"/>
      <c r="X321" s="522"/>
      <c r="Y321" s="522"/>
      <c r="Z321" s="522"/>
    </row>
    <row r="322" spans="1:26" ht="14.25" customHeight="1" x14ac:dyDescent="0.2">
      <c r="A322" s="522"/>
      <c r="B322" s="522"/>
      <c r="C322" s="522"/>
      <c r="D322" s="522"/>
      <c r="E322" s="522"/>
      <c r="F322" s="522"/>
      <c r="G322" s="522"/>
      <c r="H322" s="522"/>
      <c r="I322" s="522"/>
      <c r="J322" s="522"/>
      <c r="K322" s="522"/>
      <c r="L322" s="522"/>
      <c r="M322" s="522"/>
      <c r="N322" s="522"/>
      <c r="O322" s="522"/>
      <c r="P322" s="522"/>
      <c r="Q322" s="522"/>
      <c r="R322" s="522"/>
      <c r="S322" s="522"/>
      <c r="T322" s="522"/>
      <c r="U322" s="522"/>
      <c r="V322" s="522"/>
      <c r="W322" s="522"/>
      <c r="X322" s="522"/>
      <c r="Y322" s="522"/>
      <c r="Z322" s="522"/>
    </row>
    <row r="323" spans="1:26" ht="14.25" customHeight="1" x14ac:dyDescent="0.2">
      <c r="A323" s="522"/>
      <c r="B323" s="522"/>
      <c r="C323" s="522"/>
      <c r="D323" s="522"/>
      <c r="E323" s="522"/>
      <c r="F323" s="522"/>
      <c r="G323" s="522"/>
      <c r="H323" s="522"/>
      <c r="I323" s="522"/>
      <c r="J323" s="522"/>
      <c r="K323" s="522"/>
      <c r="L323" s="522"/>
      <c r="M323" s="522"/>
      <c r="N323" s="522"/>
      <c r="O323" s="522"/>
      <c r="P323" s="522"/>
      <c r="Q323" s="522"/>
      <c r="R323" s="522"/>
      <c r="S323" s="522"/>
      <c r="T323" s="522"/>
      <c r="U323" s="522"/>
      <c r="V323" s="522"/>
      <c r="W323" s="522"/>
      <c r="X323" s="522"/>
      <c r="Y323" s="522"/>
      <c r="Z323" s="522"/>
    </row>
    <row r="324" spans="1:26" ht="14.25" customHeight="1" x14ac:dyDescent="0.2">
      <c r="A324" s="522"/>
      <c r="B324" s="522"/>
      <c r="C324" s="522"/>
      <c r="D324" s="522"/>
      <c r="E324" s="522"/>
      <c r="F324" s="522"/>
      <c r="G324" s="522"/>
      <c r="H324" s="522"/>
      <c r="I324" s="522"/>
      <c r="J324" s="522"/>
      <c r="K324" s="522"/>
      <c r="L324" s="522"/>
      <c r="M324" s="522"/>
      <c r="N324" s="522"/>
      <c r="O324" s="522"/>
      <c r="P324" s="522"/>
      <c r="Q324" s="522"/>
      <c r="R324" s="522"/>
      <c r="S324" s="522"/>
      <c r="T324" s="522"/>
      <c r="U324" s="522"/>
      <c r="V324" s="522"/>
      <c r="W324" s="522"/>
      <c r="X324" s="522"/>
      <c r="Y324" s="522"/>
      <c r="Z324" s="522"/>
    </row>
    <row r="325" spans="1:26" ht="14.25" customHeight="1" x14ac:dyDescent="0.2">
      <c r="A325" s="522"/>
      <c r="B325" s="522"/>
      <c r="C325" s="522"/>
      <c r="D325" s="522"/>
      <c r="E325" s="522"/>
      <c r="F325" s="522"/>
      <c r="G325" s="522"/>
      <c r="H325" s="522"/>
      <c r="I325" s="522"/>
      <c r="J325" s="522"/>
      <c r="K325" s="522"/>
      <c r="L325" s="522"/>
      <c r="M325" s="522"/>
      <c r="N325" s="522"/>
      <c r="O325" s="522"/>
      <c r="P325" s="522"/>
      <c r="Q325" s="522"/>
      <c r="R325" s="522"/>
      <c r="S325" s="522"/>
      <c r="T325" s="522"/>
      <c r="U325" s="522"/>
      <c r="V325" s="522"/>
      <c r="W325" s="522"/>
      <c r="X325" s="522"/>
      <c r="Y325" s="522"/>
      <c r="Z325" s="522"/>
    </row>
    <row r="326" spans="1:26" ht="14.25" customHeight="1" x14ac:dyDescent="0.2">
      <c r="A326" s="522"/>
      <c r="B326" s="522"/>
      <c r="C326" s="522"/>
      <c r="D326" s="522"/>
      <c r="E326" s="522"/>
      <c r="F326" s="522"/>
      <c r="G326" s="522"/>
      <c r="H326" s="522"/>
      <c r="I326" s="522"/>
      <c r="J326" s="522"/>
      <c r="K326" s="522"/>
      <c r="L326" s="522"/>
      <c r="M326" s="522"/>
      <c r="N326" s="522"/>
      <c r="O326" s="522"/>
      <c r="P326" s="522"/>
      <c r="Q326" s="522"/>
      <c r="R326" s="522"/>
      <c r="S326" s="522"/>
      <c r="T326" s="522"/>
      <c r="U326" s="522"/>
      <c r="V326" s="522"/>
      <c r="W326" s="522"/>
      <c r="X326" s="522"/>
      <c r="Y326" s="522"/>
      <c r="Z326" s="522"/>
    </row>
    <row r="327" spans="1:26" ht="14.25" customHeight="1" x14ac:dyDescent="0.2">
      <c r="A327" s="522"/>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row>
    <row r="328" spans="1:26" ht="14.25" customHeight="1" x14ac:dyDescent="0.2">
      <c r="A328" s="522"/>
      <c r="B328" s="522"/>
      <c r="C328" s="522"/>
      <c r="D328" s="522"/>
      <c r="E328" s="522"/>
      <c r="F328" s="522"/>
      <c r="G328" s="522"/>
      <c r="H328" s="522"/>
      <c r="I328" s="522"/>
      <c r="J328" s="522"/>
      <c r="K328" s="522"/>
      <c r="L328" s="522"/>
      <c r="M328" s="522"/>
      <c r="N328" s="522"/>
      <c r="O328" s="522"/>
      <c r="P328" s="522"/>
      <c r="Q328" s="522"/>
      <c r="R328" s="522"/>
      <c r="S328" s="522"/>
      <c r="T328" s="522"/>
      <c r="U328" s="522"/>
      <c r="V328" s="522"/>
      <c r="W328" s="522"/>
      <c r="X328" s="522"/>
      <c r="Y328" s="522"/>
      <c r="Z328" s="522"/>
    </row>
    <row r="329" spans="1:26" ht="14.25" customHeight="1" x14ac:dyDescent="0.2">
      <c r="A329" s="522"/>
      <c r="B329" s="522"/>
      <c r="C329" s="522"/>
      <c r="D329" s="522"/>
      <c r="E329" s="522"/>
      <c r="F329" s="522"/>
      <c r="G329" s="522"/>
      <c r="H329" s="522"/>
      <c r="I329" s="522"/>
      <c r="J329" s="522"/>
      <c r="K329" s="522"/>
      <c r="L329" s="522"/>
      <c r="M329" s="522"/>
      <c r="N329" s="522"/>
      <c r="O329" s="522"/>
      <c r="P329" s="522"/>
      <c r="Q329" s="522"/>
      <c r="R329" s="522"/>
      <c r="S329" s="522"/>
      <c r="T329" s="522"/>
      <c r="U329" s="522"/>
      <c r="V329" s="522"/>
      <c r="W329" s="522"/>
      <c r="X329" s="522"/>
      <c r="Y329" s="522"/>
      <c r="Z329" s="522"/>
    </row>
    <row r="330" spans="1:26" ht="14.25" customHeight="1" x14ac:dyDescent="0.2">
      <c r="A330" s="522"/>
      <c r="B330" s="522"/>
      <c r="C330" s="522"/>
      <c r="D330" s="522"/>
      <c r="E330" s="522"/>
      <c r="F330" s="522"/>
      <c r="G330" s="522"/>
      <c r="H330" s="522"/>
      <c r="I330" s="522"/>
      <c r="J330" s="522"/>
      <c r="K330" s="522"/>
      <c r="L330" s="522"/>
      <c r="M330" s="522"/>
      <c r="N330" s="522"/>
      <c r="O330" s="522"/>
      <c r="P330" s="522"/>
      <c r="Q330" s="522"/>
      <c r="R330" s="522"/>
      <c r="S330" s="522"/>
      <c r="T330" s="522"/>
      <c r="U330" s="522"/>
      <c r="V330" s="522"/>
      <c r="W330" s="522"/>
      <c r="X330" s="522"/>
      <c r="Y330" s="522"/>
      <c r="Z330" s="522"/>
    </row>
    <row r="331" spans="1:26" ht="14.25" customHeight="1" x14ac:dyDescent="0.2">
      <c r="A331" s="522"/>
      <c r="B331" s="522"/>
      <c r="C331" s="522"/>
      <c r="D331" s="522"/>
      <c r="E331" s="522"/>
      <c r="F331" s="522"/>
      <c r="G331" s="522"/>
      <c r="H331" s="522"/>
      <c r="I331" s="522"/>
      <c r="J331" s="522"/>
      <c r="K331" s="522"/>
      <c r="L331" s="522"/>
      <c r="M331" s="522"/>
      <c r="N331" s="522"/>
      <c r="O331" s="522"/>
      <c r="P331" s="522"/>
      <c r="Q331" s="522"/>
      <c r="R331" s="522"/>
      <c r="S331" s="522"/>
      <c r="T331" s="522"/>
      <c r="U331" s="522"/>
      <c r="V331" s="522"/>
      <c r="W331" s="522"/>
      <c r="X331" s="522"/>
      <c r="Y331" s="522"/>
      <c r="Z331" s="522"/>
    </row>
    <row r="332" spans="1:26" ht="14.25" customHeight="1" x14ac:dyDescent="0.2">
      <c r="A332" s="522"/>
      <c r="B332" s="522"/>
      <c r="C332" s="522"/>
      <c r="D332" s="522"/>
      <c r="E332" s="522"/>
      <c r="F332" s="522"/>
      <c r="G332" s="522"/>
      <c r="H332" s="522"/>
      <c r="I332" s="522"/>
      <c r="J332" s="522"/>
      <c r="K332" s="522"/>
      <c r="L332" s="522"/>
      <c r="M332" s="522"/>
      <c r="N332" s="522"/>
      <c r="O332" s="522"/>
      <c r="P332" s="522"/>
      <c r="Q332" s="522"/>
      <c r="R332" s="522"/>
      <c r="S332" s="522"/>
      <c r="T332" s="522"/>
      <c r="U332" s="522"/>
      <c r="V332" s="522"/>
      <c r="W332" s="522"/>
      <c r="X332" s="522"/>
      <c r="Y332" s="522"/>
      <c r="Z332" s="522"/>
    </row>
    <row r="333" spans="1:26" ht="14.25" customHeight="1" x14ac:dyDescent="0.2">
      <c r="A333" s="522"/>
      <c r="B333" s="522"/>
      <c r="C333" s="522"/>
      <c r="D333" s="522"/>
      <c r="E333" s="522"/>
      <c r="F333" s="522"/>
      <c r="G333" s="522"/>
      <c r="H333" s="522"/>
      <c r="I333" s="522"/>
      <c r="J333" s="522"/>
      <c r="K333" s="522"/>
      <c r="L333" s="522"/>
      <c r="M333" s="522"/>
      <c r="N333" s="522"/>
      <c r="O333" s="522"/>
      <c r="P333" s="522"/>
      <c r="Q333" s="522"/>
      <c r="R333" s="522"/>
      <c r="S333" s="522"/>
      <c r="T333" s="522"/>
      <c r="U333" s="522"/>
      <c r="V333" s="522"/>
      <c r="W333" s="522"/>
      <c r="X333" s="522"/>
      <c r="Y333" s="522"/>
      <c r="Z333" s="522"/>
    </row>
    <row r="334" spans="1:26" ht="14.25" customHeight="1" x14ac:dyDescent="0.2">
      <c r="A334" s="522"/>
      <c r="B334" s="522"/>
      <c r="C334" s="522"/>
      <c r="D334" s="522"/>
      <c r="E334" s="522"/>
      <c r="F334" s="522"/>
      <c r="G334" s="522"/>
      <c r="H334" s="522"/>
      <c r="I334" s="522"/>
      <c r="J334" s="522"/>
      <c r="K334" s="522"/>
      <c r="L334" s="522"/>
      <c r="M334" s="522"/>
      <c r="N334" s="522"/>
      <c r="O334" s="522"/>
      <c r="P334" s="522"/>
      <c r="Q334" s="522"/>
      <c r="R334" s="522"/>
      <c r="S334" s="522"/>
      <c r="T334" s="522"/>
      <c r="U334" s="522"/>
      <c r="V334" s="522"/>
      <c r="W334" s="522"/>
      <c r="X334" s="522"/>
      <c r="Y334" s="522"/>
      <c r="Z334" s="522"/>
    </row>
    <row r="335" spans="1:26" ht="14.25" customHeight="1" x14ac:dyDescent="0.2">
      <c r="A335" s="522"/>
      <c r="B335" s="522"/>
      <c r="C335" s="522"/>
      <c r="D335" s="522"/>
      <c r="E335" s="522"/>
      <c r="F335" s="522"/>
      <c r="G335" s="522"/>
      <c r="H335" s="522"/>
      <c r="I335" s="522"/>
      <c r="J335" s="522"/>
      <c r="K335" s="522"/>
      <c r="L335" s="522"/>
      <c r="M335" s="522"/>
      <c r="N335" s="522"/>
      <c r="O335" s="522"/>
      <c r="P335" s="522"/>
      <c r="Q335" s="522"/>
      <c r="R335" s="522"/>
      <c r="S335" s="522"/>
      <c r="T335" s="522"/>
      <c r="U335" s="522"/>
      <c r="V335" s="522"/>
      <c r="W335" s="522"/>
      <c r="X335" s="522"/>
      <c r="Y335" s="522"/>
      <c r="Z335" s="522"/>
    </row>
    <row r="336" spans="1:26" ht="14.25" customHeight="1" x14ac:dyDescent="0.2">
      <c r="A336" s="522"/>
      <c r="B336" s="522"/>
      <c r="C336" s="522"/>
      <c r="D336" s="522"/>
      <c r="E336" s="522"/>
      <c r="F336" s="522"/>
      <c r="G336" s="522"/>
      <c r="H336" s="522"/>
      <c r="I336" s="522"/>
      <c r="J336" s="522"/>
      <c r="K336" s="522"/>
      <c r="L336" s="522"/>
      <c r="M336" s="522"/>
      <c r="N336" s="522"/>
      <c r="O336" s="522"/>
      <c r="P336" s="522"/>
      <c r="Q336" s="522"/>
      <c r="R336" s="522"/>
      <c r="S336" s="522"/>
      <c r="T336" s="522"/>
      <c r="U336" s="522"/>
      <c r="V336" s="522"/>
      <c r="W336" s="522"/>
      <c r="X336" s="522"/>
      <c r="Y336" s="522"/>
      <c r="Z336" s="522"/>
    </row>
    <row r="337" spans="1:26" ht="14.25" customHeight="1" x14ac:dyDescent="0.2">
      <c r="A337" s="522"/>
      <c r="B337" s="522"/>
      <c r="C337" s="522"/>
      <c r="D337" s="522"/>
      <c r="E337" s="522"/>
      <c r="F337" s="522"/>
      <c r="G337" s="522"/>
      <c r="H337" s="522"/>
      <c r="I337" s="522"/>
      <c r="J337" s="522"/>
      <c r="K337" s="522"/>
      <c r="L337" s="522"/>
      <c r="M337" s="522"/>
      <c r="N337" s="522"/>
      <c r="O337" s="522"/>
      <c r="P337" s="522"/>
      <c r="Q337" s="522"/>
      <c r="R337" s="522"/>
      <c r="S337" s="522"/>
      <c r="T337" s="522"/>
      <c r="U337" s="522"/>
      <c r="V337" s="522"/>
      <c r="W337" s="522"/>
      <c r="X337" s="522"/>
      <c r="Y337" s="522"/>
      <c r="Z337" s="522"/>
    </row>
    <row r="338" spans="1:26" ht="14.25" customHeight="1" x14ac:dyDescent="0.2">
      <c r="A338" s="522"/>
      <c r="B338" s="522"/>
      <c r="C338" s="522"/>
      <c r="D338" s="522"/>
      <c r="E338" s="522"/>
      <c r="F338" s="522"/>
      <c r="G338" s="522"/>
      <c r="H338" s="522"/>
      <c r="I338" s="522"/>
      <c r="J338" s="522"/>
      <c r="K338" s="522"/>
      <c r="L338" s="522"/>
      <c r="M338" s="522"/>
      <c r="N338" s="522"/>
      <c r="O338" s="522"/>
      <c r="P338" s="522"/>
      <c r="Q338" s="522"/>
      <c r="R338" s="522"/>
      <c r="S338" s="522"/>
      <c r="T338" s="522"/>
      <c r="U338" s="522"/>
      <c r="V338" s="522"/>
      <c r="W338" s="522"/>
      <c r="X338" s="522"/>
      <c r="Y338" s="522"/>
      <c r="Z338" s="522"/>
    </row>
    <row r="339" spans="1:26" ht="14.25" customHeight="1" x14ac:dyDescent="0.2">
      <c r="A339" s="522"/>
      <c r="B339" s="522"/>
      <c r="C339" s="522"/>
      <c r="D339" s="522"/>
      <c r="E339" s="522"/>
      <c r="F339" s="522"/>
      <c r="G339" s="522"/>
      <c r="H339" s="522"/>
      <c r="I339" s="522"/>
      <c r="J339" s="522"/>
      <c r="K339" s="522"/>
      <c r="L339" s="522"/>
      <c r="M339" s="522"/>
      <c r="N339" s="522"/>
      <c r="O339" s="522"/>
      <c r="P339" s="522"/>
      <c r="Q339" s="522"/>
      <c r="R339" s="522"/>
      <c r="S339" s="522"/>
      <c r="T339" s="522"/>
      <c r="U339" s="522"/>
      <c r="V339" s="522"/>
      <c r="W339" s="522"/>
      <c r="X339" s="522"/>
      <c r="Y339" s="522"/>
      <c r="Z339" s="522"/>
    </row>
    <row r="340" spans="1:26" ht="14.25" customHeight="1" x14ac:dyDescent="0.2">
      <c r="A340" s="522"/>
      <c r="B340" s="522"/>
      <c r="C340" s="522"/>
      <c r="D340" s="522"/>
      <c r="E340" s="522"/>
      <c r="F340" s="522"/>
      <c r="G340" s="522"/>
      <c r="H340" s="522"/>
      <c r="I340" s="522"/>
      <c r="J340" s="522"/>
      <c r="K340" s="522"/>
      <c r="L340" s="522"/>
      <c r="M340" s="522"/>
      <c r="N340" s="522"/>
      <c r="O340" s="522"/>
      <c r="P340" s="522"/>
      <c r="Q340" s="522"/>
      <c r="R340" s="522"/>
      <c r="S340" s="522"/>
      <c r="T340" s="522"/>
      <c r="U340" s="522"/>
      <c r="V340" s="522"/>
      <c r="W340" s="522"/>
      <c r="X340" s="522"/>
      <c r="Y340" s="522"/>
      <c r="Z340" s="522"/>
    </row>
    <row r="341" spans="1:26" ht="14.25" customHeight="1" x14ac:dyDescent="0.2">
      <c r="A341" s="522"/>
      <c r="B341" s="522"/>
      <c r="C341" s="522"/>
      <c r="D341" s="522"/>
      <c r="E341" s="522"/>
      <c r="F341" s="522"/>
      <c r="G341" s="522"/>
      <c r="H341" s="522"/>
      <c r="I341" s="522"/>
      <c r="J341" s="522"/>
      <c r="K341" s="522"/>
      <c r="L341" s="522"/>
      <c r="M341" s="522"/>
      <c r="N341" s="522"/>
      <c r="O341" s="522"/>
      <c r="P341" s="522"/>
      <c r="Q341" s="522"/>
      <c r="R341" s="522"/>
      <c r="S341" s="522"/>
      <c r="T341" s="522"/>
      <c r="U341" s="522"/>
      <c r="V341" s="522"/>
      <c r="W341" s="522"/>
      <c r="X341" s="522"/>
      <c r="Y341" s="522"/>
      <c r="Z341" s="522"/>
    </row>
    <row r="342" spans="1:26" ht="14.25" customHeight="1" x14ac:dyDescent="0.2">
      <c r="A342" s="522"/>
      <c r="B342" s="522"/>
      <c r="C342" s="522"/>
      <c r="D342" s="522"/>
      <c r="E342" s="522"/>
      <c r="F342" s="522"/>
      <c r="G342" s="522"/>
      <c r="H342" s="522"/>
      <c r="I342" s="522"/>
      <c r="J342" s="522"/>
      <c r="K342" s="522"/>
      <c r="L342" s="522"/>
      <c r="M342" s="522"/>
      <c r="N342" s="522"/>
      <c r="O342" s="522"/>
      <c r="P342" s="522"/>
      <c r="Q342" s="522"/>
      <c r="R342" s="522"/>
      <c r="S342" s="522"/>
      <c r="T342" s="522"/>
      <c r="U342" s="522"/>
      <c r="V342" s="522"/>
      <c r="W342" s="522"/>
      <c r="X342" s="522"/>
      <c r="Y342" s="522"/>
      <c r="Z342" s="522"/>
    </row>
    <row r="343" spans="1:26" ht="14.25" customHeight="1" x14ac:dyDescent="0.2">
      <c r="A343" s="522"/>
      <c r="B343" s="522"/>
      <c r="C343" s="522"/>
      <c r="D343" s="522"/>
      <c r="E343" s="522"/>
      <c r="F343" s="522"/>
      <c r="G343" s="522"/>
      <c r="H343" s="522"/>
      <c r="I343" s="522"/>
      <c r="J343" s="522"/>
      <c r="K343" s="522"/>
      <c r="L343" s="522"/>
      <c r="M343" s="522"/>
      <c r="N343" s="522"/>
      <c r="O343" s="522"/>
      <c r="P343" s="522"/>
      <c r="Q343" s="522"/>
      <c r="R343" s="522"/>
      <c r="S343" s="522"/>
      <c r="T343" s="522"/>
      <c r="U343" s="522"/>
      <c r="V343" s="522"/>
      <c r="W343" s="522"/>
      <c r="X343" s="522"/>
      <c r="Y343" s="522"/>
      <c r="Z343" s="522"/>
    </row>
    <row r="344" spans="1:26" ht="14.25" customHeight="1" x14ac:dyDescent="0.2">
      <c r="A344" s="522"/>
      <c r="B344" s="522"/>
      <c r="C344" s="522"/>
      <c r="D344" s="522"/>
      <c r="E344" s="522"/>
      <c r="F344" s="522"/>
      <c r="G344" s="522"/>
      <c r="H344" s="522"/>
      <c r="I344" s="522"/>
      <c r="J344" s="522"/>
      <c r="K344" s="522"/>
      <c r="L344" s="522"/>
      <c r="M344" s="522"/>
      <c r="N344" s="522"/>
      <c r="O344" s="522"/>
      <c r="P344" s="522"/>
      <c r="Q344" s="522"/>
      <c r="R344" s="522"/>
      <c r="S344" s="522"/>
      <c r="T344" s="522"/>
      <c r="U344" s="522"/>
      <c r="V344" s="522"/>
      <c r="W344" s="522"/>
      <c r="X344" s="522"/>
      <c r="Y344" s="522"/>
      <c r="Z344" s="522"/>
    </row>
    <row r="345" spans="1:26" ht="14.25" customHeight="1" x14ac:dyDescent="0.2">
      <c r="A345" s="522"/>
      <c r="B345" s="522"/>
      <c r="C345" s="522"/>
      <c r="D345" s="522"/>
      <c r="E345" s="522"/>
      <c r="F345" s="522"/>
      <c r="G345" s="522"/>
      <c r="H345" s="522"/>
      <c r="I345" s="522"/>
      <c r="J345" s="522"/>
      <c r="K345" s="522"/>
      <c r="L345" s="522"/>
      <c r="M345" s="522"/>
      <c r="N345" s="522"/>
      <c r="O345" s="522"/>
      <c r="P345" s="522"/>
      <c r="Q345" s="522"/>
      <c r="R345" s="522"/>
      <c r="S345" s="522"/>
      <c r="T345" s="522"/>
      <c r="U345" s="522"/>
      <c r="V345" s="522"/>
      <c r="W345" s="522"/>
      <c r="X345" s="522"/>
      <c r="Y345" s="522"/>
      <c r="Z345" s="522"/>
    </row>
    <row r="346" spans="1:26" ht="14.25" customHeight="1" x14ac:dyDescent="0.2">
      <c r="A346" s="522"/>
      <c r="B346" s="522"/>
      <c r="C346" s="522"/>
      <c r="D346" s="522"/>
      <c r="E346" s="522"/>
      <c r="F346" s="522"/>
      <c r="G346" s="522"/>
      <c r="H346" s="522"/>
      <c r="I346" s="522"/>
      <c r="J346" s="522"/>
      <c r="K346" s="522"/>
      <c r="L346" s="522"/>
      <c r="M346" s="522"/>
      <c r="N346" s="522"/>
      <c r="O346" s="522"/>
      <c r="P346" s="522"/>
      <c r="Q346" s="522"/>
      <c r="R346" s="522"/>
      <c r="S346" s="522"/>
      <c r="T346" s="522"/>
      <c r="U346" s="522"/>
      <c r="V346" s="522"/>
      <c r="W346" s="522"/>
      <c r="X346" s="522"/>
      <c r="Y346" s="522"/>
      <c r="Z346" s="522"/>
    </row>
    <row r="347" spans="1:26" ht="14.25" customHeight="1" x14ac:dyDescent="0.2">
      <c r="A347" s="522"/>
      <c r="B347" s="522"/>
      <c r="C347" s="522"/>
      <c r="D347" s="522"/>
      <c r="E347" s="522"/>
      <c r="F347" s="522"/>
      <c r="G347" s="522"/>
      <c r="H347" s="522"/>
      <c r="I347" s="522"/>
      <c r="J347" s="522"/>
      <c r="K347" s="522"/>
      <c r="L347" s="522"/>
      <c r="M347" s="522"/>
      <c r="N347" s="522"/>
      <c r="O347" s="522"/>
      <c r="P347" s="522"/>
      <c r="Q347" s="522"/>
      <c r="R347" s="522"/>
      <c r="S347" s="522"/>
      <c r="T347" s="522"/>
      <c r="U347" s="522"/>
      <c r="V347" s="522"/>
      <c r="W347" s="522"/>
      <c r="X347" s="522"/>
      <c r="Y347" s="522"/>
      <c r="Z347" s="522"/>
    </row>
    <row r="348" spans="1:26" ht="14.25" customHeight="1" x14ac:dyDescent="0.2">
      <c r="A348" s="522"/>
      <c r="B348" s="522"/>
      <c r="C348" s="522"/>
      <c r="D348" s="522"/>
      <c r="E348" s="522"/>
      <c r="F348" s="522"/>
      <c r="G348" s="522"/>
      <c r="H348" s="522"/>
      <c r="I348" s="522"/>
      <c r="J348" s="522"/>
      <c r="K348" s="522"/>
      <c r="L348" s="522"/>
      <c r="M348" s="522"/>
      <c r="N348" s="522"/>
      <c r="O348" s="522"/>
      <c r="P348" s="522"/>
      <c r="Q348" s="522"/>
      <c r="R348" s="522"/>
      <c r="S348" s="522"/>
      <c r="T348" s="522"/>
      <c r="U348" s="522"/>
      <c r="V348" s="522"/>
      <c r="W348" s="522"/>
      <c r="X348" s="522"/>
      <c r="Y348" s="522"/>
      <c r="Z348" s="522"/>
    </row>
    <row r="349" spans="1:26" ht="14.25" customHeight="1" x14ac:dyDescent="0.2">
      <c r="A349" s="522"/>
      <c r="B349" s="522"/>
      <c r="C349" s="522"/>
      <c r="D349" s="522"/>
      <c r="E349" s="522"/>
      <c r="F349" s="522"/>
      <c r="G349" s="522"/>
      <c r="H349" s="522"/>
      <c r="I349" s="522"/>
      <c r="J349" s="522"/>
      <c r="K349" s="522"/>
      <c r="L349" s="522"/>
      <c r="M349" s="522"/>
      <c r="N349" s="522"/>
      <c r="O349" s="522"/>
      <c r="P349" s="522"/>
      <c r="Q349" s="522"/>
      <c r="R349" s="522"/>
      <c r="S349" s="522"/>
      <c r="T349" s="522"/>
      <c r="U349" s="522"/>
      <c r="V349" s="522"/>
      <c r="W349" s="522"/>
      <c r="X349" s="522"/>
      <c r="Y349" s="522"/>
      <c r="Z349" s="522"/>
    </row>
    <row r="350" spans="1:26" ht="14.25" customHeight="1" x14ac:dyDescent="0.2">
      <c r="A350" s="522"/>
      <c r="B350" s="522"/>
      <c r="C350" s="522"/>
      <c r="D350" s="522"/>
      <c r="E350" s="522"/>
      <c r="F350" s="522"/>
      <c r="G350" s="522"/>
      <c r="H350" s="522"/>
      <c r="I350" s="522"/>
      <c r="J350" s="522"/>
      <c r="K350" s="522"/>
      <c r="L350" s="522"/>
      <c r="M350" s="522"/>
      <c r="N350" s="522"/>
      <c r="O350" s="522"/>
      <c r="P350" s="522"/>
      <c r="Q350" s="522"/>
      <c r="R350" s="522"/>
      <c r="S350" s="522"/>
      <c r="T350" s="522"/>
      <c r="U350" s="522"/>
      <c r="V350" s="522"/>
      <c r="W350" s="522"/>
      <c r="X350" s="522"/>
      <c r="Y350" s="522"/>
      <c r="Z350" s="522"/>
    </row>
    <row r="351" spans="1:26" ht="14.25" customHeight="1" x14ac:dyDescent="0.2">
      <c r="A351" s="522"/>
      <c r="B351" s="522"/>
      <c r="C351" s="522"/>
      <c r="D351" s="522"/>
      <c r="E351" s="522"/>
      <c r="F351" s="522"/>
      <c r="G351" s="522"/>
      <c r="H351" s="522"/>
      <c r="I351" s="522"/>
      <c r="J351" s="522"/>
      <c r="K351" s="522"/>
      <c r="L351" s="522"/>
      <c r="M351" s="522"/>
      <c r="N351" s="522"/>
      <c r="O351" s="522"/>
      <c r="P351" s="522"/>
      <c r="Q351" s="522"/>
      <c r="R351" s="522"/>
      <c r="S351" s="522"/>
      <c r="T351" s="522"/>
      <c r="U351" s="522"/>
      <c r="V351" s="522"/>
      <c r="W351" s="522"/>
      <c r="X351" s="522"/>
      <c r="Y351" s="522"/>
      <c r="Z351" s="522"/>
    </row>
    <row r="352" spans="1:26" ht="14.25" customHeight="1" x14ac:dyDescent="0.2">
      <c r="A352" s="522"/>
      <c r="B352" s="522"/>
      <c r="C352" s="522"/>
      <c r="D352" s="522"/>
      <c r="E352" s="522"/>
      <c r="F352" s="522"/>
      <c r="G352" s="522"/>
      <c r="H352" s="522"/>
      <c r="I352" s="522"/>
      <c r="J352" s="522"/>
      <c r="K352" s="522"/>
      <c r="L352" s="522"/>
      <c r="M352" s="522"/>
      <c r="N352" s="522"/>
      <c r="O352" s="522"/>
      <c r="P352" s="522"/>
      <c r="Q352" s="522"/>
      <c r="R352" s="522"/>
      <c r="S352" s="522"/>
      <c r="T352" s="522"/>
      <c r="U352" s="522"/>
      <c r="V352" s="522"/>
      <c r="W352" s="522"/>
      <c r="X352" s="522"/>
      <c r="Y352" s="522"/>
      <c r="Z352" s="522"/>
    </row>
    <row r="353" spans="1:26" ht="14.25" customHeight="1" x14ac:dyDescent="0.2">
      <c r="A353" s="522"/>
      <c r="B353" s="522"/>
      <c r="C353" s="522"/>
      <c r="D353" s="522"/>
      <c r="E353" s="522"/>
      <c r="F353" s="522"/>
      <c r="G353" s="522"/>
      <c r="H353" s="522"/>
      <c r="I353" s="522"/>
      <c r="J353" s="522"/>
      <c r="K353" s="522"/>
      <c r="L353" s="522"/>
      <c r="M353" s="522"/>
      <c r="N353" s="522"/>
      <c r="O353" s="522"/>
      <c r="P353" s="522"/>
      <c r="Q353" s="522"/>
      <c r="R353" s="522"/>
      <c r="S353" s="522"/>
      <c r="T353" s="522"/>
      <c r="U353" s="522"/>
      <c r="V353" s="522"/>
      <c r="W353" s="522"/>
      <c r="X353" s="522"/>
      <c r="Y353" s="522"/>
      <c r="Z353" s="522"/>
    </row>
    <row r="354" spans="1:26" ht="14.25" customHeight="1" x14ac:dyDescent="0.2">
      <c r="A354" s="522"/>
      <c r="B354" s="522"/>
      <c r="C354" s="522"/>
      <c r="D354" s="522"/>
      <c r="E354" s="522"/>
      <c r="F354" s="522"/>
      <c r="G354" s="522"/>
      <c r="H354" s="522"/>
      <c r="I354" s="522"/>
      <c r="J354" s="522"/>
      <c r="K354" s="522"/>
      <c r="L354" s="522"/>
      <c r="M354" s="522"/>
      <c r="N354" s="522"/>
      <c r="O354" s="522"/>
      <c r="P354" s="522"/>
      <c r="Q354" s="522"/>
      <c r="R354" s="522"/>
      <c r="S354" s="522"/>
      <c r="T354" s="522"/>
      <c r="U354" s="522"/>
      <c r="V354" s="522"/>
      <c r="W354" s="522"/>
      <c r="X354" s="522"/>
      <c r="Y354" s="522"/>
      <c r="Z354" s="522"/>
    </row>
    <row r="355" spans="1:26" ht="14.25" customHeight="1" x14ac:dyDescent="0.2">
      <c r="A355" s="522"/>
      <c r="B355" s="522"/>
      <c r="C355" s="522"/>
      <c r="D355" s="522"/>
      <c r="E355" s="522"/>
      <c r="F355" s="522"/>
      <c r="G355" s="522"/>
      <c r="H355" s="522"/>
      <c r="I355" s="522"/>
      <c r="J355" s="522"/>
      <c r="K355" s="522"/>
      <c r="L355" s="522"/>
      <c r="M355" s="522"/>
      <c r="N355" s="522"/>
      <c r="O355" s="522"/>
      <c r="P355" s="522"/>
      <c r="Q355" s="522"/>
      <c r="R355" s="522"/>
      <c r="S355" s="522"/>
      <c r="T355" s="522"/>
      <c r="U355" s="522"/>
      <c r="V355" s="522"/>
      <c r="W355" s="522"/>
      <c r="X355" s="522"/>
      <c r="Y355" s="522"/>
      <c r="Z355" s="522"/>
    </row>
    <row r="356" spans="1:26" ht="14.25" customHeight="1" x14ac:dyDescent="0.2">
      <c r="A356" s="522"/>
      <c r="B356" s="522"/>
      <c r="C356" s="522"/>
      <c r="D356" s="522"/>
      <c r="E356" s="522"/>
      <c r="F356" s="522"/>
      <c r="G356" s="522"/>
      <c r="H356" s="522"/>
      <c r="I356" s="522"/>
      <c r="J356" s="522"/>
      <c r="K356" s="522"/>
      <c r="L356" s="522"/>
      <c r="M356" s="522"/>
      <c r="N356" s="522"/>
      <c r="O356" s="522"/>
      <c r="P356" s="522"/>
      <c r="Q356" s="522"/>
      <c r="R356" s="522"/>
      <c r="S356" s="522"/>
      <c r="T356" s="522"/>
      <c r="U356" s="522"/>
      <c r="V356" s="522"/>
      <c r="W356" s="522"/>
      <c r="X356" s="522"/>
      <c r="Y356" s="522"/>
      <c r="Z356" s="522"/>
    </row>
    <row r="357" spans="1:26" ht="14.25" customHeight="1" x14ac:dyDescent="0.2">
      <c r="A357" s="522"/>
      <c r="B357" s="522"/>
      <c r="C357" s="522"/>
      <c r="D357" s="522"/>
      <c r="E357" s="522"/>
      <c r="F357" s="522"/>
      <c r="G357" s="522"/>
      <c r="H357" s="522"/>
      <c r="I357" s="522"/>
      <c r="J357" s="522"/>
      <c r="K357" s="522"/>
      <c r="L357" s="522"/>
      <c r="M357" s="522"/>
      <c r="N357" s="522"/>
      <c r="O357" s="522"/>
      <c r="P357" s="522"/>
      <c r="Q357" s="522"/>
      <c r="R357" s="522"/>
      <c r="S357" s="522"/>
      <c r="T357" s="522"/>
      <c r="U357" s="522"/>
      <c r="V357" s="522"/>
      <c r="W357" s="522"/>
      <c r="X357" s="522"/>
      <c r="Y357" s="522"/>
      <c r="Z357" s="522"/>
    </row>
    <row r="358" spans="1:26" ht="14.25" customHeight="1" x14ac:dyDescent="0.2">
      <c r="A358" s="522"/>
      <c r="B358" s="522"/>
      <c r="C358" s="522"/>
      <c r="D358" s="522"/>
      <c r="E358" s="522"/>
      <c r="F358" s="522"/>
      <c r="G358" s="522"/>
      <c r="H358" s="522"/>
      <c r="I358" s="522"/>
      <c r="J358" s="522"/>
      <c r="K358" s="522"/>
      <c r="L358" s="522"/>
      <c r="M358" s="522"/>
      <c r="N358" s="522"/>
      <c r="O358" s="522"/>
      <c r="P358" s="522"/>
      <c r="Q358" s="522"/>
      <c r="R358" s="522"/>
      <c r="S358" s="522"/>
      <c r="T358" s="522"/>
      <c r="U358" s="522"/>
      <c r="V358" s="522"/>
      <c r="W358" s="522"/>
      <c r="X358" s="522"/>
      <c r="Y358" s="522"/>
      <c r="Z358" s="522"/>
    </row>
    <row r="359" spans="1:26" ht="14.25" customHeight="1" x14ac:dyDescent="0.2">
      <c r="A359" s="522"/>
      <c r="B359" s="522"/>
      <c r="C359" s="522"/>
      <c r="D359" s="522"/>
      <c r="E359" s="522"/>
      <c r="F359" s="522"/>
      <c r="G359" s="522"/>
      <c r="H359" s="522"/>
      <c r="I359" s="522"/>
      <c r="J359" s="522"/>
      <c r="K359" s="522"/>
      <c r="L359" s="522"/>
      <c r="M359" s="522"/>
      <c r="N359" s="522"/>
      <c r="O359" s="522"/>
      <c r="P359" s="522"/>
      <c r="Q359" s="522"/>
      <c r="R359" s="522"/>
      <c r="S359" s="522"/>
      <c r="T359" s="522"/>
      <c r="U359" s="522"/>
      <c r="V359" s="522"/>
      <c r="W359" s="522"/>
      <c r="X359" s="522"/>
      <c r="Y359" s="522"/>
      <c r="Z359" s="522"/>
    </row>
    <row r="360" spans="1:26" ht="14.25" customHeight="1" x14ac:dyDescent="0.2">
      <c r="A360" s="522"/>
      <c r="B360" s="522"/>
      <c r="C360" s="522"/>
      <c r="D360" s="522"/>
      <c r="E360" s="522"/>
      <c r="F360" s="522"/>
      <c r="G360" s="522"/>
      <c r="H360" s="522"/>
      <c r="I360" s="522"/>
      <c r="J360" s="522"/>
      <c r="K360" s="522"/>
      <c r="L360" s="522"/>
      <c r="M360" s="522"/>
      <c r="N360" s="522"/>
      <c r="O360" s="522"/>
      <c r="P360" s="522"/>
      <c r="Q360" s="522"/>
      <c r="R360" s="522"/>
      <c r="S360" s="522"/>
      <c r="T360" s="522"/>
      <c r="U360" s="522"/>
      <c r="V360" s="522"/>
      <c r="W360" s="522"/>
      <c r="X360" s="522"/>
      <c r="Y360" s="522"/>
      <c r="Z360" s="522"/>
    </row>
    <row r="361" spans="1:26" ht="14.25" customHeight="1" x14ac:dyDescent="0.2">
      <c r="A361" s="522"/>
      <c r="B361" s="522"/>
      <c r="C361" s="522"/>
      <c r="D361" s="522"/>
      <c r="E361" s="522"/>
      <c r="F361" s="522"/>
      <c r="G361" s="522"/>
      <c r="H361" s="522"/>
      <c r="I361" s="522"/>
      <c r="J361" s="522"/>
      <c r="K361" s="522"/>
      <c r="L361" s="522"/>
      <c r="M361" s="522"/>
      <c r="N361" s="522"/>
      <c r="O361" s="522"/>
      <c r="P361" s="522"/>
      <c r="Q361" s="522"/>
      <c r="R361" s="522"/>
      <c r="S361" s="522"/>
      <c r="T361" s="522"/>
      <c r="U361" s="522"/>
      <c r="V361" s="522"/>
      <c r="W361" s="522"/>
      <c r="X361" s="522"/>
      <c r="Y361" s="522"/>
      <c r="Z361" s="522"/>
    </row>
    <row r="362" spans="1:26" ht="14.25" customHeight="1" x14ac:dyDescent="0.2">
      <c r="A362" s="522"/>
      <c r="B362" s="522"/>
      <c r="C362" s="522"/>
      <c r="D362" s="522"/>
      <c r="E362" s="522"/>
      <c r="F362" s="522"/>
      <c r="G362" s="522"/>
      <c r="H362" s="522"/>
      <c r="I362" s="522"/>
      <c r="J362" s="522"/>
      <c r="K362" s="522"/>
      <c r="L362" s="522"/>
      <c r="M362" s="522"/>
      <c r="N362" s="522"/>
      <c r="O362" s="522"/>
      <c r="P362" s="522"/>
      <c r="Q362" s="522"/>
      <c r="R362" s="522"/>
      <c r="S362" s="522"/>
      <c r="T362" s="522"/>
      <c r="U362" s="522"/>
      <c r="V362" s="522"/>
      <c r="W362" s="522"/>
      <c r="X362" s="522"/>
      <c r="Y362" s="522"/>
      <c r="Z362" s="522"/>
    </row>
    <row r="363" spans="1:26" ht="14.25" customHeight="1" x14ac:dyDescent="0.2">
      <c r="A363" s="522"/>
      <c r="B363" s="522"/>
      <c r="C363" s="522"/>
      <c r="D363" s="522"/>
      <c r="E363" s="522"/>
      <c r="F363" s="522"/>
      <c r="G363" s="522"/>
      <c r="H363" s="522"/>
      <c r="I363" s="522"/>
      <c r="J363" s="522"/>
      <c r="K363" s="522"/>
      <c r="L363" s="522"/>
      <c r="M363" s="522"/>
      <c r="N363" s="522"/>
      <c r="O363" s="522"/>
      <c r="P363" s="522"/>
      <c r="Q363" s="522"/>
      <c r="R363" s="522"/>
      <c r="S363" s="522"/>
      <c r="T363" s="522"/>
      <c r="U363" s="522"/>
      <c r="V363" s="522"/>
      <c r="W363" s="522"/>
      <c r="X363" s="522"/>
      <c r="Y363" s="522"/>
      <c r="Z363" s="522"/>
    </row>
    <row r="364" spans="1:26" ht="14.25" customHeight="1" x14ac:dyDescent="0.2">
      <c r="A364" s="522"/>
      <c r="B364" s="522"/>
      <c r="C364" s="522"/>
      <c r="D364" s="522"/>
      <c r="E364" s="522"/>
      <c r="F364" s="522"/>
      <c r="G364" s="522"/>
      <c r="H364" s="522"/>
      <c r="I364" s="522"/>
      <c r="J364" s="522"/>
      <c r="K364" s="522"/>
      <c r="L364" s="522"/>
      <c r="M364" s="522"/>
      <c r="N364" s="522"/>
      <c r="O364" s="522"/>
      <c r="P364" s="522"/>
      <c r="Q364" s="522"/>
      <c r="R364" s="522"/>
      <c r="S364" s="522"/>
      <c r="T364" s="522"/>
      <c r="U364" s="522"/>
      <c r="V364" s="522"/>
      <c r="W364" s="522"/>
      <c r="X364" s="522"/>
      <c r="Y364" s="522"/>
      <c r="Z364" s="522"/>
    </row>
    <row r="365" spans="1:26" ht="14.25" customHeight="1" x14ac:dyDescent="0.2">
      <c r="A365" s="522"/>
      <c r="B365" s="522"/>
      <c r="C365" s="522"/>
      <c r="D365" s="522"/>
      <c r="E365" s="522"/>
      <c r="F365" s="522"/>
      <c r="G365" s="522"/>
      <c r="H365" s="522"/>
      <c r="I365" s="522"/>
      <c r="J365" s="522"/>
      <c r="K365" s="522"/>
      <c r="L365" s="522"/>
      <c r="M365" s="522"/>
      <c r="N365" s="522"/>
      <c r="O365" s="522"/>
      <c r="P365" s="522"/>
      <c r="Q365" s="522"/>
      <c r="R365" s="522"/>
      <c r="S365" s="522"/>
      <c r="T365" s="522"/>
      <c r="U365" s="522"/>
      <c r="V365" s="522"/>
      <c r="W365" s="522"/>
      <c r="X365" s="522"/>
      <c r="Y365" s="522"/>
      <c r="Z365" s="522"/>
    </row>
    <row r="366" spans="1:26" ht="14.25" customHeight="1" x14ac:dyDescent="0.2">
      <c r="A366" s="522"/>
      <c r="B366" s="522"/>
      <c r="C366" s="522"/>
      <c r="D366" s="522"/>
      <c r="E366" s="522"/>
      <c r="F366" s="522"/>
      <c r="G366" s="522"/>
      <c r="H366" s="522"/>
      <c r="I366" s="522"/>
      <c r="J366" s="522"/>
      <c r="K366" s="522"/>
      <c r="L366" s="522"/>
      <c r="M366" s="522"/>
      <c r="N366" s="522"/>
      <c r="O366" s="522"/>
      <c r="P366" s="522"/>
      <c r="Q366" s="522"/>
      <c r="R366" s="522"/>
      <c r="S366" s="522"/>
      <c r="T366" s="522"/>
      <c r="U366" s="522"/>
      <c r="V366" s="522"/>
      <c r="W366" s="522"/>
      <c r="X366" s="522"/>
      <c r="Y366" s="522"/>
      <c r="Z366" s="522"/>
    </row>
    <row r="367" spans="1:26" ht="14.25" customHeight="1" x14ac:dyDescent="0.2">
      <c r="A367" s="522"/>
      <c r="B367" s="522"/>
      <c r="C367" s="522"/>
      <c r="D367" s="522"/>
      <c r="E367" s="522"/>
      <c r="F367" s="522"/>
      <c r="G367" s="522"/>
      <c r="H367" s="522"/>
      <c r="I367" s="522"/>
      <c r="J367" s="522"/>
      <c r="K367" s="522"/>
      <c r="L367" s="522"/>
      <c r="M367" s="522"/>
      <c r="N367" s="522"/>
      <c r="O367" s="522"/>
      <c r="P367" s="522"/>
      <c r="Q367" s="522"/>
      <c r="R367" s="522"/>
      <c r="S367" s="522"/>
      <c r="T367" s="522"/>
      <c r="U367" s="522"/>
      <c r="V367" s="522"/>
      <c r="W367" s="522"/>
      <c r="X367" s="522"/>
      <c r="Y367" s="522"/>
      <c r="Z367" s="522"/>
    </row>
    <row r="368" spans="1:26" ht="14.25" customHeight="1" x14ac:dyDescent="0.2">
      <c r="A368" s="522"/>
      <c r="B368" s="522"/>
      <c r="C368" s="522"/>
      <c r="D368" s="522"/>
      <c r="E368" s="522"/>
      <c r="F368" s="522"/>
      <c r="G368" s="522"/>
      <c r="H368" s="522"/>
      <c r="I368" s="522"/>
      <c r="J368" s="522"/>
      <c r="K368" s="522"/>
      <c r="L368" s="522"/>
      <c r="M368" s="522"/>
      <c r="N368" s="522"/>
      <c r="O368" s="522"/>
      <c r="P368" s="522"/>
      <c r="Q368" s="522"/>
      <c r="R368" s="522"/>
      <c r="S368" s="522"/>
      <c r="T368" s="522"/>
      <c r="U368" s="522"/>
      <c r="V368" s="522"/>
      <c r="W368" s="522"/>
      <c r="X368" s="522"/>
      <c r="Y368" s="522"/>
      <c r="Z368" s="522"/>
    </row>
    <row r="369" spans="1:26" ht="14.25" customHeight="1" x14ac:dyDescent="0.2">
      <c r="A369" s="522"/>
      <c r="B369" s="522"/>
      <c r="C369" s="522"/>
      <c r="D369" s="522"/>
      <c r="E369" s="522"/>
      <c r="F369" s="522"/>
      <c r="G369" s="522"/>
      <c r="H369" s="522"/>
      <c r="I369" s="522"/>
      <c r="J369" s="522"/>
      <c r="K369" s="522"/>
      <c r="L369" s="522"/>
      <c r="M369" s="522"/>
      <c r="N369" s="522"/>
      <c r="O369" s="522"/>
      <c r="P369" s="522"/>
      <c r="Q369" s="522"/>
      <c r="R369" s="522"/>
      <c r="S369" s="522"/>
      <c r="T369" s="522"/>
      <c r="U369" s="522"/>
      <c r="V369" s="522"/>
      <c r="W369" s="522"/>
      <c r="X369" s="522"/>
      <c r="Y369" s="522"/>
      <c r="Z369" s="522"/>
    </row>
    <row r="370" spans="1:26" ht="14.25" customHeight="1" x14ac:dyDescent="0.2">
      <c r="A370" s="522"/>
      <c r="B370" s="522"/>
      <c r="C370" s="522"/>
      <c r="D370" s="522"/>
      <c r="E370" s="522"/>
      <c r="F370" s="522"/>
      <c r="G370" s="522"/>
      <c r="H370" s="522"/>
      <c r="I370" s="522"/>
      <c r="J370" s="522"/>
      <c r="K370" s="522"/>
      <c r="L370" s="522"/>
      <c r="M370" s="522"/>
      <c r="N370" s="522"/>
      <c r="O370" s="522"/>
      <c r="P370" s="522"/>
      <c r="Q370" s="522"/>
      <c r="R370" s="522"/>
      <c r="S370" s="522"/>
      <c r="T370" s="522"/>
      <c r="U370" s="522"/>
      <c r="V370" s="522"/>
      <c r="W370" s="522"/>
      <c r="X370" s="522"/>
      <c r="Y370" s="522"/>
      <c r="Z370" s="522"/>
    </row>
    <row r="371" spans="1:26" ht="14.25" customHeight="1" x14ac:dyDescent="0.2">
      <c r="A371" s="522"/>
      <c r="B371" s="522"/>
      <c r="C371" s="522"/>
      <c r="D371" s="522"/>
      <c r="E371" s="522"/>
      <c r="F371" s="522"/>
      <c r="G371" s="522"/>
      <c r="H371" s="522"/>
      <c r="I371" s="522"/>
      <c r="J371" s="522"/>
      <c r="K371" s="522"/>
      <c r="L371" s="522"/>
      <c r="M371" s="522"/>
      <c r="N371" s="522"/>
      <c r="O371" s="522"/>
      <c r="P371" s="522"/>
      <c r="Q371" s="522"/>
      <c r="R371" s="522"/>
      <c r="S371" s="522"/>
      <c r="T371" s="522"/>
      <c r="U371" s="522"/>
      <c r="V371" s="522"/>
      <c r="W371" s="522"/>
      <c r="X371" s="522"/>
      <c r="Y371" s="522"/>
      <c r="Z371" s="522"/>
    </row>
    <row r="372" spans="1:26" ht="14.25" customHeight="1" x14ac:dyDescent="0.2">
      <c r="A372" s="522"/>
      <c r="B372" s="522"/>
      <c r="C372" s="522"/>
      <c r="D372" s="522"/>
      <c r="E372" s="522"/>
      <c r="F372" s="522"/>
      <c r="G372" s="522"/>
      <c r="H372" s="522"/>
      <c r="I372" s="522"/>
      <c r="J372" s="522"/>
      <c r="K372" s="522"/>
      <c r="L372" s="522"/>
      <c r="M372" s="522"/>
      <c r="N372" s="522"/>
      <c r="O372" s="522"/>
      <c r="P372" s="522"/>
      <c r="Q372" s="522"/>
      <c r="R372" s="522"/>
      <c r="S372" s="522"/>
      <c r="T372" s="522"/>
      <c r="U372" s="522"/>
      <c r="V372" s="522"/>
      <c r="W372" s="522"/>
      <c r="X372" s="522"/>
      <c r="Y372" s="522"/>
      <c r="Z372" s="522"/>
    </row>
    <row r="373" spans="1:26" ht="14.25" customHeight="1" x14ac:dyDescent="0.2">
      <c r="A373" s="522"/>
      <c r="B373" s="522"/>
      <c r="C373" s="522"/>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row>
    <row r="374" spans="1:26" ht="14.25" customHeight="1" x14ac:dyDescent="0.2">
      <c r="A374" s="522"/>
      <c r="B374" s="522"/>
      <c r="C374" s="522"/>
      <c r="D374" s="522"/>
      <c r="E374" s="522"/>
      <c r="F374" s="522"/>
      <c r="G374" s="522"/>
      <c r="H374" s="522"/>
      <c r="I374" s="522"/>
      <c r="J374" s="522"/>
      <c r="K374" s="522"/>
      <c r="L374" s="522"/>
      <c r="M374" s="522"/>
      <c r="N374" s="522"/>
      <c r="O374" s="522"/>
      <c r="P374" s="522"/>
      <c r="Q374" s="522"/>
      <c r="R374" s="522"/>
      <c r="S374" s="522"/>
      <c r="T374" s="522"/>
      <c r="U374" s="522"/>
      <c r="V374" s="522"/>
      <c r="W374" s="522"/>
      <c r="X374" s="522"/>
      <c r="Y374" s="522"/>
      <c r="Z374" s="522"/>
    </row>
    <row r="375" spans="1:26" ht="14.25" customHeight="1" x14ac:dyDescent="0.2">
      <c r="A375" s="522"/>
      <c r="B375" s="522"/>
      <c r="C375" s="522"/>
      <c r="D375" s="522"/>
      <c r="E375" s="522"/>
      <c r="F375" s="522"/>
      <c r="G375" s="522"/>
      <c r="H375" s="522"/>
      <c r="I375" s="522"/>
      <c r="J375" s="522"/>
      <c r="K375" s="522"/>
      <c r="L375" s="522"/>
      <c r="M375" s="522"/>
      <c r="N375" s="522"/>
      <c r="O375" s="522"/>
      <c r="P375" s="522"/>
      <c r="Q375" s="522"/>
      <c r="R375" s="522"/>
      <c r="S375" s="522"/>
      <c r="T375" s="522"/>
      <c r="U375" s="522"/>
      <c r="V375" s="522"/>
      <c r="W375" s="522"/>
      <c r="X375" s="522"/>
      <c r="Y375" s="522"/>
      <c r="Z375" s="522"/>
    </row>
    <row r="376" spans="1:26" ht="14.25" customHeight="1" x14ac:dyDescent="0.2">
      <c r="A376" s="522"/>
      <c r="B376" s="522"/>
      <c r="C376" s="522"/>
      <c r="D376" s="522"/>
      <c r="E376" s="522"/>
      <c r="F376" s="522"/>
      <c r="G376" s="522"/>
      <c r="H376" s="522"/>
      <c r="I376" s="522"/>
      <c r="J376" s="522"/>
      <c r="K376" s="522"/>
      <c r="L376" s="522"/>
      <c r="M376" s="522"/>
      <c r="N376" s="522"/>
      <c r="O376" s="522"/>
      <c r="P376" s="522"/>
      <c r="Q376" s="522"/>
      <c r="R376" s="522"/>
      <c r="S376" s="522"/>
      <c r="T376" s="522"/>
      <c r="U376" s="522"/>
      <c r="V376" s="522"/>
      <c r="W376" s="522"/>
      <c r="X376" s="522"/>
      <c r="Y376" s="522"/>
      <c r="Z376" s="522"/>
    </row>
    <row r="377" spans="1:26" ht="14.25" customHeight="1" x14ac:dyDescent="0.2">
      <c r="A377" s="522"/>
      <c r="B377" s="522"/>
      <c r="C377" s="522"/>
      <c r="D377" s="522"/>
      <c r="E377" s="522"/>
      <c r="F377" s="522"/>
      <c r="G377" s="522"/>
      <c r="H377" s="522"/>
      <c r="I377" s="522"/>
      <c r="J377" s="522"/>
      <c r="K377" s="522"/>
      <c r="L377" s="522"/>
      <c r="M377" s="522"/>
      <c r="N377" s="522"/>
      <c r="O377" s="522"/>
      <c r="P377" s="522"/>
      <c r="Q377" s="522"/>
      <c r="R377" s="522"/>
      <c r="S377" s="522"/>
      <c r="T377" s="522"/>
      <c r="U377" s="522"/>
      <c r="V377" s="522"/>
      <c r="W377" s="522"/>
      <c r="X377" s="522"/>
      <c r="Y377" s="522"/>
      <c r="Z377" s="522"/>
    </row>
    <row r="378" spans="1:26" ht="14.25" customHeight="1" x14ac:dyDescent="0.2">
      <c r="A378" s="522"/>
      <c r="B378" s="522"/>
      <c r="C378" s="522"/>
      <c r="D378" s="522"/>
      <c r="E378" s="522"/>
      <c r="F378" s="522"/>
      <c r="G378" s="522"/>
      <c r="H378" s="522"/>
      <c r="I378" s="522"/>
      <c r="J378" s="522"/>
      <c r="K378" s="522"/>
      <c r="L378" s="522"/>
      <c r="M378" s="522"/>
      <c r="N378" s="522"/>
      <c r="O378" s="522"/>
      <c r="P378" s="522"/>
      <c r="Q378" s="522"/>
      <c r="R378" s="522"/>
      <c r="S378" s="522"/>
      <c r="T378" s="522"/>
      <c r="U378" s="522"/>
      <c r="V378" s="522"/>
      <c r="W378" s="522"/>
      <c r="X378" s="522"/>
      <c r="Y378" s="522"/>
      <c r="Z378" s="522"/>
    </row>
    <row r="379" spans="1:26" ht="14.25" customHeight="1" x14ac:dyDescent="0.2">
      <c r="A379" s="522"/>
      <c r="B379" s="522"/>
      <c r="C379" s="522"/>
      <c r="D379" s="522"/>
      <c r="E379" s="522"/>
      <c r="F379" s="522"/>
      <c r="G379" s="522"/>
      <c r="H379" s="522"/>
      <c r="I379" s="522"/>
      <c r="J379" s="522"/>
      <c r="K379" s="522"/>
      <c r="L379" s="522"/>
      <c r="M379" s="522"/>
      <c r="N379" s="522"/>
      <c r="O379" s="522"/>
      <c r="P379" s="522"/>
      <c r="Q379" s="522"/>
      <c r="R379" s="522"/>
      <c r="S379" s="522"/>
      <c r="T379" s="522"/>
      <c r="U379" s="522"/>
      <c r="V379" s="522"/>
      <c r="W379" s="522"/>
      <c r="X379" s="522"/>
      <c r="Y379" s="522"/>
      <c r="Z379" s="522"/>
    </row>
    <row r="380" spans="1:26" ht="14.25" customHeight="1" x14ac:dyDescent="0.2">
      <c r="A380" s="522"/>
      <c r="B380" s="522"/>
      <c r="C380" s="522"/>
      <c r="D380" s="522"/>
      <c r="E380" s="522"/>
      <c r="F380" s="522"/>
      <c r="G380" s="522"/>
      <c r="H380" s="522"/>
      <c r="I380" s="522"/>
      <c r="J380" s="522"/>
      <c r="K380" s="522"/>
      <c r="L380" s="522"/>
      <c r="M380" s="522"/>
      <c r="N380" s="522"/>
      <c r="O380" s="522"/>
      <c r="P380" s="522"/>
      <c r="Q380" s="522"/>
      <c r="R380" s="522"/>
      <c r="S380" s="522"/>
      <c r="T380" s="522"/>
      <c r="U380" s="522"/>
      <c r="V380" s="522"/>
      <c r="W380" s="522"/>
      <c r="X380" s="522"/>
      <c r="Y380" s="522"/>
      <c r="Z380" s="522"/>
    </row>
    <row r="381" spans="1:26" ht="14.25" customHeight="1" x14ac:dyDescent="0.2">
      <c r="A381" s="522"/>
      <c r="B381" s="522"/>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row>
    <row r="382" spans="1:26" ht="14.25" customHeight="1" x14ac:dyDescent="0.2">
      <c r="A382" s="522"/>
      <c r="B382" s="522"/>
      <c r="C382" s="522"/>
      <c r="D382" s="522"/>
      <c r="E382" s="522"/>
      <c r="F382" s="522"/>
      <c r="G382" s="522"/>
      <c r="H382" s="522"/>
      <c r="I382" s="522"/>
      <c r="J382" s="522"/>
      <c r="K382" s="522"/>
      <c r="L382" s="522"/>
      <c r="M382" s="522"/>
      <c r="N382" s="522"/>
      <c r="O382" s="522"/>
      <c r="P382" s="522"/>
      <c r="Q382" s="522"/>
      <c r="R382" s="522"/>
      <c r="S382" s="522"/>
      <c r="T382" s="522"/>
      <c r="U382" s="522"/>
      <c r="V382" s="522"/>
      <c r="W382" s="522"/>
      <c r="X382" s="522"/>
      <c r="Y382" s="522"/>
      <c r="Z382" s="522"/>
    </row>
    <row r="383" spans="1:26" ht="14.25" customHeight="1" x14ac:dyDescent="0.2">
      <c r="A383" s="522"/>
      <c r="B383" s="522"/>
      <c r="C383" s="522"/>
      <c r="D383" s="522"/>
      <c r="E383" s="522"/>
      <c r="F383" s="522"/>
      <c r="G383" s="522"/>
      <c r="H383" s="522"/>
      <c r="I383" s="522"/>
      <c r="J383" s="522"/>
      <c r="K383" s="522"/>
      <c r="L383" s="522"/>
      <c r="M383" s="522"/>
      <c r="N383" s="522"/>
      <c r="O383" s="522"/>
      <c r="P383" s="522"/>
      <c r="Q383" s="522"/>
      <c r="R383" s="522"/>
      <c r="S383" s="522"/>
      <c r="T383" s="522"/>
      <c r="U383" s="522"/>
      <c r="V383" s="522"/>
      <c r="W383" s="522"/>
      <c r="X383" s="522"/>
      <c r="Y383" s="522"/>
      <c r="Z383" s="522"/>
    </row>
    <row r="384" spans="1:26" ht="14.25" customHeight="1" x14ac:dyDescent="0.2">
      <c r="A384" s="522"/>
      <c r="B384" s="522"/>
      <c r="C384" s="522"/>
      <c r="D384" s="522"/>
      <c r="E384" s="522"/>
      <c r="F384" s="522"/>
      <c r="G384" s="522"/>
      <c r="H384" s="522"/>
      <c r="I384" s="522"/>
      <c r="J384" s="522"/>
      <c r="K384" s="522"/>
      <c r="L384" s="522"/>
      <c r="M384" s="522"/>
      <c r="N384" s="522"/>
      <c r="O384" s="522"/>
      <c r="P384" s="522"/>
      <c r="Q384" s="522"/>
      <c r="R384" s="522"/>
      <c r="S384" s="522"/>
      <c r="T384" s="522"/>
      <c r="U384" s="522"/>
      <c r="V384" s="522"/>
      <c r="W384" s="522"/>
      <c r="X384" s="522"/>
      <c r="Y384" s="522"/>
      <c r="Z384" s="522"/>
    </row>
    <row r="385" spans="1:26" ht="14.25" customHeight="1" x14ac:dyDescent="0.2">
      <c r="A385" s="522"/>
      <c r="B385" s="522"/>
      <c r="C385" s="522"/>
      <c r="D385" s="522"/>
      <c r="E385" s="522"/>
      <c r="F385" s="522"/>
      <c r="G385" s="522"/>
      <c r="H385" s="522"/>
      <c r="I385" s="522"/>
      <c r="J385" s="522"/>
      <c r="K385" s="522"/>
      <c r="L385" s="522"/>
      <c r="M385" s="522"/>
      <c r="N385" s="522"/>
      <c r="O385" s="522"/>
      <c r="P385" s="522"/>
      <c r="Q385" s="522"/>
      <c r="R385" s="522"/>
      <c r="S385" s="522"/>
      <c r="T385" s="522"/>
      <c r="U385" s="522"/>
      <c r="V385" s="522"/>
      <c r="W385" s="522"/>
      <c r="X385" s="522"/>
      <c r="Y385" s="522"/>
      <c r="Z385" s="522"/>
    </row>
    <row r="386" spans="1:26" ht="14.25" customHeight="1" x14ac:dyDescent="0.2">
      <c r="A386" s="522"/>
      <c r="B386" s="522"/>
      <c r="C386" s="522"/>
      <c r="D386" s="522"/>
      <c r="E386" s="522"/>
      <c r="F386" s="522"/>
      <c r="G386" s="522"/>
      <c r="H386" s="522"/>
      <c r="I386" s="522"/>
      <c r="J386" s="522"/>
      <c r="K386" s="522"/>
      <c r="L386" s="522"/>
      <c r="M386" s="522"/>
      <c r="N386" s="522"/>
      <c r="O386" s="522"/>
      <c r="P386" s="522"/>
      <c r="Q386" s="522"/>
      <c r="R386" s="522"/>
      <c r="S386" s="522"/>
      <c r="T386" s="522"/>
      <c r="U386" s="522"/>
      <c r="V386" s="522"/>
      <c r="W386" s="522"/>
      <c r="X386" s="522"/>
      <c r="Y386" s="522"/>
      <c r="Z386" s="522"/>
    </row>
    <row r="387" spans="1:26" ht="14.25" customHeight="1" x14ac:dyDescent="0.2">
      <c r="A387" s="522"/>
      <c r="B387" s="522"/>
      <c r="C387" s="522"/>
      <c r="D387" s="522"/>
      <c r="E387" s="522"/>
      <c r="F387" s="522"/>
      <c r="G387" s="522"/>
      <c r="H387" s="522"/>
      <c r="I387" s="522"/>
      <c r="J387" s="522"/>
      <c r="K387" s="522"/>
      <c r="L387" s="522"/>
      <c r="M387" s="522"/>
      <c r="N387" s="522"/>
      <c r="O387" s="522"/>
      <c r="P387" s="522"/>
      <c r="Q387" s="522"/>
      <c r="R387" s="522"/>
      <c r="S387" s="522"/>
      <c r="T387" s="522"/>
      <c r="U387" s="522"/>
      <c r="V387" s="522"/>
      <c r="W387" s="522"/>
      <c r="X387" s="522"/>
      <c r="Y387" s="522"/>
      <c r="Z387" s="522"/>
    </row>
    <row r="388" spans="1:26" ht="14.25" customHeight="1" x14ac:dyDescent="0.2">
      <c r="A388" s="522"/>
      <c r="B388" s="522"/>
      <c r="C388" s="522"/>
      <c r="D388" s="522"/>
      <c r="E388" s="522"/>
      <c r="F388" s="522"/>
      <c r="G388" s="522"/>
      <c r="H388" s="522"/>
      <c r="I388" s="522"/>
      <c r="J388" s="522"/>
      <c r="K388" s="522"/>
      <c r="L388" s="522"/>
      <c r="M388" s="522"/>
      <c r="N388" s="522"/>
      <c r="O388" s="522"/>
      <c r="P388" s="522"/>
      <c r="Q388" s="522"/>
      <c r="R388" s="522"/>
      <c r="S388" s="522"/>
      <c r="T388" s="522"/>
      <c r="U388" s="522"/>
      <c r="V388" s="522"/>
      <c r="W388" s="522"/>
      <c r="X388" s="522"/>
      <c r="Y388" s="522"/>
      <c r="Z388" s="522"/>
    </row>
    <row r="389" spans="1:26" ht="14.25" customHeight="1" x14ac:dyDescent="0.2">
      <c r="A389" s="522"/>
      <c r="B389" s="522"/>
      <c r="C389" s="522"/>
      <c r="D389" s="522"/>
      <c r="E389" s="522"/>
      <c r="F389" s="522"/>
      <c r="G389" s="522"/>
      <c r="H389" s="522"/>
      <c r="I389" s="522"/>
      <c r="J389" s="522"/>
      <c r="K389" s="522"/>
      <c r="L389" s="522"/>
      <c r="M389" s="522"/>
      <c r="N389" s="522"/>
      <c r="O389" s="522"/>
      <c r="P389" s="522"/>
      <c r="Q389" s="522"/>
      <c r="R389" s="522"/>
      <c r="S389" s="522"/>
      <c r="T389" s="522"/>
      <c r="U389" s="522"/>
      <c r="V389" s="522"/>
      <c r="W389" s="522"/>
      <c r="X389" s="522"/>
      <c r="Y389" s="522"/>
      <c r="Z389" s="522"/>
    </row>
    <row r="390" spans="1:26" ht="14.25" customHeight="1" x14ac:dyDescent="0.2">
      <c r="A390" s="522"/>
      <c r="B390" s="522"/>
      <c r="C390" s="522"/>
      <c r="D390" s="522"/>
      <c r="E390" s="522"/>
      <c r="F390" s="522"/>
      <c r="G390" s="522"/>
      <c r="H390" s="522"/>
      <c r="I390" s="522"/>
      <c r="J390" s="522"/>
      <c r="K390" s="522"/>
      <c r="L390" s="522"/>
      <c r="M390" s="522"/>
      <c r="N390" s="522"/>
      <c r="O390" s="522"/>
      <c r="P390" s="522"/>
      <c r="Q390" s="522"/>
      <c r="R390" s="522"/>
      <c r="S390" s="522"/>
      <c r="T390" s="522"/>
      <c r="U390" s="522"/>
      <c r="V390" s="522"/>
      <c r="W390" s="522"/>
      <c r="X390" s="522"/>
      <c r="Y390" s="522"/>
      <c r="Z390" s="522"/>
    </row>
    <row r="391" spans="1:26" ht="14.25" customHeight="1" x14ac:dyDescent="0.2">
      <c r="A391" s="522"/>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Z391" s="522"/>
    </row>
    <row r="392" spans="1:26" ht="14.25" customHeight="1" x14ac:dyDescent="0.2">
      <c r="A392" s="522"/>
      <c r="B392" s="522"/>
      <c r="C392" s="522"/>
      <c r="D392" s="522"/>
      <c r="E392" s="522"/>
      <c r="F392" s="522"/>
      <c r="G392" s="522"/>
      <c r="H392" s="522"/>
      <c r="I392" s="522"/>
      <c r="J392" s="522"/>
      <c r="K392" s="522"/>
      <c r="L392" s="522"/>
      <c r="M392" s="522"/>
      <c r="N392" s="522"/>
      <c r="O392" s="522"/>
      <c r="P392" s="522"/>
      <c r="Q392" s="522"/>
      <c r="R392" s="522"/>
      <c r="S392" s="522"/>
      <c r="T392" s="522"/>
      <c r="U392" s="522"/>
      <c r="V392" s="522"/>
      <c r="W392" s="522"/>
      <c r="X392" s="522"/>
      <c r="Y392" s="522"/>
      <c r="Z392" s="522"/>
    </row>
    <row r="393" spans="1:26" ht="14.25" customHeight="1" x14ac:dyDescent="0.2">
      <c r="A393" s="522"/>
      <c r="B393" s="522"/>
      <c r="C393" s="522"/>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row>
    <row r="394" spans="1:26" ht="14.25" customHeight="1" x14ac:dyDescent="0.2">
      <c r="A394" s="522"/>
      <c r="B394" s="522"/>
      <c r="C394" s="522"/>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row>
    <row r="395" spans="1:26" ht="14.25" customHeight="1" x14ac:dyDescent="0.2">
      <c r="A395" s="522"/>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2"/>
      <c r="Z395" s="522"/>
    </row>
    <row r="396" spans="1:26" ht="14.25" customHeight="1" x14ac:dyDescent="0.2">
      <c r="A396" s="522"/>
      <c r="B396" s="522"/>
      <c r="C396" s="522"/>
      <c r="D396" s="522"/>
      <c r="E396" s="522"/>
      <c r="F396" s="522"/>
      <c r="G396" s="522"/>
      <c r="H396" s="522"/>
      <c r="I396" s="522"/>
      <c r="J396" s="522"/>
      <c r="K396" s="522"/>
      <c r="L396" s="522"/>
      <c r="M396" s="522"/>
      <c r="N396" s="522"/>
      <c r="O396" s="522"/>
      <c r="P396" s="522"/>
      <c r="Q396" s="522"/>
      <c r="R396" s="522"/>
      <c r="S396" s="522"/>
      <c r="T396" s="522"/>
      <c r="U396" s="522"/>
      <c r="V396" s="522"/>
      <c r="W396" s="522"/>
      <c r="X396" s="522"/>
      <c r="Y396" s="522"/>
      <c r="Z396" s="522"/>
    </row>
    <row r="397" spans="1:26" ht="14.25" customHeight="1" x14ac:dyDescent="0.2">
      <c r="A397" s="522"/>
      <c r="B397" s="522"/>
      <c r="C397" s="522"/>
      <c r="D397" s="522"/>
      <c r="E397" s="522"/>
      <c r="F397" s="522"/>
      <c r="G397" s="522"/>
      <c r="H397" s="522"/>
      <c r="I397" s="522"/>
      <c r="J397" s="522"/>
      <c r="K397" s="522"/>
      <c r="L397" s="522"/>
      <c r="M397" s="522"/>
      <c r="N397" s="522"/>
      <c r="O397" s="522"/>
      <c r="P397" s="522"/>
      <c r="Q397" s="522"/>
      <c r="R397" s="522"/>
      <c r="S397" s="522"/>
      <c r="T397" s="522"/>
      <c r="U397" s="522"/>
      <c r="V397" s="522"/>
      <c r="W397" s="522"/>
      <c r="X397" s="522"/>
      <c r="Y397" s="522"/>
      <c r="Z397" s="522"/>
    </row>
    <row r="398" spans="1:26" ht="14.25" customHeight="1" x14ac:dyDescent="0.2">
      <c r="A398" s="522"/>
      <c r="B398" s="522"/>
      <c r="C398" s="522"/>
      <c r="D398" s="522"/>
      <c r="E398" s="522"/>
      <c r="F398" s="522"/>
      <c r="G398" s="522"/>
      <c r="H398" s="522"/>
      <c r="I398" s="522"/>
      <c r="J398" s="522"/>
      <c r="K398" s="522"/>
      <c r="L398" s="522"/>
      <c r="M398" s="522"/>
      <c r="N398" s="522"/>
      <c r="O398" s="522"/>
      <c r="P398" s="522"/>
      <c r="Q398" s="522"/>
      <c r="R398" s="522"/>
      <c r="S398" s="522"/>
      <c r="T398" s="522"/>
      <c r="U398" s="522"/>
      <c r="V398" s="522"/>
      <c r="W398" s="522"/>
      <c r="X398" s="522"/>
      <c r="Y398" s="522"/>
      <c r="Z398" s="522"/>
    </row>
    <row r="399" spans="1:26" ht="14.25" customHeight="1" x14ac:dyDescent="0.2">
      <c r="A399" s="522"/>
      <c r="B399" s="522"/>
      <c r="C399" s="522"/>
      <c r="D399" s="522"/>
      <c r="E399" s="522"/>
      <c r="F399" s="522"/>
      <c r="G399" s="522"/>
      <c r="H399" s="522"/>
      <c r="I399" s="522"/>
      <c r="J399" s="522"/>
      <c r="K399" s="522"/>
      <c r="L399" s="522"/>
      <c r="M399" s="522"/>
      <c r="N399" s="522"/>
      <c r="O399" s="522"/>
      <c r="P399" s="522"/>
      <c r="Q399" s="522"/>
      <c r="R399" s="522"/>
      <c r="S399" s="522"/>
      <c r="T399" s="522"/>
      <c r="U399" s="522"/>
      <c r="V399" s="522"/>
      <c r="W399" s="522"/>
      <c r="X399" s="522"/>
      <c r="Y399" s="522"/>
      <c r="Z399" s="522"/>
    </row>
    <row r="400" spans="1:26" ht="14.25" customHeight="1" x14ac:dyDescent="0.2">
      <c r="A400" s="522"/>
      <c r="B400" s="522"/>
      <c r="C400" s="522"/>
      <c r="D400" s="522"/>
      <c r="E400" s="522"/>
      <c r="F400" s="522"/>
      <c r="G400" s="522"/>
      <c r="H400" s="522"/>
      <c r="I400" s="522"/>
      <c r="J400" s="522"/>
      <c r="K400" s="522"/>
      <c r="L400" s="522"/>
      <c r="M400" s="522"/>
      <c r="N400" s="522"/>
      <c r="O400" s="522"/>
      <c r="P400" s="522"/>
      <c r="Q400" s="522"/>
      <c r="R400" s="522"/>
      <c r="S400" s="522"/>
      <c r="T400" s="522"/>
      <c r="U400" s="522"/>
      <c r="V400" s="522"/>
      <c r="W400" s="522"/>
      <c r="X400" s="522"/>
      <c r="Y400" s="522"/>
      <c r="Z400" s="522"/>
    </row>
    <row r="401" spans="1:26" ht="14.25" customHeight="1" x14ac:dyDescent="0.2">
      <c r="A401" s="522"/>
      <c r="B401" s="522"/>
      <c r="C401" s="522"/>
      <c r="D401" s="522"/>
      <c r="E401" s="522"/>
      <c r="F401" s="522"/>
      <c r="G401" s="522"/>
      <c r="H401" s="522"/>
      <c r="I401" s="522"/>
      <c r="J401" s="522"/>
      <c r="K401" s="522"/>
      <c r="L401" s="522"/>
      <c r="M401" s="522"/>
      <c r="N401" s="522"/>
      <c r="O401" s="522"/>
      <c r="P401" s="522"/>
      <c r="Q401" s="522"/>
      <c r="R401" s="522"/>
      <c r="S401" s="522"/>
      <c r="T401" s="522"/>
      <c r="U401" s="522"/>
      <c r="V401" s="522"/>
      <c r="W401" s="522"/>
      <c r="X401" s="522"/>
      <c r="Y401" s="522"/>
      <c r="Z401" s="522"/>
    </row>
    <row r="402" spans="1:26" ht="14.25" customHeight="1" x14ac:dyDescent="0.2">
      <c r="A402" s="522"/>
      <c r="B402" s="522"/>
      <c r="C402" s="522"/>
      <c r="D402" s="522"/>
      <c r="E402" s="522"/>
      <c r="F402" s="522"/>
      <c r="G402" s="522"/>
      <c r="H402" s="522"/>
      <c r="I402" s="522"/>
      <c r="J402" s="522"/>
      <c r="K402" s="522"/>
      <c r="L402" s="522"/>
      <c r="M402" s="522"/>
      <c r="N402" s="522"/>
      <c r="O402" s="522"/>
      <c r="P402" s="522"/>
      <c r="Q402" s="522"/>
      <c r="R402" s="522"/>
      <c r="S402" s="522"/>
      <c r="T402" s="522"/>
      <c r="U402" s="522"/>
      <c r="V402" s="522"/>
      <c r="W402" s="522"/>
      <c r="X402" s="522"/>
      <c r="Y402" s="522"/>
      <c r="Z402" s="522"/>
    </row>
    <row r="403" spans="1:26" ht="14.25" customHeight="1" x14ac:dyDescent="0.2">
      <c r="A403" s="522"/>
      <c r="B403" s="522"/>
      <c r="C403" s="522"/>
      <c r="D403" s="522"/>
      <c r="E403" s="522"/>
      <c r="F403" s="522"/>
      <c r="G403" s="522"/>
      <c r="H403" s="522"/>
      <c r="I403" s="522"/>
      <c r="J403" s="522"/>
      <c r="K403" s="522"/>
      <c r="L403" s="522"/>
      <c r="M403" s="522"/>
      <c r="N403" s="522"/>
      <c r="O403" s="522"/>
      <c r="P403" s="522"/>
      <c r="Q403" s="522"/>
      <c r="R403" s="522"/>
      <c r="S403" s="522"/>
      <c r="T403" s="522"/>
      <c r="U403" s="522"/>
      <c r="V403" s="522"/>
      <c r="W403" s="522"/>
      <c r="X403" s="522"/>
      <c r="Y403" s="522"/>
      <c r="Z403" s="522"/>
    </row>
    <row r="404" spans="1:26" ht="14.25" customHeight="1" x14ac:dyDescent="0.2">
      <c r="A404" s="522"/>
      <c r="B404" s="522"/>
      <c r="C404" s="522"/>
      <c r="D404" s="522"/>
      <c r="E404" s="522"/>
      <c r="F404" s="522"/>
      <c r="G404" s="522"/>
      <c r="H404" s="522"/>
      <c r="I404" s="522"/>
      <c r="J404" s="522"/>
      <c r="K404" s="522"/>
      <c r="L404" s="522"/>
      <c r="M404" s="522"/>
      <c r="N404" s="522"/>
      <c r="O404" s="522"/>
      <c r="P404" s="522"/>
      <c r="Q404" s="522"/>
      <c r="R404" s="522"/>
      <c r="S404" s="522"/>
      <c r="T404" s="522"/>
      <c r="U404" s="522"/>
      <c r="V404" s="522"/>
      <c r="W404" s="522"/>
      <c r="X404" s="522"/>
      <c r="Y404" s="522"/>
      <c r="Z404" s="522"/>
    </row>
    <row r="405" spans="1:26" ht="14.25" customHeight="1" x14ac:dyDescent="0.2">
      <c r="A405" s="522"/>
      <c r="B405" s="522"/>
      <c r="C405" s="522"/>
      <c r="D405" s="522"/>
      <c r="E405" s="522"/>
      <c r="F405" s="522"/>
      <c r="G405" s="522"/>
      <c r="H405" s="522"/>
      <c r="I405" s="522"/>
      <c r="J405" s="522"/>
      <c r="K405" s="522"/>
      <c r="L405" s="522"/>
      <c r="M405" s="522"/>
      <c r="N405" s="522"/>
      <c r="O405" s="522"/>
      <c r="P405" s="522"/>
      <c r="Q405" s="522"/>
      <c r="R405" s="522"/>
      <c r="S405" s="522"/>
      <c r="T405" s="522"/>
      <c r="U405" s="522"/>
      <c r="V405" s="522"/>
      <c r="W405" s="522"/>
      <c r="X405" s="522"/>
      <c r="Y405" s="522"/>
      <c r="Z405" s="522"/>
    </row>
    <row r="406" spans="1:26" ht="14.25" customHeight="1" x14ac:dyDescent="0.2">
      <c r="A406" s="522"/>
      <c r="B406" s="522"/>
      <c r="C406" s="522"/>
      <c r="D406" s="522"/>
      <c r="E406" s="522"/>
      <c r="F406" s="522"/>
      <c r="G406" s="522"/>
      <c r="H406" s="522"/>
      <c r="I406" s="522"/>
      <c r="J406" s="522"/>
      <c r="K406" s="522"/>
      <c r="L406" s="522"/>
      <c r="M406" s="522"/>
      <c r="N406" s="522"/>
      <c r="O406" s="522"/>
      <c r="P406" s="522"/>
      <c r="Q406" s="522"/>
      <c r="R406" s="522"/>
      <c r="S406" s="522"/>
      <c r="T406" s="522"/>
      <c r="U406" s="522"/>
      <c r="V406" s="522"/>
      <c r="W406" s="522"/>
      <c r="X406" s="522"/>
      <c r="Y406" s="522"/>
      <c r="Z406" s="522"/>
    </row>
    <row r="407" spans="1:26" ht="14.25" customHeight="1" x14ac:dyDescent="0.2">
      <c r="A407" s="522"/>
      <c r="B407" s="522"/>
      <c r="C407" s="522"/>
      <c r="D407" s="522"/>
      <c r="E407" s="522"/>
      <c r="F407" s="522"/>
      <c r="G407" s="522"/>
      <c r="H407" s="522"/>
      <c r="I407" s="522"/>
      <c r="J407" s="522"/>
      <c r="K407" s="522"/>
      <c r="L407" s="522"/>
      <c r="M407" s="522"/>
      <c r="N407" s="522"/>
      <c r="O407" s="522"/>
      <c r="P407" s="522"/>
      <c r="Q407" s="522"/>
      <c r="R407" s="522"/>
      <c r="S407" s="522"/>
      <c r="T407" s="522"/>
      <c r="U407" s="522"/>
      <c r="V407" s="522"/>
      <c r="W407" s="522"/>
      <c r="X407" s="522"/>
      <c r="Y407" s="522"/>
      <c r="Z407" s="522"/>
    </row>
    <row r="408" spans="1:26" ht="14.25" customHeight="1" x14ac:dyDescent="0.2">
      <c r="A408" s="522"/>
      <c r="B408" s="522"/>
      <c r="C408" s="522"/>
      <c r="D408" s="522"/>
      <c r="E408" s="522"/>
      <c r="F408" s="522"/>
      <c r="G408" s="522"/>
      <c r="H408" s="522"/>
      <c r="I408" s="522"/>
      <c r="J408" s="522"/>
      <c r="K408" s="522"/>
      <c r="L408" s="522"/>
      <c r="M408" s="522"/>
      <c r="N408" s="522"/>
      <c r="O408" s="522"/>
      <c r="P408" s="522"/>
      <c r="Q408" s="522"/>
      <c r="R408" s="522"/>
      <c r="S408" s="522"/>
      <c r="T408" s="522"/>
      <c r="U408" s="522"/>
      <c r="V408" s="522"/>
      <c r="W408" s="522"/>
      <c r="X408" s="522"/>
      <c r="Y408" s="522"/>
      <c r="Z408" s="522"/>
    </row>
    <row r="409" spans="1:26" ht="14.25" customHeight="1" x14ac:dyDescent="0.2">
      <c r="A409" s="522"/>
      <c r="B409" s="522"/>
      <c r="C409" s="522"/>
      <c r="D409" s="522"/>
      <c r="E409" s="522"/>
      <c r="F409" s="522"/>
      <c r="G409" s="522"/>
      <c r="H409" s="522"/>
      <c r="I409" s="522"/>
      <c r="J409" s="522"/>
      <c r="K409" s="522"/>
      <c r="L409" s="522"/>
      <c r="M409" s="522"/>
      <c r="N409" s="522"/>
      <c r="O409" s="522"/>
      <c r="P409" s="522"/>
      <c r="Q409" s="522"/>
      <c r="R409" s="522"/>
      <c r="S409" s="522"/>
      <c r="T409" s="522"/>
      <c r="U409" s="522"/>
      <c r="V409" s="522"/>
      <c r="W409" s="522"/>
      <c r="X409" s="522"/>
      <c r="Y409" s="522"/>
      <c r="Z409" s="522"/>
    </row>
    <row r="410" spans="1:26" ht="14.25" customHeight="1" x14ac:dyDescent="0.2">
      <c r="A410" s="522"/>
      <c r="B410" s="522"/>
      <c r="C410" s="522"/>
      <c r="D410" s="522"/>
      <c r="E410" s="522"/>
      <c r="F410" s="522"/>
      <c r="G410" s="522"/>
      <c r="H410" s="522"/>
      <c r="I410" s="522"/>
      <c r="J410" s="522"/>
      <c r="K410" s="522"/>
      <c r="L410" s="522"/>
      <c r="M410" s="522"/>
      <c r="N410" s="522"/>
      <c r="O410" s="522"/>
      <c r="P410" s="522"/>
      <c r="Q410" s="522"/>
      <c r="R410" s="522"/>
      <c r="S410" s="522"/>
      <c r="T410" s="522"/>
      <c r="U410" s="522"/>
      <c r="V410" s="522"/>
      <c r="W410" s="522"/>
      <c r="X410" s="522"/>
      <c r="Y410" s="522"/>
      <c r="Z410" s="522"/>
    </row>
    <row r="411" spans="1:26" ht="14.25" customHeight="1" x14ac:dyDescent="0.2">
      <c r="A411" s="522"/>
      <c r="B411" s="522"/>
      <c r="C411" s="522"/>
      <c r="D411" s="522"/>
      <c r="E411" s="522"/>
      <c r="F411" s="522"/>
      <c r="G411" s="522"/>
      <c r="H411" s="522"/>
      <c r="I411" s="522"/>
      <c r="J411" s="522"/>
      <c r="K411" s="522"/>
      <c r="L411" s="522"/>
      <c r="M411" s="522"/>
      <c r="N411" s="522"/>
      <c r="O411" s="522"/>
      <c r="P411" s="522"/>
      <c r="Q411" s="522"/>
      <c r="R411" s="522"/>
      <c r="S411" s="522"/>
      <c r="T411" s="522"/>
      <c r="U411" s="522"/>
      <c r="V411" s="522"/>
      <c r="W411" s="522"/>
      <c r="X411" s="522"/>
      <c r="Y411" s="522"/>
      <c r="Z411" s="522"/>
    </row>
    <row r="412" spans="1:26" ht="14.25" customHeight="1" x14ac:dyDescent="0.2">
      <c r="A412" s="522"/>
      <c r="B412" s="522"/>
      <c r="C412" s="522"/>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row>
    <row r="413" spans="1:26" ht="14.25" customHeight="1" x14ac:dyDescent="0.2">
      <c r="A413" s="522"/>
      <c r="B413" s="522"/>
      <c r="C413" s="522"/>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row>
    <row r="414" spans="1:26" ht="14.25" customHeight="1" x14ac:dyDescent="0.2">
      <c r="A414" s="522"/>
      <c r="B414" s="522"/>
      <c r="C414" s="522"/>
      <c r="D414" s="522"/>
      <c r="E414" s="522"/>
      <c r="F414" s="522"/>
      <c r="G414" s="522"/>
      <c r="H414" s="522"/>
      <c r="I414" s="522"/>
      <c r="J414" s="522"/>
      <c r="K414" s="522"/>
      <c r="L414" s="522"/>
      <c r="M414" s="522"/>
      <c r="N414" s="522"/>
      <c r="O414" s="522"/>
      <c r="P414" s="522"/>
      <c r="Q414" s="522"/>
      <c r="R414" s="522"/>
      <c r="S414" s="522"/>
      <c r="T414" s="522"/>
      <c r="U414" s="522"/>
      <c r="V414" s="522"/>
      <c r="W414" s="522"/>
      <c r="X414" s="522"/>
      <c r="Y414" s="522"/>
      <c r="Z414" s="522"/>
    </row>
    <row r="415" spans="1:26" ht="14.25" customHeight="1" x14ac:dyDescent="0.2">
      <c r="A415" s="522"/>
      <c r="B415" s="522"/>
      <c r="C415" s="522"/>
      <c r="D415" s="522"/>
      <c r="E415" s="522"/>
      <c r="F415" s="522"/>
      <c r="G415" s="522"/>
      <c r="H415" s="522"/>
      <c r="I415" s="522"/>
      <c r="J415" s="522"/>
      <c r="K415" s="522"/>
      <c r="L415" s="522"/>
      <c r="M415" s="522"/>
      <c r="N415" s="522"/>
      <c r="O415" s="522"/>
      <c r="P415" s="522"/>
      <c r="Q415" s="522"/>
      <c r="R415" s="522"/>
      <c r="S415" s="522"/>
      <c r="T415" s="522"/>
      <c r="U415" s="522"/>
      <c r="V415" s="522"/>
      <c r="W415" s="522"/>
      <c r="X415" s="522"/>
      <c r="Y415" s="522"/>
      <c r="Z415" s="522"/>
    </row>
    <row r="416" spans="1:26" ht="14.25" customHeight="1" x14ac:dyDescent="0.2">
      <c r="A416" s="522"/>
      <c r="B416" s="522"/>
      <c r="C416" s="522"/>
      <c r="D416" s="522"/>
      <c r="E416" s="522"/>
      <c r="F416" s="522"/>
      <c r="G416" s="522"/>
      <c r="H416" s="522"/>
      <c r="I416" s="522"/>
      <c r="J416" s="522"/>
      <c r="K416" s="522"/>
      <c r="L416" s="522"/>
      <c r="M416" s="522"/>
      <c r="N416" s="522"/>
      <c r="O416" s="522"/>
      <c r="P416" s="522"/>
      <c r="Q416" s="522"/>
      <c r="R416" s="522"/>
      <c r="S416" s="522"/>
      <c r="T416" s="522"/>
      <c r="U416" s="522"/>
      <c r="V416" s="522"/>
      <c r="W416" s="522"/>
      <c r="X416" s="522"/>
      <c r="Y416" s="522"/>
      <c r="Z416" s="522"/>
    </row>
    <row r="417" spans="1:26" ht="14.25" customHeight="1" x14ac:dyDescent="0.2">
      <c r="A417" s="522"/>
      <c r="B417" s="522"/>
      <c r="C417" s="522"/>
      <c r="D417" s="522"/>
      <c r="E417" s="522"/>
      <c r="F417" s="522"/>
      <c r="G417" s="522"/>
      <c r="H417" s="522"/>
      <c r="I417" s="522"/>
      <c r="J417" s="522"/>
      <c r="K417" s="522"/>
      <c r="L417" s="522"/>
      <c r="M417" s="522"/>
      <c r="N417" s="522"/>
      <c r="O417" s="522"/>
      <c r="P417" s="522"/>
      <c r="Q417" s="522"/>
      <c r="R417" s="522"/>
      <c r="S417" s="522"/>
      <c r="T417" s="522"/>
      <c r="U417" s="522"/>
      <c r="V417" s="522"/>
      <c r="W417" s="522"/>
      <c r="X417" s="522"/>
      <c r="Y417" s="522"/>
      <c r="Z417" s="522"/>
    </row>
    <row r="418" spans="1:26" ht="14.25" customHeight="1" x14ac:dyDescent="0.2">
      <c r="A418" s="522"/>
      <c r="B418" s="522"/>
      <c r="C418" s="522"/>
      <c r="D418" s="522"/>
      <c r="E418" s="522"/>
      <c r="F418" s="522"/>
      <c r="G418" s="522"/>
      <c r="H418" s="522"/>
      <c r="I418" s="522"/>
      <c r="J418" s="522"/>
      <c r="K418" s="522"/>
      <c r="L418" s="522"/>
      <c r="M418" s="522"/>
      <c r="N418" s="522"/>
      <c r="O418" s="522"/>
      <c r="P418" s="522"/>
      <c r="Q418" s="522"/>
      <c r="R418" s="522"/>
      <c r="S418" s="522"/>
      <c r="T418" s="522"/>
      <c r="U418" s="522"/>
      <c r="V418" s="522"/>
      <c r="W418" s="522"/>
      <c r="X418" s="522"/>
      <c r="Y418" s="522"/>
      <c r="Z418" s="522"/>
    </row>
    <row r="419" spans="1:26" ht="14.25" customHeight="1" x14ac:dyDescent="0.2">
      <c r="A419" s="522"/>
      <c r="B419" s="522"/>
      <c r="C419" s="522"/>
      <c r="D419" s="522"/>
      <c r="E419" s="522"/>
      <c r="F419" s="522"/>
      <c r="G419" s="522"/>
      <c r="H419" s="522"/>
      <c r="I419" s="522"/>
      <c r="J419" s="522"/>
      <c r="K419" s="522"/>
      <c r="L419" s="522"/>
      <c r="M419" s="522"/>
      <c r="N419" s="522"/>
      <c r="O419" s="522"/>
      <c r="P419" s="522"/>
      <c r="Q419" s="522"/>
      <c r="R419" s="522"/>
      <c r="S419" s="522"/>
      <c r="T419" s="522"/>
      <c r="U419" s="522"/>
      <c r="V419" s="522"/>
      <c r="W419" s="522"/>
      <c r="X419" s="522"/>
      <c r="Y419" s="522"/>
      <c r="Z419" s="522"/>
    </row>
    <row r="420" spans="1:26" ht="14.25" customHeight="1" x14ac:dyDescent="0.2">
      <c r="A420" s="522"/>
      <c r="B420" s="522"/>
      <c r="C420" s="522"/>
      <c r="D420" s="522"/>
      <c r="E420" s="522"/>
      <c r="F420" s="522"/>
      <c r="G420" s="522"/>
      <c r="H420" s="522"/>
      <c r="I420" s="522"/>
      <c r="J420" s="522"/>
      <c r="K420" s="522"/>
      <c r="L420" s="522"/>
      <c r="M420" s="522"/>
      <c r="N420" s="522"/>
      <c r="O420" s="522"/>
      <c r="P420" s="522"/>
      <c r="Q420" s="522"/>
      <c r="R420" s="522"/>
      <c r="S420" s="522"/>
      <c r="T420" s="522"/>
      <c r="U420" s="522"/>
      <c r="V420" s="522"/>
      <c r="W420" s="522"/>
      <c r="X420" s="522"/>
      <c r="Y420" s="522"/>
      <c r="Z420" s="522"/>
    </row>
    <row r="421" spans="1:26" ht="14.25" customHeight="1" x14ac:dyDescent="0.2">
      <c r="A421" s="522"/>
      <c r="B421" s="522"/>
      <c r="C421" s="522"/>
      <c r="D421" s="522"/>
      <c r="E421" s="522"/>
      <c r="F421" s="522"/>
      <c r="G421" s="522"/>
      <c r="H421" s="522"/>
      <c r="I421" s="522"/>
      <c r="J421" s="522"/>
      <c r="K421" s="522"/>
      <c r="L421" s="522"/>
      <c r="M421" s="522"/>
      <c r="N421" s="522"/>
      <c r="O421" s="522"/>
      <c r="P421" s="522"/>
      <c r="Q421" s="522"/>
      <c r="R421" s="522"/>
      <c r="S421" s="522"/>
      <c r="T421" s="522"/>
      <c r="U421" s="522"/>
      <c r="V421" s="522"/>
      <c r="W421" s="522"/>
      <c r="X421" s="522"/>
      <c r="Y421" s="522"/>
      <c r="Z421" s="522"/>
    </row>
    <row r="422" spans="1:26" ht="14.25" customHeight="1" x14ac:dyDescent="0.2">
      <c r="A422" s="522"/>
      <c r="B422" s="522"/>
      <c r="C422" s="522"/>
      <c r="D422" s="522"/>
      <c r="E422" s="522"/>
      <c r="F422" s="522"/>
      <c r="G422" s="522"/>
      <c r="H422" s="522"/>
      <c r="I422" s="522"/>
      <c r="J422" s="522"/>
      <c r="K422" s="522"/>
      <c r="L422" s="522"/>
      <c r="M422" s="522"/>
      <c r="N422" s="522"/>
      <c r="O422" s="522"/>
      <c r="P422" s="522"/>
      <c r="Q422" s="522"/>
      <c r="R422" s="522"/>
      <c r="S422" s="522"/>
      <c r="T422" s="522"/>
      <c r="U422" s="522"/>
      <c r="V422" s="522"/>
      <c r="W422" s="522"/>
      <c r="X422" s="522"/>
      <c r="Y422" s="522"/>
      <c r="Z422" s="522"/>
    </row>
    <row r="423" spans="1:26" ht="14.25" customHeight="1" x14ac:dyDescent="0.2">
      <c r="A423" s="522"/>
      <c r="B423" s="522"/>
      <c r="C423" s="522"/>
      <c r="D423" s="522"/>
      <c r="E423" s="522"/>
      <c r="F423" s="522"/>
      <c r="G423" s="522"/>
      <c r="H423" s="522"/>
      <c r="I423" s="522"/>
      <c r="J423" s="522"/>
      <c r="K423" s="522"/>
      <c r="L423" s="522"/>
      <c r="M423" s="522"/>
      <c r="N423" s="522"/>
      <c r="O423" s="522"/>
      <c r="P423" s="522"/>
      <c r="Q423" s="522"/>
      <c r="R423" s="522"/>
      <c r="S423" s="522"/>
      <c r="T423" s="522"/>
      <c r="U423" s="522"/>
      <c r="V423" s="522"/>
      <c r="W423" s="522"/>
      <c r="X423" s="522"/>
      <c r="Y423" s="522"/>
      <c r="Z423" s="522"/>
    </row>
    <row r="424" spans="1:26" ht="14.25" customHeight="1" x14ac:dyDescent="0.2">
      <c r="A424" s="522"/>
      <c r="B424" s="522"/>
      <c r="C424" s="522"/>
      <c r="D424" s="522"/>
      <c r="E424" s="522"/>
      <c r="F424" s="522"/>
      <c r="G424" s="522"/>
      <c r="H424" s="522"/>
      <c r="I424" s="522"/>
      <c r="J424" s="522"/>
      <c r="K424" s="522"/>
      <c r="L424" s="522"/>
      <c r="M424" s="522"/>
      <c r="N424" s="522"/>
      <c r="O424" s="522"/>
      <c r="P424" s="522"/>
      <c r="Q424" s="522"/>
      <c r="R424" s="522"/>
      <c r="S424" s="522"/>
      <c r="T424" s="522"/>
      <c r="U424" s="522"/>
      <c r="V424" s="522"/>
      <c r="W424" s="522"/>
      <c r="X424" s="522"/>
      <c r="Y424" s="522"/>
      <c r="Z424" s="522"/>
    </row>
    <row r="425" spans="1:26" ht="14.25" customHeight="1" x14ac:dyDescent="0.2">
      <c r="A425" s="522"/>
      <c r="B425" s="522"/>
      <c r="C425" s="522"/>
      <c r="D425" s="522"/>
      <c r="E425" s="522"/>
      <c r="F425" s="522"/>
      <c r="G425" s="522"/>
      <c r="H425" s="522"/>
      <c r="I425" s="522"/>
      <c r="J425" s="522"/>
      <c r="K425" s="522"/>
      <c r="L425" s="522"/>
      <c r="M425" s="522"/>
      <c r="N425" s="522"/>
      <c r="O425" s="522"/>
      <c r="P425" s="522"/>
      <c r="Q425" s="522"/>
      <c r="R425" s="522"/>
      <c r="S425" s="522"/>
      <c r="T425" s="522"/>
      <c r="U425" s="522"/>
      <c r="V425" s="522"/>
      <c r="W425" s="522"/>
      <c r="X425" s="522"/>
      <c r="Y425" s="522"/>
      <c r="Z425" s="522"/>
    </row>
    <row r="426" spans="1:26" ht="14.25" customHeight="1" x14ac:dyDescent="0.2">
      <c r="A426" s="522"/>
      <c r="B426" s="522"/>
      <c r="C426" s="522"/>
      <c r="D426" s="522"/>
      <c r="E426" s="522"/>
      <c r="F426" s="522"/>
      <c r="G426" s="522"/>
      <c r="H426" s="522"/>
      <c r="I426" s="522"/>
      <c r="J426" s="522"/>
      <c r="K426" s="522"/>
      <c r="L426" s="522"/>
      <c r="M426" s="522"/>
      <c r="N426" s="522"/>
      <c r="O426" s="522"/>
      <c r="P426" s="522"/>
      <c r="Q426" s="522"/>
      <c r="R426" s="522"/>
      <c r="S426" s="522"/>
      <c r="T426" s="522"/>
      <c r="U426" s="522"/>
      <c r="V426" s="522"/>
      <c r="W426" s="522"/>
      <c r="X426" s="522"/>
      <c r="Y426" s="522"/>
      <c r="Z426" s="522"/>
    </row>
    <row r="427" spans="1:26" ht="14.25" customHeight="1" x14ac:dyDescent="0.2">
      <c r="A427" s="522"/>
      <c r="B427" s="522"/>
      <c r="C427" s="522"/>
      <c r="D427" s="522"/>
      <c r="E427" s="522"/>
      <c r="F427" s="522"/>
      <c r="G427" s="522"/>
      <c r="H427" s="522"/>
      <c r="I427" s="522"/>
      <c r="J427" s="522"/>
      <c r="K427" s="522"/>
      <c r="L427" s="522"/>
      <c r="M427" s="522"/>
      <c r="N427" s="522"/>
      <c r="O427" s="522"/>
      <c r="P427" s="522"/>
      <c r="Q427" s="522"/>
      <c r="R427" s="522"/>
      <c r="S427" s="522"/>
      <c r="T427" s="522"/>
      <c r="U427" s="522"/>
      <c r="V427" s="522"/>
      <c r="W427" s="522"/>
      <c r="X427" s="522"/>
      <c r="Y427" s="522"/>
      <c r="Z427" s="522"/>
    </row>
    <row r="428" spans="1:26" ht="14.25" customHeight="1" x14ac:dyDescent="0.2">
      <c r="A428" s="522"/>
      <c r="B428" s="522"/>
      <c r="C428" s="522"/>
      <c r="D428" s="522"/>
      <c r="E428" s="522"/>
      <c r="F428" s="522"/>
      <c r="G428" s="522"/>
      <c r="H428" s="522"/>
      <c r="I428" s="522"/>
      <c r="J428" s="522"/>
      <c r="K428" s="522"/>
      <c r="L428" s="522"/>
      <c r="M428" s="522"/>
      <c r="N428" s="522"/>
      <c r="O428" s="522"/>
      <c r="P428" s="522"/>
      <c r="Q428" s="522"/>
      <c r="R428" s="522"/>
      <c r="S428" s="522"/>
      <c r="T428" s="522"/>
      <c r="U428" s="522"/>
      <c r="V428" s="522"/>
      <c r="W428" s="522"/>
      <c r="X428" s="522"/>
      <c r="Y428" s="522"/>
      <c r="Z428" s="522"/>
    </row>
    <row r="429" spans="1:26" ht="14.25" customHeight="1" x14ac:dyDescent="0.2">
      <c r="A429" s="522"/>
      <c r="B429" s="522"/>
      <c r="C429" s="522"/>
      <c r="D429" s="522"/>
      <c r="E429" s="522"/>
      <c r="F429" s="522"/>
      <c r="G429" s="522"/>
      <c r="H429" s="522"/>
      <c r="I429" s="522"/>
      <c r="J429" s="522"/>
      <c r="K429" s="522"/>
      <c r="L429" s="522"/>
      <c r="M429" s="522"/>
      <c r="N429" s="522"/>
      <c r="O429" s="522"/>
      <c r="P429" s="522"/>
      <c r="Q429" s="522"/>
      <c r="R429" s="522"/>
      <c r="S429" s="522"/>
      <c r="T429" s="522"/>
      <c r="U429" s="522"/>
      <c r="V429" s="522"/>
      <c r="W429" s="522"/>
      <c r="X429" s="522"/>
      <c r="Y429" s="522"/>
      <c r="Z429" s="522"/>
    </row>
    <row r="430" spans="1:26" ht="14.25" customHeight="1" x14ac:dyDescent="0.2">
      <c r="A430" s="522"/>
      <c r="B430" s="522"/>
      <c r="C430" s="522"/>
      <c r="D430" s="522"/>
      <c r="E430" s="522"/>
      <c r="F430" s="522"/>
      <c r="G430" s="522"/>
      <c r="H430" s="522"/>
      <c r="I430" s="522"/>
      <c r="J430" s="522"/>
      <c r="K430" s="522"/>
      <c r="L430" s="522"/>
      <c r="M430" s="522"/>
      <c r="N430" s="522"/>
      <c r="O430" s="522"/>
      <c r="P430" s="522"/>
      <c r="Q430" s="522"/>
      <c r="R430" s="522"/>
      <c r="S430" s="522"/>
      <c r="T430" s="522"/>
      <c r="U430" s="522"/>
      <c r="V430" s="522"/>
      <c r="W430" s="522"/>
      <c r="X430" s="522"/>
      <c r="Y430" s="522"/>
      <c r="Z430" s="522"/>
    </row>
    <row r="431" spans="1:26" ht="14.25" customHeight="1" x14ac:dyDescent="0.2">
      <c r="A431" s="522"/>
      <c r="B431" s="522"/>
      <c r="C431" s="522"/>
      <c r="D431" s="522"/>
      <c r="E431" s="522"/>
      <c r="F431" s="522"/>
      <c r="G431" s="522"/>
      <c r="H431" s="522"/>
      <c r="I431" s="522"/>
      <c r="J431" s="522"/>
      <c r="K431" s="522"/>
      <c r="L431" s="522"/>
      <c r="M431" s="522"/>
      <c r="N431" s="522"/>
      <c r="O431" s="522"/>
      <c r="P431" s="522"/>
      <c r="Q431" s="522"/>
      <c r="R431" s="522"/>
      <c r="S431" s="522"/>
      <c r="T431" s="522"/>
      <c r="U431" s="522"/>
      <c r="V431" s="522"/>
      <c r="W431" s="522"/>
      <c r="X431" s="522"/>
      <c r="Y431" s="522"/>
      <c r="Z431" s="522"/>
    </row>
    <row r="432" spans="1:26" ht="14.25" customHeight="1" x14ac:dyDescent="0.2">
      <c r="A432" s="522"/>
      <c r="B432" s="522"/>
      <c r="C432" s="522"/>
      <c r="D432" s="522"/>
      <c r="E432" s="522"/>
      <c r="F432" s="522"/>
      <c r="G432" s="522"/>
      <c r="H432" s="522"/>
      <c r="I432" s="522"/>
      <c r="J432" s="522"/>
      <c r="K432" s="522"/>
      <c r="L432" s="522"/>
      <c r="M432" s="522"/>
      <c r="N432" s="522"/>
      <c r="O432" s="522"/>
      <c r="P432" s="522"/>
      <c r="Q432" s="522"/>
      <c r="R432" s="522"/>
      <c r="S432" s="522"/>
      <c r="T432" s="522"/>
      <c r="U432" s="522"/>
      <c r="V432" s="522"/>
      <c r="W432" s="522"/>
      <c r="X432" s="522"/>
      <c r="Y432" s="522"/>
      <c r="Z432" s="522"/>
    </row>
    <row r="433" spans="1:26" ht="14.25" customHeight="1" x14ac:dyDescent="0.2">
      <c r="A433" s="522"/>
      <c r="B433" s="522"/>
      <c r="C433" s="522"/>
      <c r="D433" s="522"/>
      <c r="E433" s="522"/>
      <c r="F433" s="522"/>
      <c r="G433" s="522"/>
      <c r="H433" s="522"/>
      <c r="I433" s="522"/>
      <c r="J433" s="522"/>
      <c r="K433" s="522"/>
      <c r="L433" s="522"/>
      <c r="M433" s="522"/>
      <c r="N433" s="522"/>
      <c r="O433" s="522"/>
      <c r="P433" s="522"/>
      <c r="Q433" s="522"/>
      <c r="R433" s="522"/>
      <c r="S433" s="522"/>
      <c r="T433" s="522"/>
      <c r="U433" s="522"/>
      <c r="V433" s="522"/>
      <c r="W433" s="522"/>
      <c r="X433" s="522"/>
      <c r="Y433" s="522"/>
      <c r="Z433" s="522"/>
    </row>
    <row r="434" spans="1:26" ht="14.25" customHeight="1" x14ac:dyDescent="0.2">
      <c r="A434" s="522"/>
      <c r="B434" s="522"/>
      <c r="C434" s="522"/>
      <c r="D434" s="522"/>
      <c r="E434" s="522"/>
      <c r="F434" s="522"/>
      <c r="G434" s="522"/>
      <c r="H434" s="522"/>
      <c r="I434" s="522"/>
      <c r="J434" s="522"/>
      <c r="K434" s="522"/>
      <c r="L434" s="522"/>
      <c r="M434" s="522"/>
      <c r="N434" s="522"/>
      <c r="O434" s="522"/>
      <c r="P434" s="522"/>
      <c r="Q434" s="522"/>
      <c r="R434" s="522"/>
      <c r="S434" s="522"/>
      <c r="T434" s="522"/>
      <c r="U434" s="522"/>
      <c r="V434" s="522"/>
      <c r="W434" s="522"/>
      <c r="X434" s="522"/>
      <c r="Y434" s="522"/>
      <c r="Z434" s="522"/>
    </row>
    <row r="435" spans="1:26" ht="14.25" customHeight="1" x14ac:dyDescent="0.2">
      <c r="A435" s="522"/>
      <c r="B435" s="522"/>
      <c r="C435" s="522"/>
      <c r="D435" s="522"/>
      <c r="E435" s="522"/>
      <c r="F435" s="522"/>
      <c r="G435" s="522"/>
      <c r="H435" s="522"/>
      <c r="I435" s="522"/>
      <c r="J435" s="522"/>
      <c r="K435" s="522"/>
      <c r="L435" s="522"/>
      <c r="M435" s="522"/>
      <c r="N435" s="522"/>
      <c r="O435" s="522"/>
      <c r="P435" s="522"/>
      <c r="Q435" s="522"/>
      <c r="R435" s="522"/>
      <c r="S435" s="522"/>
      <c r="T435" s="522"/>
      <c r="U435" s="522"/>
      <c r="V435" s="522"/>
      <c r="W435" s="522"/>
      <c r="X435" s="522"/>
      <c r="Y435" s="522"/>
      <c r="Z435" s="522"/>
    </row>
    <row r="436" spans="1:26" ht="14.25" customHeight="1" x14ac:dyDescent="0.2">
      <c r="A436" s="522"/>
      <c r="B436" s="522"/>
      <c r="C436" s="522"/>
      <c r="D436" s="522"/>
      <c r="E436" s="522"/>
      <c r="F436" s="522"/>
      <c r="G436" s="522"/>
      <c r="H436" s="522"/>
      <c r="I436" s="522"/>
      <c r="J436" s="522"/>
      <c r="K436" s="522"/>
      <c r="L436" s="522"/>
      <c r="M436" s="522"/>
      <c r="N436" s="522"/>
      <c r="O436" s="522"/>
      <c r="P436" s="522"/>
      <c r="Q436" s="522"/>
      <c r="R436" s="522"/>
      <c r="S436" s="522"/>
      <c r="T436" s="522"/>
      <c r="U436" s="522"/>
      <c r="V436" s="522"/>
      <c r="W436" s="522"/>
      <c r="X436" s="522"/>
      <c r="Y436" s="522"/>
      <c r="Z436" s="522"/>
    </row>
    <row r="437" spans="1:26" ht="14.25" customHeight="1" x14ac:dyDescent="0.2">
      <c r="A437" s="522"/>
      <c r="B437" s="522"/>
      <c r="C437" s="522"/>
      <c r="D437" s="522"/>
      <c r="E437" s="522"/>
      <c r="F437" s="522"/>
      <c r="G437" s="522"/>
      <c r="H437" s="522"/>
      <c r="I437" s="522"/>
      <c r="J437" s="522"/>
      <c r="K437" s="522"/>
      <c r="L437" s="522"/>
      <c r="M437" s="522"/>
      <c r="N437" s="522"/>
      <c r="O437" s="522"/>
      <c r="P437" s="522"/>
      <c r="Q437" s="522"/>
      <c r="R437" s="522"/>
      <c r="S437" s="522"/>
      <c r="T437" s="522"/>
      <c r="U437" s="522"/>
      <c r="V437" s="522"/>
      <c r="W437" s="522"/>
      <c r="X437" s="522"/>
      <c r="Y437" s="522"/>
      <c r="Z437" s="522"/>
    </row>
    <row r="438" spans="1:26" ht="14.25" customHeight="1" x14ac:dyDescent="0.2">
      <c r="A438" s="522"/>
      <c r="B438" s="522"/>
      <c r="C438" s="522"/>
      <c r="D438" s="522"/>
      <c r="E438" s="522"/>
      <c r="F438" s="522"/>
      <c r="G438" s="522"/>
      <c r="H438" s="522"/>
      <c r="I438" s="522"/>
      <c r="J438" s="522"/>
      <c r="K438" s="522"/>
      <c r="L438" s="522"/>
      <c r="M438" s="522"/>
      <c r="N438" s="522"/>
      <c r="O438" s="522"/>
      <c r="P438" s="522"/>
      <c r="Q438" s="522"/>
      <c r="R438" s="522"/>
      <c r="S438" s="522"/>
      <c r="T438" s="522"/>
      <c r="U438" s="522"/>
      <c r="V438" s="522"/>
      <c r="W438" s="522"/>
      <c r="X438" s="522"/>
      <c r="Y438" s="522"/>
      <c r="Z438" s="522"/>
    </row>
    <row r="439" spans="1:26" ht="14.25" customHeight="1" x14ac:dyDescent="0.2">
      <c r="A439" s="522"/>
      <c r="B439" s="522"/>
      <c r="C439" s="522"/>
      <c r="D439" s="522"/>
      <c r="E439" s="522"/>
      <c r="F439" s="522"/>
      <c r="G439" s="522"/>
      <c r="H439" s="522"/>
      <c r="I439" s="522"/>
      <c r="J439" s="522"/>
      <c r="K439" s="522"/>
      <c r="L439" s="522"/>
      <c r="M439" s="522"/>
      <c r="N439" s="522"/>
      <c r="O439" s="522"/>
      <c r="P439" s="522"/>
      <c r="Q439" s="522"/>
      <c r="R439" s="522"/>
      <c r="S439" s="522"/>
      <c r="T439" s="522"/>
      <c r="U439" s="522"/>
      <c r="V439" s="522"/>
      <c r="W439" s="522"/>
      <c r="X439" s="522"/>
      <c r="Y439" s="522"/>
      <c r="Z439" s="522"/>
    </row>
    <row r="440" spans="1:26" ht="14.25" customHeight="1" x14ac:dyDescent="0.2">
      <c r="A440" s="522"/>
      <c r="B440" s="522"/>
      <c r="C440" s="522"/>
      <c r="D440" s="522"/>
      <c r="E440" s="522"/>
      <c r="F440" s="522"/>
      <c r="G440" s="522"/>
      <c r="H440" s="522"/>
      <c r="I440" s="522"/>
      <c r="J440" s="522"/>
      <c r="K440" s="522"/>
      <c r="L440" s="522"/>
      <c r="M440" s="522"/>
      <c r="N440" s="522"/>
      <c r="O440" s="522"/>
      <c r="P440" s="522"/>
      <c r="Q440" s="522"/>
      <c r="R440" s="522"/>
      <c r="S440" s="522"/>
      <c r="T440" s="522"/>
      <c r="U440" s="522"/>
      <c r="V440" s="522"/>
      <c r="W440" s="522"/>
      <c r="X440" s="522"/>
      <c r="Y440" s="522"/>
      <c r="Z440" s="522"/>
    </row>
    <row r="441" spans="1:26" ht="14.25" customHeight="1" x14ac:dyDescent="0.2">
      <c r="A441" s="522"/>
      <c r="B441" s="522"/>
      <c r="C441" s="522"/>
      <c r="D441" s="522"/>
      <c r="E441" s="522"/>
      <c r="F441" s="522"/>
      <c r="G441" s="522"/>
      <c r="H441" s="522"/>
      <c r="I441" s="522"/>
      <c r="J441" s="522"/>
      <c r="K441" s="522"/>
      <c r="L441" s="522"/>
      <c r="M441" s="522"/>
      <c r="N441" s="522"/>
      <c r="O441" s="522"/>
      <c r="P441" s="522"/>
      <c r="Q441" s="522"/>
      <c r="R441" s="522"/>
      <c r="S441" s="522"/>
      <c r="T441" s="522"/>
      <c r="U441" s="522"/>
      <c r="V441" s="522"/>
      <c r="W441" s="522"/>
      <c r="X441" s="522"/>
      <c r="Y441" s="522"/>
      <c r="Z441" s="522"/>
    </row>
    <row r="442" spans="1:26" ht="14.25" customHeight="1" x14ac:dyDescent="0.2">
      <c r="A442" s="522"/>
      <c r="B442" s="522"/>
      <c r="C442" s="522"/>
      <c r="D442" s="522"/>
      <c r="E442" s="522"/>
      <c r="F442" s="522"/>
      <c r="G442" s="522"/>
      <c r="H442" s="522"/>
      <c r="I442" s="522"/>
      <c r="J442" s="522"/>
      <c r="K442" s="522"/>
      <c r="L442" s="522"/>
      <c r="M442" s="522"/>
      <c r="N442" s="522"/>
      <c r="O442" s="522"/>
      <c r="P442" s="522"/>
      <c r="Q442" s="522"/>
      <c r="R442" s="522"/>
      <c r="S442" s="522"/>
      <c r="T442" s="522"/>
      <c r="U442" s="522"/>
      <c r="V442" s="522"/>
      <c r="W442" s="522"/>
      <c r="X442" s="522"/>
      <c r="Y442" s="522"/>
      <c r="Z442" s="522"/>
    </row>
    <row r="443" spans="1:26" ht="14.25" customHeight="1" x14ac:dyDescent="0.2">
      <c r="A443" s="522"/>
      <c r="B443" s="522"/>
      <c r="C443" s="522"/>
      <c r="D443" s="522"/>
      <c r="E443" s="522"/>
      <c r="F443" s="522"/>
      <c r="G443" s="522"/>
      <c r="H443" s="522"/>
      <c r="I443" s="522"/>
      <c r="J443" s="522"/>
      <c r="K443" s="522"/>
      <c r="L443" s="522"/>
      <c r="M443" s="522"/>
      <c r="N443" s="522"/>
      <c r="O443" s="522"/>
      <c r="P443" s="522"/>
      <c r="Q443" s="522"/>
      <c r="R443" s="522"/>
      <c r="S443" s="522"/>
      <c r="T443" s="522"/>
      <c r="U443" s="522"/>
      <c r="V443" s="522"/>
      <c r="W443" s="522"/>
      <c r="X443" s="522"/>
      <c r="Y443" s="522"/>
      <c r="Z443" s="522"/>
    </row>
    <row r="444" spans="1:26" ht="14.25" customHeight="1" x14ac:dyDescent="0.2">
      <c r="A444" s="522"/>
      <c r="B444" s="522"/>
      <c r="C444" s="522"/>
      <c r="D444" s="522"/>
      <c r="E444" s="522"/>
      <c r="F444" s="522"/>
      <c r="G444" s="522"/>
      <c r="H444" s="522"/>
      <c r="I444" s="522"/>
      <c r="J444" s="522"/>
      <c r="K444" s="522"/>
      <c r="L444" s="522"/>
      <c r="M444" s="522"/>
      <c r="N444" s="522"/>
      <c r="O444" s="522"/>
      <c r="P444" s="522"/>
      <c r="Q444" s="522"/>
      <c r="R444" s="522"/>
      <c r="S444" s="522"/>
      <c r="T444" s="522"/>
      <c r="U444" s="522"/>
      <c r="V444" s="522"/>
      <c r="W444" s="522"/>
      <c r="X444" s="522"/>
      <c r="Y444" s="522"/>
      <c r="Z444" s="522"/>
    </row>
    <row r="445" spans="1:26" ht="14.25" customHeight="1" x14ac:dyDescent="0.2">
      <c r="A445" s="522"/>
      <c r="B445" s="522"/>
      <c r="C445" s="522"/>
      <c r="D445" s="522"/>
      <c r="E445" s="522"/>
      <c r="F445" s="522"/>
      <c r="G445" s="522"/>
      <c r="H445" s="522"/>
      <c r="I445" s="522"/>
      <c r="J445" s="522"/>
      <c r="K445" s="522"/>
      <c r="L445" s="522"/>
      <c r="M445" s="522"/>
      <c r="N445" s="522"/>
      <c r="O445" s="522"/>
      <c r="P445" s="522"/>
      <c r="Q445" s="522"/>
      <c r="R445" s="522"/>
      <c r="S445" s="522"/>
      <c r="T445" s="522"/>
      <c r="U445" s="522"/>
      <c r="V445" s="522"/>
      <c r="W445" s="522"/>
      <c r="X445" s="522"/>
      <c r="Y445" s="522"/>
      <c r="Z445" s="522"/>
    </row>
    <row r="446" spans="1:26" ht="14.25" customHeight="1" x14ac:dyDescent="0.2">
      <c r="A446" s="522"/>
      <c r="B446" s="522"/>
      <c r="C446" s="522"/>
      <c r="D446" s="522"/>
      <c r="E446" s="522"/>
      <c r="F446" s="522"/>
      <c r="G446" s="522"/>
      <c r="H446" s="522"/>
      <c r="I446" s="522"/>
      <c r="J446" s="522"/>
      <c r="K446" s="522"/>
      <c r="L446" s="522"/>
      <c r="M446" s="522"/>
      <c r="N446" s="522"/>
      <c r="O446" s="522"/>
      <c r="P446" s="522"/>
      <c r="Q446" s="522"/>
      <c r="R446" s="522"/>
      <c r="S446" s="522"/>
      <c r="T446" s="522"/>
      <c r="U446" s="522"/>
      <c r="V446" s="522"/>
      <c r="W446" s="522"/>
      <c r="X446" s="522"/>
      <c r="Y446" s="522"/>
      <c r="Z446" s="522"/>
    </row>
    <row r="447" spans="1:26" ht="14.25" customHeight="1" x14ac:dyDescent="0.2">
      <c r="A447" s="522"/>
      <c r="B447" s="522"/>
      <c r="C447" s="522"/>
      <c r="D447" s="522"/>
      <c r="E447" s="522"/>
      <c r="F447" s="522"/>
      <c r="G447" s="522"/>
      <c r="H447" s="522"/>
      <c r="I447" s="522"/>
      <c r="J447" s="522"/>
      <c r="K447" s="522"/>
      <c r="L447" s="522"/>
      <c r="M447" s="522"/>
      <c r="N447" s="522"/>
      <c r="O447" s="522"/>
      <c r="P447" s="522"/>
      <c r="Q447" s="522"/>
      <c r="R447" s="522"/>
      <c r="S447" s="522"/>
      <c r="T447" s="522"/>
      <c r="U447" s="522"/>
      <c r="V447" s="522"/>
      <c r="W447" s="522"/>
      <c r="X447" s="522"/>
      <c r="Y447" s="522"/>
      <c r="Z447" s="522"/>
    </row>
    <row r="448" spans="1:26" ht="14.25" customHeight="1" x14ac:dyDescent="0.2">
      <c r="A448" s="522"/>
      <c r="B448" s="522"/>
      <c r="C448" s="522"/>
      <c r="D448" s="522"/>
      <c r="E448" s="522"/>
      <c r="F448" s="522"/>
      <c r="G448" s="522"/>
      <c r="H448" s="522"/>
      <c r="I448" s="522"/>
      <c r="J448" s="522"/>
      <c r="K448" s="522"/>
      <c r="L448" s="522"/>
      <c r="M448" s="522"/>
      <c r="N448" s="522"/>
      <c r="O448" s="522"/>
      <c r="P448" s="522"/>
      <c r="Q448" s="522"/>
      <c r="R448" s="522"/>
      <c r="S448" s="522"/>
      <c r="T448" s="522"/>
      <c r="U448" s="522"/>
      <c r="V448" s="522"/>
      <c r="W448" s="522"/>
      <c r="X448" s="522"/>
      <c r="Y448" s="522"/>
      <c r="Z448" s="522"/>
    </row>
    <row r="449" spans="1:26" ht="14.25" customHeight="1" x14ac:dyDescent="0.2">
      <c r="A449" s="522"/>
      <c r="B449" s="522"/>
      <c r="C449" s="522"/>
      <c r="D449" s="522"/>
      <c r="E449" s="522"/>
      <c r="F449" s="522"/>
      <c r="G449" s="522"/>
      <c r="H449" s="522"/>
      <c r="I449" s="522"/>
      <c r="J449" s="522"/>
      <c r="K449" s="522"/>
      <c r="L449" s="522"/>
      <c r="M449" s="522"/>
      <c r="N449" s="522"/>
      <c r="O449" s="522"/>
      <c r="P449" s="522"/>
      <c r="Q449" s="522"/>
      <c r="R449" s="522"/>
      <c r="S449" s="522"/>
      <c r="T449" s="522"/>
      <c r="U449" s="522"/>
      <c r="V449" s="522"/>
      <c r="W449" s="522"/>
      <c r="X449" s="522"/>
      <c r="Y449" s="522"/>
      <c r="Z449" s="522"/>
    </row>
    <row r="450" spans="1:26" ht="14.25" customHeight="1" x14ac:dyDescent="0.2">
      <c r="A450" s="522"/>
      <c r="B450" s="522"/>
      <c r="C450" s="522"/>
      <c r="D450" s="522"/>
      <c r="E450" s="522"/>
      <c r="F450" s="522"/>
      <c r="G450" s="522"/>
      <c r="H450" s="522"/>
      <c r="I450" s="522"/>
      <c r="J450" s="522"/>
      <c r="K450" s="522"/>
      <c r="L450" s="522"/>
      <c r="M450" s="522"/>
      <c r="N450" s="522"/>
      <c r="O450" s="522"/>
      <c r="P450" s="522"/>
      <c r="Q450" s="522"/>
      <c r="R450" s="522"/>
      <c r="S450" s="522"/>
      <c r="T450" s="522"/>
      <c r="U450" s="522"/>
      <c r="V450" s="522"/>
      <c r="W450" s="522"/>
      <c r="X450" s="522"/>
      <c r="Y450" s="522"/>
      <c r="Z450" s="522"/>
    </row>
    <row r="451" spans="1:26" ht="14.25" customHeight="1" x14ac:dyDescent="0.2">
      <c r="A451" s="522"/>
      <c r="B451" s="522"/>
      <c r="C451" s="522"/>
      <c r="D451" s="522"/>
      <c r="E451" s="522"/>
      <c r="F451" s="522"/>
      <c r="G451" s="522"/>
      <c r="H451" s="522"/>
      <c r="I451" s="522"/>
      <c r="J451" s="522"/>
      <c r="K451" s="522"/>
      <c r="L451" s="522"/>
      <c r="M451" s="522"/>
      <c r="N451" s="522"/>
      <c r="O451" s="522"/>
      <c r="P451" s="522"/>
      <c r="Q451" s="522"/>
      <c r="R451" s="522"/>
      <c r="S451" s="522"/>
      <c r="T451" s="522"/>
      <c r="U451" s="522"/>
      <c r="V451" s="522"/>
      <c r="W451" s="522"/>
      <c r="X451" s="522"/>
      <c r="Y451" s="522"/>
      <c r="Z451" s="522"/>
    </row>
    <row r="452" spans="1:26" ht="14.25" customHeight="1" x14ac:dyDescent="0.2">
      <c r="A452" s="522"/>
      <c r="B452" s="522"/>
      <c r="C452" s="522"/>
      <c r="D452" s="522"/>
      <c r="E452" s="522"/>
      <c r="F452" s="522"/>
      <c r="G452" s="522"/>
      <c r="H452" s="522"/>
      <c r="I452" s="522"/>
      <c r="J452" s="522"/>
      <c r="K452" s="522"/>
      <c r="L452" s="522"/>
      <c r="M452" s="522"/>
      <c r="N452" s="522"/>
      <c r="O452" s="522"/>
      <c r="P452" s="522"/>
      <c r="Q452" s="522"/>
      <c r="R452" s="522"/>
      <c r="S452" s="522"/>
      <c r="T452" s="522"/>
      <c r="U452" s="522"/>
      <c r="V452" s="522"/>
      <c r="W452" s="522"/>
      <c r="X452" s="522"/>
      <c r="Y452" s="522"/>
      <c r="Z452" s="522"/>
    </row>
    <row r="453" spans="1:26" ht="14.25" customHeight="1" x14ac:dyDescent="0.2">
      <c r="A453" s="522"/>
      <c r="B453" s="522"/>
      <c r="C453" s="522"/>
      <c r="D453" s="522"/>
      <c r="E453" s="522"/>
      <c r="F453" s="522"/>
      <c r="G453" s="522"/>
      <c r="H453" s="522"/>
      <c r="I453" s="522"/>
      <c r="J453" s="522"/>
      <c r="K453" s="522"/>
      <c r="L453" s="522"/>
      <c r="M453" s="522"/>
      <c r="N453" s="522"/>
      <c r="O453" s="522"/>
      <c r="P453" s="522"/>
      <c r="Q453" s="522"/>
      <c r="R453" s="522"/>
      <c r="S453" s="522"/>
      <c r="T453" s="522"/>
      <c r="U453" s="522"/>
      <c r="V453" s="522"/>
      <c r="W453" s="522"/>
      <c r="X453" s="522"/>
      <c r="Y453" s="522"/>
      <c r="Z453" s="522"/>
    </row>
    <row r="454" spans="1:26" ht="14.25" customHeight="1" x14ac:dyDescent="0.2">
      <c r="A454" s="522"/>
      <c r="B454" s="522"/>
      <c r="C454" s="522"/>
      <c r="D454" s="522"/>
      <c r="E454" s="522"/>
      <c r="F454" s="522"/>
      <c r="G454" s="522"/>
      <c r="H454" s="522"/>
      <c r="I454" s="522"/>
      <c r="J454" s="522"/>
      <c r="K454" s="522"/>
      <c r="L454" s="522"/>
      <c r="M454" s="522"/>
      <c r="N454" s="522"/>
      <c r="O454" s="522"/>
      <c r="P454" s="522"/>
      <c r="Q454" s="522"/>
      <c r="R454" s="522"/>
      <c r="S454" s="522"/>
      <c r="T454" s="522"/>
      <c r="U454" s="522"/>
      <c r="V454" s="522"/>
      <c r="W454" s="522"/>
      <c r="X454" s="522"/>
      <c r="Y454" s="522"/>
      <c r="Z454" s="522"/>
    </row>
    <row r="455" spans="1:26" ht="14.25" customHeight="1" x14ac:dyDescent="0.2">
      <c r="A455" s="522"/>
      <c r="B455" s="522"/>
      <c r="C455" s="522"/>
      <c r="D455" s="522"/>
      <c r="E455" s="522"/>
      <c r="F455" s="522"/>
      <c r="G455" s="522"/>
      <c r="H455" s="522"/>
      <c r="I455" s="522"/>
      <c r="J455" s="522"/>
      <c r="K455" s="522"/>
      <c r="L455" s="522"/>
      <c r="M455" s="522"/>
      <c r="N455" s="522"/>
      <c r="O455" s="522"/>
      <c r="P455" s="522"/>
      <c r="Q455" s="522"/>
      <c r="R455" s="522"/>
      <c r="S455" s="522"/>
      <c r="T455" s="522"/>
      <c r="U455" s="522"/>
      <c r="V455" s="522"/>
      <c r="W455" s="522"/>
      <c r="X455" s="522"/>
      <c r="Y455" s="522"/>
      <c r="Z455" s="522"/>
    </row>
    <row r="456" spans="1:26" ht="14.25" customHeight="1" x14ac:dyDescent="0.2">
      <c r="A456" s="522"/>
      <c r="B456" s="522"/>
      <c r="C456" s="522"/>
      <c r="D456" s="522"/>
      <c r="E456" s="522"/>
      <c r="F456" s="522"/>
      <c r="G456" s="522"/>
      <c r="H456" s="522"/>
      <c r="I456" s="522"/>
      <c r="J456" s="522"/>
      <c r="K456" s="522"/>
      <c r="L456" s="522"/>
      <c r="M456" s="522"/>
      <c r="N456" s="522"/>
      <c r="O456" s="522"/>
      <c r="P456" s="522"/>
      <c r="Q456" s="522"/>
      <c r="R456" s="522"/>
      <c r="S456" s="522"/>
      <c r="T456" s="522"/>
      <c r="U456" s="522"/>
      <c r="V456" s="522"/>
      <c r="W456" s="522"/>
      <c r="X456" s="522"/>
      <c r="Y456" s="522"/>
      <c r="Z456" s="522"/>
    </row>
    <row r="457" spans="1:26" ht="14.25" customHeight="1" x14ac:dyDescent="0.2">
      <c r="A457" s="522"/>
      <c r="B457" s="522"/>
      <c r="C457" s="522"/>
      <c r="D457" s="522"/>
      <c r="E457" s="522"/>
      <c r="F457" s="522"/>
      <c r="G457" s="522"/>
      <c r="H457" s="522"/>
      <c r="I457" s="522"/>
      <c r="J457" s="522"/>
      <c r="K457" s="522"/>
      <c r="L457" s="522"/>
      <c r="M457" s="522"/>
      <c r="N457" s="522"/>
      <c r="O457" s="522"/>
      <c r="P457" s="522"/>
      <c r="Q457" s="522"/>
      <c r="R457" s="522"/>
      <c r="S457" s="522"/>
      <c r="T457" s="522"/>
      <c r="U457" s="522"/>
      <c r="V457" s="522"/>
      <c r="W457" s="522"/>
      <c r="X457" s="522"/>
      <c r="Y457" s="522"/>
      <c r="Z457" s="522"/>
    </row>
    <row r="458" spans="1:26" ht="14.25" customHeight="1" x14ac:dyDescent="0.2">
      <c r="A458" s="522"/>
      <c r="B458" s="522"/>
      <c r="C458" s="522"/>
      <c r="D458" s="522"/>
      <c r="E458" s="522"/>
      <c r="F458" s="522"/>
      <c r="G458" s="522"/>
      <c r="H458" s="522"/>
      <c r="I458" s="522"/>
      <c r="J458" s="522"/>
      <c r="K458" s="522"/>
      <c r="L458" s="522"/>
      <c r="M458" s="522"/>
      <c r="N458" s="522"/>
      <c r="O458" s="522"/>
      <c r="P458" s="522"/>
      <c r="Q458" s="522"/>
      <c r="R458" s="522"/>
      <c r="S458" s="522"/>
      <c r="T458" s="522"/>
      <c r="U458" s="522"/>
      <c r="V458" s="522"/>
      <c r="W458" s="522"/>
      <c r="X458" s="522"/>
      <c r="Y458" s="522"/>
      <c r="Z458" s="522"/>
    </row>
    <row r="459" spans="1:26" ht="14.25" customHeight="1" x14ac:dyDescent="0.2">
      <c r="A459" s="522"/>
      <c r="B459" s="522"/>
      <c r="C459" s="522"/>
      <c r="D459" s="522"/>
      <c r="E459" s="522"/>
      <c r="F459" s="522"/>
      <c r="G459" s="522"/>
      <c r="H459" s="522"/>
      <c r="I459" s="522"/>
      <c r="J459" s="522"/>
      <c r="K459" s="522"/>
      <c r="L459" s="522"/>
      <c r="M459" s="522"/>
      <c r="N459" s="522"/>
      <c r="O459" s="522"/>
      <c r="P459" s="522"/>
      <c r="Q459" s="522"/>
      <c r="R459" s="522"/>
      <c r="S459" s="522"/>
      <c r="T459" s="522"/>
      <c r="U459" s="522"/>
      <c r="V459" s="522"/>
      <c r="W459" s="522"/>
      <c r="X459" s="522"/>
      <c r="Y459" s="522"/>
      <c r="Z459" s="522"/>
    </row>
    <row r="460" spans="1:26" ht="14.25" customHeight="1" x14ac:dyDescent="0.2">
      <c r="A460" s="522"/>
      <c r="B460" s="522"/>
      <c r="C460" s="522"/>
      <c r="D460" s="522"/>
      <c r="E460" s="522"/>
      <c r="F460" s="522"/>
      <c r="G460" s="522"/>
      <c r="H460" s="522"/>
      <c r="I460" s="522"/>
      <c r="J460" s="522"/>
      <c r="K460" s="522"/>
      <c r="L460" s="522"/>
      <c r="M460" s="522"/>
      <c r="N460" s="522"/>
      <c r="O460" s="522"/>
      <c r="P460" s="522"/>
      <c r="Q460" s="522"/>
      <c r="R460" s="522"/>
      <c r="S460" s="522"/>
      <c r="T460" s="522"/>
      <c r="U460" s="522"/>
      <c r="V460" s="522"/>
      <c r="W460" s="522"/>
      <c r="X460" s="522"/>
      <c r="Y460" s="522"/>
      <c r="Z460" s="522"/>
    </row>
    <row r="461" spans="1:26" ht="14.25" customHeight="1" x14ac:dyDescent="0.2">
      <c r="A461" s="522"/>
      <c r="B461" s="522"/>
      <c r="C461" s="522"/>
      <c r="D461" s="522"/>
      <c r="E461" s="522"/>
      <c r="F461" s="522"/>
      <c r="G461" s="522"/>
      <c r="H461" s="522"/>
      <c r="I461" s="522"/>
      <c r="J461" s="522"/>
      <c r="K461" s="522"/>
      <c r="L461" s="522"/>
      <c r="M461" s="522"/>
      <c r="N461" s="522"/>
      <c r="O461" s="522"/>
      <c r="P461" s="522"/>
      <c r="Q461" s="522"/>
      <c r="R461" s="522"/>
      <c r="S461" s="522"/>
      <c r="T461" s="522"/>
      <c r="U461" s="522"/>
      <c r="V461" s="522"/>
      <c r="W461" s="522"/>
      <c r="X461" s="522"/>
      <c r="Y461" s="522"/>
      <c r="Z461" s="522"/>
    </row>
    <row r="462" spans="1:26" ht="14.25" customHeight="1" x14ac:dyDescent="0.2">
      <c r="A462" s="522"/>
      <c r="B462" s="522"/>
      <c r="C462" s="522"/>
      <c r="D462" s="522"/>
      <c r="E462" s="522"/>
      <c r="F462" s="522"/>
      <c r="G462" s="522"/>
      <c r="H462" s="522"/>
      <c r="I462" s="522"/>
      <c r="J462" s="522"/>
      <c r="K462" s="522"/>
      <c r="L462" s="522"/>
      <c r="M462" s="522"/>
      <c r="N462" s="522"/>
      <c r="O462" s="522"/>
      <c r="P462" s="522"/>
      <c r="Q462" s="522"/>
      <c r="R462" s="522"/>
      <c r="S462" s="522"/>
      <c r="T462" s="522"/>
      <c r="U462" s="522"/>
      <c r="V462" s="522"/>
      <c r="W462" s="522"/>
      <c r="X462" s="522"/>
      <c r="Y462" s="522"/>
      <c r="Z462" s="522"/>
    </row>
    <row r="463" spans="1:26" ht="14.25" customHeight="1" x14ac:dyDescent="0.2">
      <c r="A463" s="522"/>
      <c r="B463" s="522"/>
      <c r="C463" s="522"/>
      <c r="D463" s="522"/>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row>
    <row r="464" spans="1:26" ht="14.25" customHeight="1" x14ac:dyDescent="0.2">
      <c r="A464" s="522"/>
      <c r="B464" s="522"/>
      <c r="C464" s="522"/>
      <c r="D464" s="522"/>
      <c r="E464" s="522"/>
      <c r="F464" s="522"/>
      <c r="G464" s="522"/>
      <c r="H464" s="522"/>
      <c r="I464" s="522"/>
      <c r="J464" s="522"/>
      <c r="K464" s="522"/>
      <c r="L464" s="522"/>
      <c r="M464" s="522"/>
      <c r="N464" s="522"/>
      <c r="O464" s="522"/>
      <c r="P464" s="522"/>
      <c r="Q464" s="522"/>
      <c r="R464" s="522"/>
      <c r="S464" s="522"/>
      <c r="T464" s="522"/>
      <c r="U464" s="522"/>
      <c r="V464" s="522"/>
      <c r="W464" s="522"/>
      <c r="X464" s="522"/>
      <c r="Y464" s="522"/>
      <c r="Z464" s="522"/>
    </row>
    <row r="465" spans="1:26" ht="14.25" customHeight="1" x14ac:dyDescent="0.2">
      <c r="A465" s="522"/>
      <c r="B465" s="522"/>
      <c r="C465" s="522"/>
      <c r="D465" s="522"/>
      <c r="E465" s="522"/>
      <c r="F465" s="522"/>
      <c r="G465" s="522"/>
      <c r="H465" s="522"/>
      <c r="I465" s="522"/>
      <c r="J465" s="522"/>
      <c r="K465" s="522"/>
      <c r="L465" s="522"/>
      <c r="M465" s="522"/>
      <c r="N465" s="522"/>
      <c r="O465" s="522"/>
      <c r="P465" s="522"/>
      <c r="Q465" s="522"/>
      <c r="R465" s="522"/>
      <c r="S465" s="522"/>
      <c r="T465" s="522"/>
      <c r="U465" s="522"/>
      <c r="V465" s="522"/>
      <c r="W465" s="522"/>
      <c r="X465" s="522"/>
      <c r="Y465" s="522"/>
      <c r="Z465" s="522"/>
    </row>
    <row r="466" spans="1:26" ht="14.25" customHeight="1" x14ac:dyDescent="0.2">
      <c r="A466" s="522"/>
      <c r="B466" s="522"/>
      <c r="C466" s="522"/>
      <c r="D466" s="522"/>
      <c r="E466" s="522"/>
      <c r="F466" s="522"/>
      <c r="G466" s="522"/>
      <c r="H466" s="522"/>
      <c r="I466" s="522"/>
      <c r="J466" s="522"/>
      <c r="K466" s="522"/>
      <c r="L466" s="522"/>
      <c r="M466" s="522"/>
      <c r="N466" s="522"/>
      <c r="O466" s="522"/>
      <c r="P466" s="522"/>
      <c r="Q466" s="522"/>
      <c r="R466" s="522"/>
      <c r="S466" s="522"/>
      <c r="T466" s="522"/>
      <c r="U466" s="522"/>
      <c r="V466" s="522"/>
      <c r="W466" s="522"/>
      <c r="X466" s="522"/>
      <c r="Y466" s="522"/>
      <c r="Z466" s="522"/>
    </row>
    <row r="467" spans="1:26" ht="14.25" customHeight="1" x14ac:dyDescent="0.2">
      <c r="A467" s="522"/>
      <c r="B467" s="522"/>
      <c r="C467" s="522"/>
      <c r="D467" s="522"/>
      <c r="E467" s="522"/>
      <c r="F467" s="522"/>
      <c r="G467" s="522"/>
      <c r="H467" s="522"/>
      <c r="I467" s="522"/>
      <c r="J467" s="522"/>
      <c r="K467" s="522"/>
      <c r="L467" s="522"/>
      <c r="M467" s="522"/>
      <c r="N467" s="522"/>
      <c r="O467" s="522"/>
      <c r="P467" s="522"/>
      <c r="Q467" s="522"/>
      <c r="R467" s="522"/>
      <c r="S467" s="522"/>
      <c r="T467" s="522"/>
      <c r="U467" s="522"/>
      <c r="V467" s="522"/>
      <c r="W467" s="522"/>
      <c r="X467" s="522"/>
      <c r="Y467" s="522"/>
      <c r="Z467" s="522"/>
    </row>
    <row r="468" spans="1:26" ht="14.25" customHeight="1" x14ac:dyDescent="0.2">
      <c r="A468" s="522"/>
      <c r="B468" s="522"/>
      <c r="C468" s="522"/>
      <c r="D468" s="522"/>
      <c r="E468" s="522"/>
      <c r="F468" s="522"/>
      <c r="G468" s="522"/>
      <c r="H468" s="522"/>
      <c r="I468" s="522"/>
      <c r="J468" s="522"/>
      <c r="K468" s="522"/>
      <c r="L468" s="522"/>
      <c r="M468" s="522"/>
      <c r="N468" s="522"/>
      <c r="O468" s="522"/>
      <c r="P468" s="522"/>
      <c r="Q468" s="522"/>
      <c r="R468" s="522"/>
      <c r="S468" s="522"/>
      <c r="T468" s="522"/>
      <c r="U468" s="522"/>
      <c r="V468" s="522"/>
      <c r="W468" s="522"/>
      <c r="X468" s="522"/>
      <c r="Y468" s="522"/>
      <c r="Z468" s="522"/>
    </row>
    <row r="469" spans="1:26" ht="14.25" customHeight="1" x14ac:dyDescent="0.2">
      <c r="A469" s="522"/>
      <c r="B469" s="522"/>
      <c r="C469" s="522"/>
      <c r="D469" s="522"/>
      <c r="E469" s="522"/>
      <c r="F469" s="522"/>
      <c r="G469" s="522"/>
      <c r="H469" s="522"/>
      <c r="I469" s="522"/>
      <c r="J469" s="522"/>
      <c r="K469" s="522"/>
      <c r="L469" s="522"/>
      <c r="M469" s="522"/>
      <c r="N469" s="522"/>
      <c r="O469" s="522"/>
      <c r="P469" s="522"/>
      <c r="Q469" s="522"/>
      <c r="R469" s="522"/>
      <c r="S469" s="522"/>
      <c r="T469" s="522"/>
      <c r="U469" s="522"/>
      <c r="V469" s="522"/>
      <c r="W469" s="522"/>
      <c r="X469" s="522"/>
      <c r="Y469" s="522"/>
      <c r="Z469" s="522"/>
    </row>
    <row r="470" spans="1:26" ht="14.25" customHeight="1" x14ac:dyDescent="0.2">
      <c r="A470" s="522"/>
      <c r="B470" s="522"/>
      <c r="C470" s="522"/>
      <c r="D470" s="522"/>
      <c r="E470" s="522"/>
      <c r="F470" s="522"/>
      <c r="G470" s="522"/>
      <c r="H470" s="522"/>
      <c r="I470" s="522"/>
      <c r="J470" s="522"/>
      <c r="K470" s="522"/>
      <c r="L470" s="522"/>
      <c r="M470" s="522"/>
      <c r="N470" s="522"/>
      <c r="O470" s="522"/>
      <c r="P470" s="522"/>
      <c r="Q470" s="522"/>
      <c r="R470" s="522"/>
      <c r="S470" s="522"/>
      <c r="T470" s="522"/>
      <c r="U470" s="522"/>
      <c r="V470" s="522"/>
      <c r="W470" s="522"/>
      <c r="X470" s="522"/>
      <c r="Y470" s="522"/>
      <c r="Z470" s="522"/>
    </row>
    <row r="471" spans="1:26" ht="14.25" customHeight="1" x14ac:dyDescent="0.2">
      <c r="A471" s="522"/>
      <c r="B471" s="522"/>
      <c r="C471" s="522"/>
      <c r="D471" s="522"/>
      <c r="E471" s="522"/>
      <c r="F471" s="522"/>
      <c r="G471" s="522"/>
      <c r="H471" s="522"/>
      <c r="I471" s="522"/>
      <c r="J471" s="522"/>
      <c r="K471" s="522"/>
      <c r="L471" s="522"/>
      <c r="M471" s="522"/>
      <c r="N471" s="522"/>
      <c r="O471" s="522"/>
      <c r="P471" s="522"/>
      <c r="Q471" s="522"/>
      <c r="R471" s="522"/>
      <c r="S471" s="522"/>
      <c r="T471" s="522"/>
      <c r="U471" s="522"/>
      <c r="V471" s="522"/>
      <c r="W471" s="522"/>
      <c r="X471" s="522"/>
      <c r="Y471" s="522"/>
      <c r="Z471" s="522"/>
    </row>
    <row r="472" spans="1:26" ht="14.25" customHeight="1" x14ac:dyDescent="0.2">
      <c r="A472" s="522"/>
      <c r="B472" s="522"/>
      <c r="C472" s="522"/>
      <c r="D472" s="522"/>
      <c r="E472" s="522"/>
      <c r="F472" s="522"/>
      <c r="G472" s="522"/>
      <c r="H472" s="522"/>
      <c r="I472" s="522"/>
      <c r="J472" s="522"/>
      <c r="K472" s="522"/>
      <c r="L472" s="522"/>
      <c r="M472" s="522"/>
      <c r="N472" s="522"/>
      <c r="O472" s="522"/>
      <c r="P472" s="522"/>
      <c r="Q472" s="522"/>
      <c r="R472" s="522"/>
      <c r="S472" s="522"/>
      <c r="T472" s="522"/>
      <c r="U472" s="522"/>
      <c r="V472" s="522"/>
      <c r="W472" s="522"/>
      <c r="X472" s="522"/>
      <c r="Y472" s="522"/>
      <c r="Z472" s="522"/>
    </row>
    <row r="473" spans="1:26" ht="14.25" customHeight="1" x14ac:dyDescent="0.2">
      <c r="A473" s="522"/>
      <c r="B473" s="522"/>
      <c r="C473" s="522"/>
      <c r="D473" s="522"/>
      <c r="E473" s="522"/>
      <c r="F473" s="522"/>
      <c r="G473" s="522"/>
      <c r="H473" s="522"/>
      <c r="I473" s="522"/>
      <c r="J473" s="522"/>
      <c r="K473" s="522"/>
      <c r="L473" s="522"/>
      <c r="M473" s="522"/>
      <c r="N473" s="522"/>
      <c r="O473" s="522"/>
      <c r="P473" s="522"/>
      <c r="Q473" s="522"/>
      <c r="R473" s="522"/>
      <c r="S473" s="522"/>
      <c r="T473" s="522"/>
      <c r="U473" s="522"/>
      <c r="V473" s="522"/>
      <c r="W473" s="522"/>
      <c r="X473" s="522"/>
      <c r="Y473" s="522"/>
      <c r="Z473" s="522"/>
    </row>
    <row r="474" spans="1:26" ht="14.25" customHeight="1" x14ac:dyDescent="0.2">
      <c r="A474" s="522"/>
      <c r="B474" s="522"/>
      <c r="C474" s="522"/>
      <c r="D474" s="522"/>
      <c r="E474" s="522"/>
      <c r="F474" s="522"/>
      <c r="G474" s="522"/>
      <c r="H474" s="522"/>
      <c r="I474" s="522"/>
      <c r="J474" s="522"/>
      <c r="K474" s="522"/>
      <c r="L474" s="522"/>
      <c r="M474" s="522"/>
      <c r="N474" s="522"/>
      <c r="O474" s="522"/>
      <c r="P474" s="522"/>
      <c r="Q474" s="522"/>
      <c r="R474" s="522"/>
      <c r="S474" s="522"/>
      <c r="T474" s="522"/>
      <c r="U474" s="522"/>
      <c r="V474" s="522"/>
      <c r="W474" s="522"/>
      <c r="X474" s="522"/>
      <c r="Y474" s="522"/>
      <c r="Z474" s="522"/>
    </row>
    <row r="475" spans="1:26" ht="14.25" customHeight="1" x14ac:dyDescent="0.2">
      <c r="A475" s="522"/>
      <c r="B475" s="522"/>
      <c r="C475" s="522"/>
      <c r="D475" s="522"/>
      <c r="E475" s="522"/>
      <c r="F475" s="522"/>
      <c r="G475" s="522"/>
      <c r="H475" s="522"/>
      <c r="I475" s="522"/>
      <c r="J475" s="522"/>
      <c r="K475" s="522"/>
      <c r="L475" s="522"/>
      <c r="M475" s="522"/>
      <c r="N475" s="522"/>
      <c r="O475" s="522"/>
      <c r="P475" s="522"/>
      <c r="Q475" s="522"/>
      <c r="R475" s="522"/>
      <c r="S475" s="522"/>
      <c r="T475" s="522"/>
      <c r="U475" s="522"/>
      <c r="V475" s="522"/>
      <c r="W475" s="522"/>
      <c r="X475" s="522"/>
      <c r="Y475" s="522"/>
      <c r="Z475" s="522"/>
    </row>
    <row r="476" spans="1:26" ht="14.25" customHeight="1" x14ac:dyDescent="0.2">
      <c r="A476" s="522"/>
      <c r="B476" s="522"/>
      <c r="C476" s="522"/>
      <c r="D476" s="522"/>
      <c r="E476" s="522"/>
      <c r="F476" s="522"/>
      <c r="G476" s="522"/>
      <c r="H476" s="522"/>
      <c r="I476" s="522"/>
      <c r="J476" s="522"/>
      <c r="K476" s="522"/>
      <c r="L476" s="522"/>
      <c r="M476" s="522"/>
      <c r="N476" s="522"/>
      <c r="O476" s="522"/>
      <c r="P476" s="522"/>
      <c r="Q476" s="522"/>
      <c r="R476" s="522"/>
      <c r="S476" s="522"/>
      <c r="T476" s="522"/>
      <c r="U476" s="522"/>
      <c r="V476" s="522"/>
      <c r="W476" s="522"/>
      <c r="X476" s="522"/>
      <c r="Y476" s="522"/>
      <c r="Z476" s="522"/>
    </row>
    <row r="477" spans="1:26" ht="14.25" customHeight="1" x14ac:dyDescent="0.2">
      <c r="A477" s="522"/>
      <c r="B477" s="522"/>
      <c r="C477" s="522"/>
      <c r="D477" s="522"/>
      <c r="E477" s="522"/>
      <c r="F477" s="522"/>
      <c r="G477" s="522"/>
      <c r="H477" s="522"/>
      <c r="I477" s="522"/>
      <c r="J477" s="522"/>
      <c r="K477" s="522"/>
      <c r="L477" s="522"/>
      <c r="M477" s="522"/>
      <c r="N477" s="522"/>
      <c r="O477" s="522"/>
      <c r="P477" s="522"/>
      <c r="Q477" s="522"/>
      <c r="R477" s="522"/>
      <c r="S477" s="522"/>
      <c r="T477" s="522"/>
      <c r="U477" s="522"/>
      <c r="V477" s="522"/>
      <c r="W477" s="522"/>
      <c r="X477" s="522"/>
      <c r="Y477" s="522"/>
      <c r="Z477" s="522"/>
    </row>
    <row r="478" spans="1:26" ht="14.25" customHeight="1" x14ac:dyDescent="0.2">
      <c r="A478" s="522"/>
      <c r="B478" s="522"/>
      <c r="C478" s="522"/>
      <c r="D478" s="522"/>
      <c r="E478" s="522"/>
      <c r="F478" s="522"/>
      <c r="G478" s="522"/>
      <c r="H478" s="522"/>
      <c r="I478" s="522"/>
      <c r="J478" s="522"/>
      <c r="K478" s="522"/>
      <c r="L478" s="522"/>
      <c r="M478" s="522"/>
      <c r="N478" s="522"/>
      <c r="O478" s="522"/>
      <c r="P478" s="522"/>
      <c r="Q478" s="522"/>
      <c r="R478" s="522"/>
      <c r="S478" s="522"/>
      <c r="T478" s="522"/>
      <c r="U478" s="522"/>
      <c r="V478" s="522"/>
      <c r="W478" s="522"/>
      <c r="X478" s="522"/>
      <c r="Y478" s="522"/>
      <c r="Z478" s="522"/>
    </row>
    <row r="479" spans="1:26" ht="14.25" customHeight="1" x14ac:dyDescent="0.2">
      <c r="A479" s="522"/>
      <c r="B479" s="522"/>
      <c r="C479" s="522"/>
      <c r="D479" s="522"/>
      <c r="E479" s="522"/>
      <c r="F479" s="522"/>
      <c r="G479" s="522"/>
      <c r="H479" s="522"/>
      <c r="I479" s="522"/>
      <c r="J479" s="522"/>
      <c r="K479" s="522"/>
      <c r="L479" s="522"/>
      <c r="M479" s="522"/>
      <c r="N479" s="522"/>
      <c r="O479" s="522"/>
      <c r="P479" s="522"/>
      <c r="Q479" s="522"/>
      <c r="R479" s="522"/>
      <c r="S479" s="522"/>
      <c r="T479" s="522"/>
      <c r="U479" s="522"/>
      <c r="V479" s="522"/>
      <c r="W479" s="522"/>
      <c r="X479" s="522"/>
      <c r="Y479" s="522"/>
      <c r="Z479" s="522"/>
    </row>
    <row r="480" spans="1:26" ht="14.25" customHeight="1" x14ac:dyDescent="0.2">
      <c r="A480" s="522"/>
      <c r="B480" s="522"/>
      <c r="C480" s="522"/>
      <c r="D480" s="522"/>
      <c r="E480" s="522"/>
      <c r="F480" s="522"/>
      <c r="G480" s="522"/>
      <c r="H480" s="522"/>
      <c r="I480" s="522"/>
      <c r="J480" s="522"/>
      <c r="K480" s="522"/>
      <c r="L480" s="522"/>
      <c r="M480" s="522"/>
      <c r="N480" s="522"/>
      <c r="O480" s="522"/>
      <c r="P480" s="522"/>
      <c r="Q480" s="522"/>
      <c r="R480" s="522"/>
      <c r="S480" s="522"/>
      <c r="T480" s="522"/>
      <c r="U480" s="522"/>
      <c r="V480" s="522"/>
      <c r="W480" s="522"/>
      <c r="X480" s="522"/>
      <c r="Y480" s="522"/>
      <c r="Z480" s="522"/>
    </row>
    <row r="481" spans="1:26" ht="14.25" customHeight="1" x14ac:dyDescent="0.2">
      <c r="A481" s="522"/>
      <c r="B481" s="522"/>
      <c r="C481" s="522"/>
      <c r="D481" s="522"/>
      <c r="E481" s="522"/>
      <c r="F481" s="522"/>
      <c r="G481" s="522"/>
      <c r="H481" s="522"/>
      <c r="I481" s="522"/>
      <c r="J481" s="522"/>
      <c r="K481" s="522"/>
      <c r="L481" s="522"/>
      <c r="M481" s="522"/>
      <c r="N481" s="522"/>
      <c r="O481" s="522"/>
      <c r="P481" s="522"/>
      <c r="Q481" s="522"/>
      <c r="R481" s="522"/>
      <c r="S481" s="522"/>
      <c r="T481" s="522"/>
      <c r="U481" s="522"/>
      <c r="V481" s="522"/>
      <c r="W481" s="522"/>
      <c r="X481" s="522"/>
      <c r="Y481" s="522"/>
      <c r="Z481" s="522"/>
    </row>
    <row r="482" spans="1:26" ht="14.25" customHeight="1" x14ac:dyDescent="0.2">
      <c r="A482" s="522"/>
      <c r="B482" s="522"/>
      <c r="C482" s="522"/>
      <c r="D482" s="522"/>
      <c r="E482" s="522"/>
      <c r="F482" s="522"/>
      <c r="G482" s="522"/>
      <c r="H482" s="522"/>
      <c r="I482" s="522"/>
      <c r="J482" s="522"/>
      <c r="K482" s="522"/>
      <c r="L482" s="522"/>
      <c r="M482" s="522"/>
      <c r="N482" s="522"/>
      <c r="O482" s="522"/>
      <c r="P482" s="522"/>
      <c r="Q482" s="522"/>
      <c r="R482" s="522"/>
      <c r="S482" s="522"/>
      <c r="T482" s="522"/>
      <c r="U482" s="522"/>
      <c r="V482" s="522"/>
      <c r="W482" s="522"/>
      <c r="X482" s="522"/>
      <c r="Y482" s="522"/>
      <c r="Z482" s="522"/>
    </row>
    <row r="483" spans="1:26" ht="14.25" customHeight="1" x14ac:dyDescent="0.2">
      <c r="A483" s="522"/>
      <c r="B483" s="522"/>
      <c r="C483" s="522"/>
      <c r="D483" s="522"/>
      <c r="E483" s="522"/>
      <c r="F483" s="522"/>
      <c r="G483" s="522"/>
      <c r="H483" s="522"/>
      <c r="I483" s="522"/>
      <c r="J483" s="522"/>
      <c r="K483" s="522"/>
      <c r="L483" s="522"/>
      <c r="M483" s="522"/>
      <c r="N483" s="522"/>
      <c r="O483" s="522"/>
      <c r="P483" s="522"/>
      <c r="Q483" s="522"/>
      <c r="R483" s="522"/>
      <c r="S483" s="522"/>
      <c r="T483" s="522"/>
      <c r="U483" s="522"/>
      <c r="V483" s="522"/>
      <c r="W483" s="522"/>
      <c r="X483" s="522"/>
      <c r="Y483" s="522"/>
      <c r="Z483" s="522"/>
    </row>
    <row r="484" spans="1:26" ht="14.25" customHeight="1" x14ac:dyDescent="0.2">
      <c r="A484" s="522"/>
      <c r="B484" s="522"/>
      <c r="C484" s="522"/>
      <c r="D484" s="522"/>
      <c r="E484" s="522"/>
      <c r="F484" s="522"/>
      <c r="G484" s="522"/>
      <c r="H484" s="522"/>
      <c r="I484" s="522"/>
      <c r="J484" s="522"/>
      <c r="K484" s="522"/>
      <c r="L484" s="522"/>
      <c r="M484" s="522"/>
      <c r="N484" s="522"/>
      <c r="O484" s="522"/>
      <c r="P484" s="522"/>
      <c r="Q484" s="522"/>
      <c r="R484" s="522"/>
      <c r="S484" s="522"/>
      <c r="T484" s="522"/>
      <c r="U484" s="522"/>
      <c r="V484" s="522"/>
      <c r="W484" s="522"/>
      <c r="X484" s="522"/>
      <c r="Y484" s="522"/>
      <c r="Z484" s="522"/>
    </row>
    <row r="485" spans="1:26" ht="14.25" customHeight="1" x14ac:dyDescent="0.2">
      <c r="A485" s="522"/>
      <c r="B485" s="522"/>
      <c r="C485" s="522"/>
      <c r="D485" s="522"/>
      <c r="E485" s="522"/>
      <c r="F485" s="522"/>
      <c r="G485" s="522"/>
      <c r="H485" s="522"/>
      <c r="I485" s="522"/>
      <c r="J485" s="522"/>
      <c r="K485" s="522"/>
      <c r="L485" s="522"/>
      <c r="M485" s="522"/>
      <c r="N485" s="522"/>
      <c r="O485" s="522"/>
      <c r="P485" s="522"/>
      <c r="Q485" s="522"/>
      <c r="R485" s="522"/>
      <c r="S485" s="522"/>
      <c r="T485" s="522"/>
      <c r="U485" s="522"/>
      <c r="V485" s="522"/>
      <c r="W485" s="522"/>
      <c r="X485" s="522"/>
      <c r="Y485" s="522"/>
      <c r="Z485" s="522"/>
    </row>
    <row r="486" spans="1:26" ht="14.25" customHeight="1" x14ac:dyDescent="0.2">
      <c r="A486" s="522"/>
      <c r="B486" s="522"/>
      <c r="C486" s="522"/>
      <c r="D486" s="522"/>
      <c r="E486" s="522"/>
      <c r="F486" s="522"/>
      <c r="G486" s="522"/>
      <c r="H486" s="522"/>
      <c r="I486" s="522"/>
      <c r="J486" s="522"/>
      <c r="K486" s="522"/>
      <c r="L486" s="522"/>
      <c r="M486" s="522"/>
      <c r="N486" s="522"/>
      <c r="O486" s="522"/>
      <c r="P486" s="522"/>
      <c r="Q486" s="522"/>
      <c r="R486" s="522"/>
      <c r="S486" s="522"/>
      <c r="T486" s="522"/>
      <c r="U486" s="522"/>
      <c r="V486" s="522"/>
      <c r="W486" s="522"/>
      <c r="X486" s="522"/>
      <c r="Y486" s="522"/>
      <c r="Z486" s="522"/>
    </row>
    <row r="487" spans="1:26" ht="14.25" customHeight="1" x14ac:dyDescent="0.2">
      <c r="A487" s="522"/>
      <c r="B487" s="522"/>
      <c r="C487" s="522"/>
      <c r="D487" s="522"/>
      <c r="E487" s="522"/>
      <c r="F487" s="522"/>
      <c r="G487" s="522"/>
      <c r="H487" s="522"/>
      <c r="I487" s="522"/>
      <c r="J487" s="522"/>
      <c r="K487" s="522"/>
      <c r="L487" s="522"/>
      <c r="M487" s="522"/>
      <c r="N487" s="522"/>
      <c r="O487" s="522"/>
      <c r="P487" s="522"/>
      <c r="Q487" s="522"/>
      <c r="R487" s="522"/>
      <c r="S487" s="522"/>
      <c r="T487" s="522"/>
      <c r="U487" s="522"/>
      <c r="V487" s="522"/>
      <c r="W487" s="522"/>
      <c r="X487" s="522"/>
      <c r="Y487" s="522"/>
      <c r="Z487" s="522"/>
    </row>
    <row r="488" spans="1:26" ht="14.25" customHeight="1" x14ac:dyDescent="0.2">
      <c r="A488" s="522"/>
      <c r="B488" s="522"/>
      <c r="C488" s="522"/>
      <c r="D488" s="522"/>
      <c r="E488" s="522"/>
      <c r="F488" s="522"/>
      <c r="G488" s="522"/>
      <c r="H488" s="522"/>
      <c r="I488" s="522"/>
      <c r="J488" s="522"/>
      <c r="K488" s="522"/>
      <c r="L488" s="522"/>
      <c r="M488" s="522"/>
      <c r="N488" s="522"/>
      <c r="O488" s="522"/>
      <c r="P488" s="522"/>
      <c r="Q488" s="522"/>
      <c r="R488" s="522"/>
      <c r="S488" s="522"/>
      <c r="T488" s="522"/>
      <c r="U488" s="522"/>
      <c r="V488" s="522"/>
      <c r="W488" s="522"/>
      <c r="X488" s="522"/>
      <c r="Y488" s="522"/>
      <c r="Z488" s="522"/>
    </row>
    <row r="489" spans="1:26" ht="14.25" customHeight="1" x14ac:dyDescent="0.2">
      <c r="A489" s="522"/>
      <c r="B489" s="522"/>
      <c r="C489" s="522"/>
      <c r="D489" s="522"/>
      <c r="E489" s="522"/>
      <c r="F489" s="522"/>
      <c r="G489" s="522"/>
      <c r="H489" s="522"/>
      <c r="I489" s="522"/>
      <c r="J489" s="522"/>
      <c r="K489" s="522"/>
      <c r="L489" s="522"/>
      <c r="M489" s="522"/>
      <c r="N489" s="522"/>
      <c r="O489" s="522"/>
      <c r="P489" s="522"/>
      <c r="Q489" s="522"/>
      <c r="R489" s="522"/>
      <c r="S489" s="522"/>
      <c r="T489" s="522"/>
      <c r="U489" s="522"/>
      <c r="V489" s="522"/>
      <c r="W489" s="522"/>
      <c r="X489" s="522"/>
      <c r="Y489" s="522"/>
      <c r="Z489" s="522"/>
    </row>
    <row r="490" spans="1:26" ht="14.25" customHeight="1" x14ac:dyDescent="0.2">
      <c r="A490" s="522"/>
      <c r="B490" s="522"/>
      <c r="C490" s="522"/>
      <c r="D490" s="522"/>
      <c r="E490" s="522"/>
      <c r="F490" s="522"/>
      <c r="G490" s="522"/>
      <c r="H490" s="522"/>
      <c r="I490" s="522"/>
      <c r="J490" s="522"/>
      <c r="K490" s="522"/>
      <c r="L490" s="522"/>
      <c r="M490" s="522"/>
      <c r="N490" s="522"/>
      <c r="O490" s="522"/>
      <c r="P490" s="522"/>
      <c r="Q490" s="522"/>
      <c r="R490" s="522"/>
      <c r="S490" s="522"/>
      <c r="T490" s="522"/>
      <c r="U490" s="522"/>
      <c r="V490" s="522"/>
      <c r="W490" s="522"/>
      <c r="X490" s="522"/>
      <c r="Y490" s="522"/>
      <c r="Z490" s="522"/>
    </row>
    <row r="491" spans="1:26" ht="14.25" customHeight="1" x14ac:dyDescent="0.2">
      <c r="A491" s="522"/>
      <c r="B491" s="522"/>
      <c r="C491" s="522"/>
      <c r="D491" s="522"/>
      <c r="E491" s="522"/>
      <c r="F491" s="522"/>
      <c r="G491" s="522"/>
      <c r="H491" s="522"/>
      <c r="I491" s="522"/>
      <c r="J491" s="522"/>
      <c r="K491" s="522"/>
      <c r="L491" s="522"/>
      <c r="M491" s="522"/>
      <c r="N491" s="522"/>
      <c r="O491" s="522"/>
      <c r="P491" s="522"/>
      <c r="Q491" s="522"/>
      <c r="R491" s="522"/>
      <c r="S491" s="522"/>
      <c r="T491" s="522"/>
      <c r="U491" s="522"/>
      <c r="V491" s="522"/>
      <c r="W491" s="522"/>
      <c r="X491" s="522"/>
      <c r="Y491" s="522"/>
      <c r="Z491" s="522"/>
    </row>
    <row r="492" spans="1:26" ht="14.25" customHeight="1" x14ac:dyDescent="0.2">
      <c r="A492" s="522"/>
      <c r="B492" s="522"/>
      <c r="C492" s="522"/>
      <c r="D492" s="522"/>
      <c r="E492" s="522"/>
      <c r="F492" s="522"/>
      <c r="G492" s="522"/>
      <c r="H492" s="522"/>
      <c r="I492" s="522"/>
      <c r="J492" s="522"/>
      <c r="K492" s="522"/>
      <c r="L492" s="522"/>
      <c r="M492" s="522"/>
      <c r="N492" s="522"/>
      <c r="O492" s="522"/>
      <c r="P492" s="522"/>
      <c r="Q492" s="522"/>
      <c r="R492" s="522"/>
      <c r="S492" s="522"/>
      <c r="T492" s="522"/>
      <c r="U492" s="522"/>
      <c r="V492" s="522"/>
      <c r="W492" s="522"/>
      <c r="X492" s="522"/>
      <c r="Y492" s="522"/>
      <c r="Z492" s="522"/>
    </row>
    <row r="493" spans="1:26" ht="14.25" customHeight="1" x14ac:dyDescent="0.2">
      <c r="A493" s="522"/>
      <c r="B493" s="522"/>
      <c r="C493" s="522"/>
      <c r="D493" s="522"/>
      <c r="E493" s="522"/>
      <c r="F493" s="522"/>
      <c r="G493" s="522"/>
      <c r="H493" s="522"/>
      <c r="I493" s="522"/>
      <c r="J493" s="522"/>
      <c r="K493" s="522"/>
      <c r="L493" s="522"/>
      <c r="M493" s="522"/>
      <c r="N493" s="522"/>
      <c r="O493" s="522"/>
      <c r="P493" s="522"/>
      <c r="Q493" s="522"/>
      <c r="R493" s="522"/>
      <c r="S493" s="522"/>
      <c r="T493" s="522"/>
      <c r="U493" s="522"/>
      <c r="V493" s="522"/>
      <c r="W493" s="522"/>
      <c r="X493" s="522"/>
      <c r="Y493" s="522"/>
      <c r="Z493" s="522"/>
    </row>
    <row r="494" spans="1:26" ht="14.25" customHeight="1" x14ac:dyDescent="0.2">
      <c r="A494" s="522"/>
      <c r="B494" s="522"/>
      <c r="C494" s="522"/>
      <c r="D494" s="522"/>
      <c r="E494" s="522"/>
      <c r="F494" s="522"/>
      <c r="G494" s="522"/>
      <c r="H494" s="522"/>
      <c r="I494" s="522"/>
      <c r="J494" s="522"/>
      <c r="K494" s="522"/>
      <c r="L494" s="522"/>
      <c r="M494" s="522"/>
      <c r="N494" s="522"/>
      <c r="O494" s="522"/>
      <c r="P494" s="522"/>
      <c r="Q494" s="522"/>
      <c r="R494" s="522"/>
      <c r="S494" s="522"/>
      <c r="T494" s="522"/>
      <c r="U494" s="522"/>
      <c r="V494" s="522"/>
      <c r="W494" s="522"/>
      <c r="X494" s="522"/>
      <c r="Y494" s="522"/>
      <c r="Z494" s="522"/>
    </row>
    <row r="495" spans="1:26" ht="14.25" customHeight="1" x14ac:dyDescent="0.2">
      <c r="A495" s="522"/>
      <c r="B495" s="522"/>
      <c r="C495" s="522"/>
      <c r="D495" s="522"/>
      <c r="E495" s="522"/>
      <c r="F495" s="522"/>
      <c r="G495" s="522"/>
      <c r="H495" s="522"/>
      <c r="I495" s="522"/>
      <c r="J495" s="522"/>
      <c r="K495" s="522"/>
      <c r="L495" s="522"/>
      <c r="M495" s="522"/>
      <c r="N495" s="522"/>
      <c r="O495" s="522"/>
      <c r="P495" s="522"/>
      <c r="Q495" s="522"/>
      <c r="R495" s="522"/>
      <c r="S495" s="522"/>
      <c r="T495" s="522"/>
      <c r="U495" s="522"/>
      <c r="V495" s="522"/>
      <c r="W495" s="522"/>
      <c r="X495" s="522"/>
      <c r="Y495" s="522"/>
      <c r="Z495" s="522"/>
    </row>
    <row r="496" spans="1:26" ht="14.25" customHeight="1" x14ac:dyDescent="0.2">
      <c r="A496" s="522"/>
      <c r="B496" s="522"/>
      <c r="C496" s="522"/>
      <c r="D496" s="522"/>
      <c r="E496" s="522"/>
      <c r="F496" s="522"/>
      <c r="G496" s="522"/>
      <c r="H496" s="522"/>
      <c r="I496" s="522"/>
      <c r="J496" s="522"/>
      <c r="K496" s="522"/>
      <c r="L496" s="522"/>
      <c r="M496" s="522"/>
      <c r="N496" s="522"/>
      <c r="O496" s="522"/>
      <c r="P496" s="522"/>
      <c r="Q496" s="522"/>
      <c r="R496" s="522"/>
      <c r="S496" s="522"/>
      <c r="T496" s="522"/>
      <c r="U496" s="522"/>
      <c r="V496" s="522"/>
      <c r="W496" s="522"/>
      <c r="X496" s="522"/>
      <c r="Y496" s="522"/>
      <c r="Z496" s="522"/>
    </row>
    <row r="497" spans="1:26" ht="14.25" customHeight="1" x14ac:dyDescent="0.2">
      <c r="A497" s="522"/>
      <c r="B497" s="522"/>
      <c r="C497" s="522"/>
      <c r="D497" s="522"/>
      <c r="E497" s="522"/>
      <c r="F497" s="522"/>
      <c r="G497" s="522"/>
      <c r="H497" s="522"/>
      <c r="I497" s="522"/>
      <c r="J497" s="522"/>
      <c r="K497" s="522"/>
      <c r="L497" s="522"/>
      <c r="M497" s="522"/>
      <c r="N497" s="522"/>
      <c r="O497" s="522"/>
      <c r="P497" s="522"/>
      <c r="Q497" s="522"/>
      <c r="R497" s="522"/>
      <c r="S497" s="522"/>
      <c r="T497" s="522"/>
      <c r="U497" s="522"/>
      <c r="V497" s="522"/>
      <c r="W497" s="522"/>
      <c r="X497" s="522"/>
      <c r="Y497" s="522"/>
      <c r="Z497" s="522"/>
    </row>
    <row r="498" spans="1:26" ht="14.25" customHeight="1" x14ac:dyDescent="0.2">
      <c r="A498" s="522"/>
      <c r="B498" s="522"/>
      <c r="C498" s="522"/>
      <c r="D498" s="522"/>
      <c r="E498" s="522"/>
      <c r="F498" s="522"/>
      <c r="G498" s="522"/>
      <c r="H498" s="522"/>
      <c r="I498" s="522"/>
      <c r="J498" s="522"/>
      <c r="K498" s="522"/>
      <c r="L498" s="522"/>
      <c r="M498" s="522"/>
      <c r="N498" s="522"/>
      <c r="O498" s="522"/>
      <c r="P498" s="522"/>
      <c r="Q498" s="522"/>
      <c r="R498" s="522"/>
      <c r="S498" s="522"/>
      <c r="T498" s="522"/>
      <c r="U498" s="522"/>
      <c r="V498" s="522"/>
      <c r="W498" s="522"/>
      <c r="X498" s="522"/>
      <c r="Y498" s="522"/>
      <c r="Z498" s="522"/>
    </row>
    <row r="499" spans="1:26" ht="14.25" customHeight="1" x14ac:dyDescent="0.2">
      <c r="A499" s="522"/>
      <c r="B499" s="522"/>
      <c r="C499" s="522"/>
      <c r="D499" s="522"/>
      <c r="E499" s="522"/>
      <c r="F499" s="522"/>
      <c r="G499" s="522"/>
      <c r="H499" s="522"/>
      <c r="I499" s="522"/>
      <c r="J499" s="522"/>
      <c r="K499" s="522"/>
      <c r="L499" s="522"/>
      <c r="M499" s="522"/>
      <c r="N499" s="522"/>
      <c r="O499" s="522"/>
      <c r="P499" s="522"/>
      <c r="Q499" s="522"/>
      <c r="R499" s="522"/>
      <c r="S499" s="522"/>
      <c r="T499" s="522"/>
      <c r="U499" s="522"/>
      <c r="V499" s="522"/>
      <c r="W499" s="522"/>
      <c r="X499" s="522"/>
      <c r="Y499" s="522"/>
      <c r="Z499" s="522"/>
    </row>
    <row r="500" spans="1:26" ht="14.25" customHeight="1" x14ac:dyDescent="0.2">
      <c r="A500" s="522"/>
      <c r="B500" s="522"/>
      <c r="C500" s="522"/>
      <c r="D500" s="522"/>
      <c r="E500" s="522"/>
      <c r="F500" s="522"/>
      <c r="G500" s="522"/>
      <c r="H500" s="522"/>
      <c r="I500" s="522"/>
      <c r="J500" s="522"/>
      <c r="K500" s="522"/>
      <c r="L500" s="522"/>
      <c r="M500" s="522"/>
      <c r="N500" s="522"/>
      <c r="O500" s="522"/>
      <c r="P500" s="522"/>
      <c r="Q500" s="522"/>
      <c r="R500" s="522"/>
      <c r="S500" s="522"/>
      <c r="T500" s="522"/>
      <c r="U500" s="522"/>
      <c r="V500" s="522"/>
      <c r="W500" s="522"/>
      <c r="X500" s="522"/>
      <c r="Y500" s="522"/>
      <c r="Z500" s="522"/>
    </row>
    <row r="501" spans="1:26" ht="14.25" customHeight="1" x14ac:dyDescent="0.2">
      <c r="A501" s="522"/>
      <c r="B501" s="522"/>
      <c r="C501" s="522"/>
      <c r="D501" s="522"/>
      <c r="E501" s="522"/>
      <c r="F501" s="522"/>
      <c r="G501" s="522"/>
      <c r="H501" s="522"/>
      <c r="I501" s="522"/>
      <c r="J501" s="522"/>
      <c r="K501" s="522"/>
      <c r="L501" s="522"/>
      <c r="M501" s="522"/>
      <c r="N501" s="522"/>
      <c r="O501" s="522"/>
      <c r="P501" s="522"/>
      <c r="Q501" s="522"/>
      <c r="R501" s="522"/>
      <c r="S501" s="522"/>
      <c r="T501" s="522"/>
      <c r="U501" s="522"/>
      <c r="V501" s="522"/>
      <c r="W501" s="522"/>
      <c r="X501" s="522"/>
      <c r="Y501" s="522"/>
      <c r="Z501" s="522"/>
    </row>
    <row r="502" spans="1:26" ht="14.25" customHeight="1" x14ac:dyDescent="0.2">
      <c r="A502" s="522"/>
      <c r="B502" s="522"/>
      <c r="C502" s="522"/>
      <c r="D502" s="522"/>
      <c r="E502" s="522"/>
      <c r="F502" s="522"/>
      <c r="G502" s="522"/>
      <c r="H502" s="522"/>
      <c r="I502" s="522"/>
      <c r="J502" s="522"/>
      <c r="K502" s="522"/>
      <c r="L502" s="522"/>
      <c r="M502" s="522"/>
      <c r="N502" s="522"/>
      <c r="O502" s="522"/>
      <c r="P502" s="522"/>
      <c r="Q502" s="522"/>
      <c r="R502" s="522"/>
      <c r="S502" s="522"/>
      <c r="T502" s="522"/>
      <c r="U502" s="522"/>
      <c r="V502" s="522"/>
      <c r="W502" s="522"/>
      <c r="X502" s="522"/>
      <c r="Y502" s="522"/>
      <c r="Z502" s="522"/>
    </row>
    <row r="503" spans="1:26" ht="14.25" customHeight="1" x14ac:dyDescent="0.2">
      <c r="A503" s="522"/>
      <c r="B503" s="522"/>
      <c r="C503" s="522"/>
      <c r="D503" s="522"/>
      <c r="E503" s="522"/>
      <c r="F503" s="522"/>
      <c r="G503" s="522"/>
      <c r="H503" s="522"/>
      <c r="I503" s="522"/>
      <c r="J503" s="522"/>
      <c r="K503" s="522"/>
      <c r="L503" s="522"/>
      <c r="M503" s="522"/>
      <c r="N503" s="522"/>
      <c r="O503" s="522"/>
      <c r="P503" s="522"/>
      <c r="Q503" s="522"/>
      <c r="R503" s="522"/>
      <c r="S503" s="522"/>
      <c r="T503" s="522"/>
      <c r="U503" s="522"/>
      <c r="V503" s="522"/>
      <c r="W503" s="522"/>
      <c r="X503" s="522"/>
      <c r="Y503" s="522"/>
      <c r="Z503" s="522"/>
    </row>
    <row r="504" spans="1:26" ht="14.25" customHeight="1" x14ac:dyDescent="0.2">
      <c r="A504" s="522"/>
      <c r="B504" s="522"/>
      <c r="C504" s="522"/>
      <c r="D504" s="522"/>
      <c r="E504" s="522"/>
      <c r="F504" s="522"/>
      <c r="G504" s="522"/>
      <c r="H504" s="522"/>
      <c r="I504" s="522"/>
      <c r="J504" s="522"/>
      <c r="K504" s="522"/>
      <c r="L504" s="522"/>
      <c r="M504" s="522"/>
      <c r="N504" s="522"/>
      <c r="O504" s="522"/>
      <c r="P504" s="522"/>
      <c r="Q504" s="522"/>
      <c r="R504" s="522"/>
      <c r="S504" s="522"/>
      <c r="T504" s="522"/>
      <c r="U504" s="522"/>
      <c r="V504" s="522"/>
      <c r="W504" s="522"/>
      <c r="X504" s="522"/>
      <c r="Y504" s="522"/>
      <c r="Z504" s="522"/>
    </row>
    <row r="505" spans="1:26" ht="14.25" customHeight="1" x14ac:dyDescent="0.2">
      <c r="A505" s="522"/>
      <c r="B505" s="522"/>
      <c r="C505" s="522"/>
      <c r="D505" s="522"/>
      <c r="E505" s="522"/>
      <c r="F505" s="522"/>
      <c r="G505" s="522"/>
      <c r="H505" s="522"/>
      <c r="I505" s="522"/>
      <c r="J505" s="522"/>
      <c r="K505" s="522"/>
      <c r="L505" s="522"/>
      <c r="M505" s="522"/>
      <c r="N505" s="522"/>
      <c r="O505" s="522"/>
      <c r="P505" s="522"/>
      <c r="Q505" s="522"/>
      <c r="R505" s="522"/>
      <c r="S505" s="522"/>
      <c r="T505" s="522"/>
      <c r="U505" s="522"/>
      <c r="V505" s="522"/>
      <c r="W505" s="522"/>
      <c r="X505" s="522"/>
      <c r="Y505" s="522"/>
      <c r="Z505" s="522"/>
    </row>
    <row r="506" spans="1:26" ht="14.25" customHeight="1" x14ac:dyDescent="0.2">
      <c r="A506" s="522"/>
      <c r="B506" s="522"/>
      <c r="C506" s="522"/>
      <c r="D506" s="522"/>
      <c r="E506" s="522"/>
      <c r="F506" s="522"/>
      <c r="G506" s="522"/>
      <c r="H506" s="522"/>
      <c r="I506" s="522"/>
      <c r="J506" s="522"/>
      <c r="K506" s="522"/>
      <c r="L506" s="522"/>
      <c r="M506" s="522"/>
      <c r="N506" s="522"/>
      <c r="O506" s="522"/>
      <c r="P506" s="522"/>
      <c r="Q506" s="522"/>
      <c r="R506" s="522"/>
      <c r="S506" s="522"/>
      <c r="T506" s="522"/>
      <c r="U506" s="522"/>
      <c r="V506" s="522"/>
      <c r="W506" s="522"/>
      <c r="X506" s="522"/>
      <c r="Y506" s="522"/>
      <c r="Z506" s="522"/>
    </row>
    <row r="507" spans="1:26" ht="14.25" customHeight="1" x14ac:dyDescent="0.2">
      <c r="A507" s="522"/>
      <c r="B507" s="522"/>
      <c r="C507" s="522"/>
      <c r="D507" s="522"/>
      <c r="E507" s="522"/>
      <c r="F507" s="522"/>
      <c r="G507" s="522"/>
      <c r="H507" s="522"/>
      <c r="I507" s="522"/>
      <c r="J507" s="522"/>
      <c r="K507" s="522"/>
      <c r="L507" s="522"/>
      <c r="M507" s="522"/>
      <c r="N507" s="522"/>
      <c r="O507" s="522"/>
      <c r="P507" s="522"/>
      <c r="Q507" s="522"/>
      <c r="R507" s="522"/>
      <c r="S507" s="522"/>
      <c r="T507" s="522"/>
      <c r="U507" s="522"/>
      <c r="V507" s="522"/>
      <c r="W507" s="522"/>
      <c r="X507" s="522"/>
      <c r="Y507" s="522"/>
      <c r="Z507" s="522"/>
    </row>
    <row r="508" spans="1:26" ht="14.25" customHeight="1" x14ac:dyDescent="0.2">
      <c r="A508" s="522"/>
      <c r="B508" s="522"/>
      <c r="C508" s="522"/>
      <c r="D508" s="522"/>
      <c r="E508" s="522"/>
      <c r="F508" s="522"/>
      <c r="G508" s="522"/>
      <c r="H508" s="522"/>
      <c r="I508" s="522"/>
      <c r="J508" s="522"/>
      <c r="K508" s="522"/>
      <c r="L508" s="522"/>
      <c r="M508" s="522"/>
      <c r="N508" s="522"/>
      <c r="O508" s="522"/>
      <c r="P508" s="522"/>
      <c r="Q508" s="522"/>
      <c r="R508" s="522"/>
      <c r="S508" s="522"/>
      <c r="T508" s="522"/>
      <c r="U508" s="522"/>
      <c r="V508" s="522"/>
      <c r="W508" s="522"/>
      <c r="X508" s="522"/>
      <c r="Y508" s="522"/>
      <c r="Z508" s="522"/>
    </row>
    <row r="509" spans="1:26" ht="14.25" customHeight="1" x14ac:dyDescent="0.2">
      <c r="A509" s="522"/>
      <c r="B509" s="522"/>
      <c r="C509" s="522"/>
      <c r="D509" s="522"/>
      <c r="E509" s="522"/>
      <c r="F509" s="522"/>
      <c r="G509" s="522"/>
      <c r="H509" s="522"/>
      <c r="I509" s="522"/>
      <c r="J509" s="522"/>
      <c r="K509" s="522"/>
      <c r="L509" s="522"/>
      <c r="M509" s="522"/>
      <c r="N509" s="522"/>
      <c r="O509" s="522"/>
      <c r="P509" s="522"/>
      <c r="Q509" s="522"/>
      <c r="R509" s="522"/>
      <c r="S509" s="522"/>
      <c r="T509" s="522"/>
      <c r="U509" s="522"/>
      <c r="V509" s="522"/>
      <c r="W509" s="522"/>
      <c r="X509" s="522"/>
      <c r="Y509" s="522"/>
      <c r="Z509" s="522"/>
    </row>
    <row r="510" spans="1:26" ht="14.25" customHeight="1" x14ac:dyDescent="0.2">
      <c r="A510" s="522"/>
      <c r="B510" s="522"/>
      <c r="C510" s="522"/>
      <c r="D510" s="522"/>
      <c r="E510" s="522"/>
      <c r="F510" s="522"/>
      <c r="G510" s="522"/>
      <c r="H510" s="522"/>
      <c r="I510" s="522"/>
      <c r="J510" s="522"/>
      <c r="K510" s="522"/>
      <c r="L510" s="522"/>
      <c r="M510" s="522"/>
      <c r="N510" s="522"/>
      <c r="O510" s="522"/>
      <c r="P510" s="522"/>
      <c r="Q510" s="522"/>
      <c r="R510" s="522"/>
      <c r="S510" s="522"/>
      <c r="T510" s="522"/>
      <c r="U510" s="522"/>
      <c r="V510" s="522"/>
      <c r="W510" s="522"/>
      <c r="X510" s="522"/>
      <c r="Y510" s="522"/>
      <c r="Z510" s="522"/>
    </row>
    <row r="511" spans="1:26" ht="14.25" customHeight="1" x14ac:dyDescent="0.2">
      <c r="A511" s="522"/>
      <c r="B511" s="522"/>
      <c r="C511" s="522"/>
      <c r="D511" s="522"/>
      <c r="E511" s="522"/>
      <c r="F511" s="522"/>
      <c r="G511" s="522"/>
      <c r="H511" s="522"/>
      <c r="I511" s="522"/>
      <c r="J511" s="522"/>
      <c r="K511" s="522"/>
      <c r="L511" s="522"/>
      <c r="M511" s="522"/>
      <c r="N511" s="522"/>
      <c r="O511" s="522"/>
      <c r="P511" s="522"/>
      <c r="Q511" s="522"/>
      <c r="R511" s="522"/>
      <c r="S511" s="522"/>
      <c r="T511" s="522"/>
      <c r="U511" s="522"/>
      <c r="V511" s="522"/>
      <c r="W511" s="522"/>
      <c r="X511" s="522"/>
      <c r="Y511" s="522"/>
      <c r="Z511" s="522"/>
    </row>
    <row r="512" spans="1:26" ht="14.25" customHeight="1" x14ac:dyDescent="0.2">
      <c r="A512" s="522"/>
      <c r="B512" s="522"/>
      <c r="C512" s="522"/>
      <c r="D512" s="522"/>
      <c r="E512" s="522"/>
      <c r="F512" s="522"/>
      <c r="G512" s="522"/>
      <c r="H512" s="522"/>
      <c r="I512" s="522"/>
      <c r="J512" s="522"/>
      <c r="K512" s="522"/>
      <c r="L512" s="522"/>
      <c r="M512" s="522"/>
      <c r="N512" s="522"/>
      <c r="O512" s="522"/>
      <c r="P512" s="522"/>
      <c r="Q512" s="522"/>
      <c r="R512" s="522"/>
      <c r="S512" s="522"/>
      <c r="T512" s="522"/>
      <c r="U512" s="522"/>
      <c r="V512" s="522"/>
      <c r="W512" s="522"/>
      <c r="X512" s="522"/>
      <c r="Y512" s="522"/>
      <c r="Z512" s="522"/>
    </row>
    <row r="513" spans="1:26" ht="14.25" customHeight="1" x14ac:dyDescent="0.2">
      <c r="A513" s="522"/>
      <c r="B513" s="522"/>
      <c r="C513" s="522"/>
      <c r="D513" s="522"/>
      <c r="E513" s="522"/>
      <c r="F513" s="522"/>
      <c r="G513" s="522"/>
      <c r="H513" s="522"/>
      <c r="I513" s="522"/>
      <c r="J513" s="522"/>
      <c r="K513" s="522"/>
      <c r="L513" s="522"/>
      <c r="M513" s="522"/>
      <c r="N513" s="522"/>
      <c r="O513" s="522"/>
      <c r="P513" s="522"/>
      <c r="Q513" s="522"/>
      <c r="R513" s="522"/>
      <c r="S513" s="522"/>
      <c r="T513" s="522"/>
      <c r="U513" s="522"/>
      <c r="V513" s="522"/>
      <c r="W513" s="522"/>
      <c r="X513" s="522"/>
      <c r="Y513" s="522"/>
      <c r="Z513" s="522"/>
    </row>
    <row r="514" spans="1:26" ht="14.25" customHeight="1" x14ac:dyDescent="0.2">
      <c r="A514" s="522"/>
      <c r="B514" s="522"/>
      <c r="C514" s="522"/>
      <c r="D514" s="522"/>
      <c r="E514" s="522"/>
      <c r="F514" s="522"/>
      <c r="G514" s="522"/>
      <c r="H514" s="522"/>
      <c r="I514" s="522"/>
      <c r="J514" s="522"/>
      <c r="K514" s="522"/>
      <c r="L514" s="522"/>
      <c r="M514" s="522"/>
      <c r="N514" s="522"/>
      <c r="O514" s="522"/>
      <c r="P514" s="522"/>
      <c r="Q514" s="522"/>
      <c r="R514" s="522"/>
      <c r="S514" s="522"/>
      <c r="T514" s="522"/>
      <c r="U514" s="522"/>
      <c r="V514" s="522"/>
      <c r="W514" s="522"/>
      <c r="X514" s="522"/>
      <c r="Y514" s="522"/>
      <c r="Z514" s="522"/>
    </row>
    <row r="515" spans="1:26" ht="14.25" customHeight="1" x14ac:dyDescent="0.2">
      <c r="A515" s="522"/>
      <c r="B515" s="522"/>
      <c r="C515" s="522"/>
      <c r="D515" s="522"/>
      <c r="E515" s="522"/>
      <c r="F515" s="522"/>
      <c r="G515" s="522"/>
      <c r="H515" s="522"/>
      <c r="I515" s="522"/>
      <c r="J515" s="522"/>
      <c r="K515" s="522"/>
      <c r="L515" s="522"/>
      <c r="M515" s="522"/>
      <c r="N515" s="522"/>
      <c r="O515" s="522"/>
      <c r="P515" s="522"/>
      <c r="Q515" s="522"/>
      <c r="R515" s="522"/>
      <c r="S515" s="522"/>
      <c r="T515" s="522"/>
      <c r="U515" s="522"/>
      <c r="V515" s="522"/>
      <c r="W515" s="522"/>
      <c r="X515" s="522"/>
      <c r="Y515" s="522"/>
      <c r="Z515" s="522"/>
    </row>
    <row r="516" spans="1:26" ht="14.25" customHeight="1" x14ac:dyDescent="0.2">
      <c r="A516" s="522"/>
      <c r="B516" s="522"/>
      <c r="C516" s="522"/>
      <c r="D516" s="522"/>
      <c r="E516" s="522"/>
      <c r="F516" s="522"/>
      <c r="G516" s="522"/>
      <c r="H516" s="522"/>
      <c r="I516" s="522"/>
      <c r="J516" s="522"/>
      <c r="K516" s="522"/>
      <c r="L516" s="522"/>
      <c r="M516" s="522"/>
      <c r="N516" s="522"/>
      <c r="O516" s="522"/>
      <c r="P516" s="522"/>
      <c r="Q516" s="522"/>
      <c r="R516" s="522"/>
      <c r="S516" s="522"/>
      <c r="T516" s="522"/>
      <c r="U516" s="522"/>
      <c r="V516" s="522"/>
      <c r="W516" s="522"/>
      <c r="X516" s="522"/>
      <c r="Y516" s="522"/>
      <c r="Z516" s="522"/>
    </row>
    <row r="517" spans="1:26" ht="14.25" customHeight="1" x14ac:dyDescent="0.2">
      <c r="A517" s="522"/>
      <c r="B517" s="522"/>
      <c r="C517" s="522"/>
      <c r="D517" s="522"/>
      <c r="E517" s="522"/>
      <c r="F517" s="522"/>
      <c r="G517" s="522"/>
      <c r="H517" s="522"/>
      <c r="I517" s="522"/>
      <c r="J517" s="522"/>
      <c r="K517" s="522"/>
      <c r="L517" s="522"/>
      <c r="M517" s="522"/>
      <c r="N517" s="522"/>
      <c r="O517" s="522"/>
      <c r="P517" s="522"/>
      <c r="Q517" s="522"/>
      <c r="R517" s="522"/>
      <c r="S517" s="522"/>
      <c r="T517" s="522"/>
      <c r="U517" s="522"/>
      <c r="V517" s="522"/>
      <c r="W517" s="522"/>
      <c r="X517" s="522"/>
      <c r="Y517" s="522"/>
      <c r="Z517" s="522"/>
    </row>
    <row r="518" spans="1:26" ht="14.25" customHeight="1" x14ac:dyDescent="0.2">
      <c r="A518" s="522"/>
      <c r="B518" s="522"/>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row>
    <row r="519" spans="1:26" ht="14.25" customHeight="1" x14ac:dyDescent="0.2">
      <c r="A519" s="522"/>
      <c r="B519" s="522"/>
      <c r="C519" s="522"/>
      <c r="D519" s="522"/>
      <c r="E519" s="522"/>
      <c r="F519" s="522"/>
      <c r="G519" s="522"/>
      <c r="H519" s="522"/>
      <c r="I519" s="522"/>
      <c r="J519" s="522"/>
      <c r="K519" s="522"/>
      <c r="L519" s="522"/>
      <c r="M519" s="522"/>
      <c r="N519" s="522"/>
      <c r="O519" s="522"/>
      <c r="P519" s="522"/>
      <c r="Q519" s="522"/>
      <c r="R519" s="522"/>
      <c r="S519" s="522"/>
      <c r="T519" s="522"/>
      <c r="U519" s="522"/>
      <c r="V519" s="522"/>
      <c r="W519" s="522"/>
      <c r="X519" s="522"/>
      <c r="Y519" s="522"/>
      <c r="Z519" s="522"/>
    </row>
    <row r="520" spans="1:26" ht="14.25" customHeight="1" x14ac:dyDescent="0.2">
      <c r="A520" s="522"/>
      <c r="B520" s="522"/>
      <c r="C520" s="522"/>
      <c r="D520" s="522"/>
      <c r="E520" s="522"/>
      <c r="F520" s="522"/>
      <c r="G520" s="522"/>
      <c r="H520" s="522"/>
      <c r="I520" s="522"/>
      <c r="J520" s="522"/>
      <c r="K520" s="522"/>
      <c r="L520" s="522"/>
      <c r="M520" s="522"/>
      <c r="N520" s="522"/>
      <c r="O520" s="522"/>
      <c r="P520" s="522"/>
      <c r="Q520" s="522"/>
      <c r="R520" s="522"/>
      <c r="S520" s="522"/>
      <c r="T520" s="522"/>
      <c r="U520" s="522"/>
      <c r="V520" s="522"/>
      <c r="W520" s="522"/>
      <c r="X520" s="522"/>
      <c r="Y520" s="522"/>
      <c r="Z520" s="522"/>
    </row>
    <row r="521" spans="1:26" ht="14.25" customHeight="1" x14ac:dyDescent="0.2">
      <c r="A521" s="522"/>
      <c r="B521" s="522"/>
      <c r="C521" s="522"/>
      <c r="D521" s="522"/>
      <c r="E521" s="522"/>
      <c r="F521" s="522"/>
      <c r="G521" s="522"/>
      <c r="H521" s="522"/>
      <c r="I521" s="522"/>
      <c r="J521" s="522"/>
      <c r="K521" s="522"/>
      <c r="L521" s="522"/>
      <c r="M521" s="522"/>
      <c r="N521" s="522"/>
      <c r="O521" s="522"/>
      <c r="P521" s="522"/>
      <c r="Q521" s="522"/>
      <c r="R521" s="522"/>
      <c r="S521" s="522"/>
      <c r="T521" s="522"/>
      <c r="U521" s="522"/>
      <c r="V521" s="522"/>
      <c r="W521" s="522"/>
      <c r="X521" s="522"/>
      <c r="Y521" s="522"/>
      <c r="Z521" s="522"/>
    </row>
    <row r="522" spans="1:26" ht="14.25" customHeight="1" x14ac:dyDescent="0.2">
      <c r="A522" s="522"/>
      <c r="B522" s="522"/>
      <c r="C522" s="522"/>
      <c r="D522" s="522"/>
      <c r="E522" s="522"/>
      <c r="F522" s="522"/>
      <c r="G522" s="522"/>
      <c r="H522" s="522"/>
      <c r="I522" s="522"/>
      <c r="J522" s="522"/>
      <c r="K522" s="522"/>
      <c r="L522" s="522"/>
      <c r="M522" s="522"/>
      <c r="N522" s="522"/>
      <c r="O522" s="522"/>
      <c r="P522" s="522"/>
      <c r="Q522" s="522"/>
      <c r="R522" s="522"/>
      <c r="S522" s="522"/>
      <c r="T522" s="522"/>
      <c r="U522" s="522"/>
      <c r="V522" s="522"/>
      <c r="W522" s="522"/>
      <c r="X522" s="522"/>
      <c r="Y522" s="522"/>
      <c r="Z522" s="522"/>
    </row>
    <row r="523" spans="1:26" ht="14.25" customHeight="1" x14ac:dyDescent="0.2">
      <c r="A523" s="522"/>
      <c r="B523" s="522"/>
      <c r="C523" s="522"/>
      <c r="D523" s="522"/>
      <c r="E523" s="522"/>
      <c r="F523" s="522"/>
      <c r="G523" s="522"/>
      <c r="H523" s="522"/>
      <c r="I523" s="522"/>
      <c r="J523" s="522"/>
      <c r="K523" s="522"/>
      <c r="L523" s="522"/>
      <c r="M523" s="522"/>
      <c r="N523" s="522"/>
      <c r="O523" s="522"/>
      <c r="P523" s="522"/>
      <c r="Q523" s="522"/>
      <c r="R523" s="522"/>
      <c r="S523" s="522"/>
      <c r="T523" s="522"/>
      <c r="U523" s="522"/>
      <c r="V523" s="522"/>
      <c r="W523" s="522"/>
      <c r="X523" s="522"/>
      <c r="Y523" s="522"/>
      <c r="Z523" s="522"/>
    </row>
    <row r="524" spans="1:26" ht="14.25" customHeight="1" x14ac:dyDescent="0.2">
      <c r="A524" s="522"/>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row>
    <row r="525" spans="1:26" ht="14.25" customHeight="1" x14ac:dyDescent="0.2">
      <c r="A525" s="522"/>
      <c r="B525" s="522"/>
      <c r="C525" s="522"/>
      <c r="D525" s="522"/>
      <c r="E525" s="522"/>
      <c r="F525" s="522"/>
      <c r="G525" s="522"/>
      <c r="H525" s="522"/>
      <c r="I525" s="522"/>
      <c r="J525" s="522"/>
      <c r="K525" s="522"/>
      <c r="L525" s="522"/>
      <c r="M525" s="522"/>
      <c r="N525" s="522"/>
      <c r="O525" s="522"/>
      <c r="P525" s="522"/>
      <c r="Q525" s="522"/>
      <c r="R525" s="522"/>
      <c r="S525" s="522"/>
      <c r="T525" s="522"/>
      <c r="U525" s="522"/>
      <c r="V525" s="522"/>
      <c r="W525" s="522"/>
      <c r="X525" s="522"/>
      <c r="Y525" s="522"/>
      <c r="Z525" s="522"/>
    </row>
    <row r="526" spans="1:26" ht="14.25" customHeight="1" x14ac:dyDescent="0.2">
      <c r="A526" s="522"/>
      <c r="B526" s="522"/>
      <c r="C526" s="522"/>
      <c r="D526" s="522"/>
      <c r="E526" s="522"/>
      <c r="F526" s="522"/>
      <c r="G526" s="522"/>
      <c r="H526" s="522"/>
      <c r="I526" s="522"/>
      <c r="J526" s="522"/>
      <c r="K526" s="522"/>
      <c r="L526" s="522"/>
      <c r="M526" s="522"/>
      <c r="N526" s="522"/>
      <c r="O526" s="522"/>
      <c r="P526" s="522"/>
      <c r="Q526" s="522"/>
      <c r="R526" s="522"/>
      <c r="S526" s="522"/>
      <c r="T526" s="522"/>
      <c r="U526" s="522"/>
      <c r="V526" s="522"/>
      <c r="W526" s="522"/>
      <c r="X526" s="522"/>
      <c r="Y526" s="522"/>
      <c r="Z526" s="522"/>
    </row>
    <row r="527" spans="1:26" ht="14.25" customHeight="1" x14ac:dyDescent="0.2">
      <c r="A527" s="522"/>
      <c r="B527" s="522"/>
      <c r="C527" s="522"/>
      <c r="D527" s="522"/>
      <c r="E527" s="522"/>
      <c r="F527" s="522"/>
      <c r="G527" s="522"/>
      <c r="H527" s="522"/>
      <c r="I527" s="522"/>
      <c r="J527" s="522"/>
      <c r="K527" s="522"/>
      <c r="L527" s="522"/>
      <c r="M527" s="522"/>
      <c r="N527" s="522"/>
      <c r="O527" s="522"/>
      <c r="P527" s="522"/>
      <c r="Q527" s="522"/>
      <c r="R527" s="522"/>
      <c r="S527" s="522"/>
      <c r="T527" s="522"/>
      <c r="U527" s="522"/>
      <c r="V527" s="522"/>
      <c r="W527" s="522"/>
      <c r="X527" s="522"/>
      <c r="Y527" s="522"/>
      <c r="Z527" s="522"/>
    </row>
    <row r="528" spans="1:26" ht="14.25" customHeight="1" x14ac:dyDescent="0.2">
      <c r="A528" s="522"/>
      <c r="B528" s="522"/>
      <c r="C528" s="522"/>
      <c r="D528" s="522"/>
      <c r="E528" s="522"/>
      <c r="F528" s="522"/>
      <c r="G528" s="522"/>
      <c r="H528" s="522"/>
      <c r="I528" s="522"/>
      <c r="J528" s="522"/>
      <c r="K528" s="522"/>
      <c r="L528" s="522"/>
      <c r="M528" s="522"/>
      <c r="N528" s="522"/>
      <c r="O528" s="522"/>
      <c r="P528" s="522"/>
      <c r="Q528" s="522"/>
      <c r="R528" s="522"/>
      <c r="S528" s="522"/>
      <c r="T528" s="522"/>
      <c r="U528" s="522"/>
      <c r="V528" s="522"/>
      <c r="W528" s="522"/>
      <c r="X528" s="522"/>
      <c r="Y528" s="522"/>
      <c r="Z528" s="522"/>
    </row>
    <row r="529" spans="1:26" ht="14.25" customHeight="1" x14ac:dyDescent="0.2">
      <c r="A529" s="522"/>
      <c r="B529" s="522"/>
      <c r="C529" s="522"/>
      <c r="D529" s="522"/>
      <c r="E529" s="522"/>
      <c r="F529" s="522"/>
      <c r="G529" s="522"/>
      <c r="H529" s="522"/>
      <c r="I529" s="522"/>
      <c r="J529" s="522"/>
      <c r="K529" s="522"/>
      <c r="L529" s="522"/>
      <c r="M529" s="522"/>
      <c r="N529" s="522"/>
      <c r="O529" s="522"/>
      <c r="P529" s="522"/>
      <c r="Q529" s="522"/>
      <c r="R529" s="522"/>
      <c r="S529" s="522"/>
      <c r="T529" s="522"/>
      <c r="U529" s="522"/>
      <c r="V529" s="522"/>
      <c r="W529" s="522"/>
      <c r="X529" s="522"/>
      <c r="Y529" s="522"/>
      <c r="Z529" s="522"/>
    </row>
    <row r="530" spans="1:26" ht="14.25" customHeight="1" x14ac:dyDescent="0.2">
      <c r="A530" s="522"/>
      <c r="B530" s="522"/>
      <c r="C530" s="522"/>
      <c r="D530" s="522"/>
      <c r="E530" s="522"/>
      <c r="F530" s="522"/>
      <c r="G530" s="522"/>
      <c r="H530" s="522"/>
      <c r="I530" s="522"/>
      <c r="J530" s="522"/>
      <c r="K530" s="522"/>
      <c r="L530" s="522"/>
      <c r="M530" s="522"/>
      <c r="N530" s="522"/>
      <c r="O530" s="522"/>
      <c r="P530" s="522"/>
      <c r="Q530" s="522"/>
      <c r="R530" s="522"/>
      <c r="S530" s="522"/>
      <c r="T530" s="522"/>
      <c r="U530" s="522"/>
      <c r="V530" s="522"/>
      <c r="W530" s="522"/>
      <c r="X530" s="522"/>
      <c r="Y530" s="522"/>
      <c r="Z530" s="522"/>
    </row>
    <row r="531" spans="1:26" ht="14.25" customHeight="1" x14ac:dyDescent="0.2">
      <c r="A531" s="522"/>
      <c r="B531" s="522"/>
      <c r="C531" s="522"/>
      <c r="D531" s="522"/>
      <c r="E531" s="522"/>
      <c r="F531" s="522"/>
      <c r="G531" s="522"/>
      <c r="H531" s="522"/>
      <c r="I531" s="522"/>
      <c r="J531" s="522"/>
      <c r="K531" s="522"/>
      <c r="L531" s="522"/>
      <c r="M531" s="522"/>
      <c r="N531" s="522"/>
      <c r="O531" s="522"/>
      <c r="P531" s="522"/>
      <c r="Q531" s="522"/>
      <c r="R531" s="522"/>
      <c r="S531" s="522"/>
      <c r="T531" s="522"/>
      <c r="U531" s="522"/>
      <c r="V531" s="522"/>
      <c r="W531" s="522"/>
      <c r="X531" s="522"/>
      <c r="Y531" s="522"/>
      <c r="Z531" s="522"/>
    </row>
    <row r="532" spans="1:26" ht="14.25" customHeight="1" x14ac:dyDescent="0.2">
      <c r="A532" s="522"/>
      <c r="B532" s="522"/>
      <c r="C532" s="522"/>
      <c r="D532" s="522"/>
      <c r="E532" s="522"/>
      <c r="F532" s="522"/>
      <c r="G532" s="522"/>
      <c r="H532" s="522"/>
      <c r="I532" s="522"/>
      <c r="J532" s="522"/>
      <c r="K532" s="522"/>
      <c r="L532" s="522"/>
      <c r="M532" s="522"/>
      <c r="N532" s="522"/>
      <c r="O532" s="522"/>
      <c r="P532" s="522"/>
      <c r="Q532" s="522"/>
      <c r="R532" s="522"/>
      <c r="S532" s="522"/>
      <c r="T532" s="522"/>
      <c r="U532" s="522"/>
      <c r="V532" s="522"/>
      <c r="W532" s="522"/>
      <c r="X532" s="522"/>
      <c r="Y532" s="522"/>
      <c r="Z532" s="522"/>
    </row>
    <row r="533" spans="1:26" ht="14.25" customHeight="1" x14ac:dyDescent="0.2">
      <c r="A533" s="522"/>
      <c r="B533" s="522"/>
      <c r="C533" s="522"/>
      <c r="D533" s="522"/>
      <c r="E533" s="522"/>
      <c r="F533" s="522"/>
      <c r="G533" s="522"/>
      <c r="H533" s="522"/>
      <c r="I533" s="522"/>
      <c r="J533" s="522"/>
      <c r="K533" s="522"/>
      <c r="L533" s="522"/>
      <c r="M533" s="522"/>
      <c r="N533" s="522"/>
      <c r="O533" s="522"/>
      <c r="P533" s="522"/>
      <c r="Q533" s="522"/>
      <c r="R533" s="522"/>
      <c r="S533" s="522"/>
      <c r="T533" s="522"/>
      <c r="U533" s="522"/>
      <c r="V533" s="522"/>
      <c r="W533" s="522"/>
      <c r="X533" s="522"/>
      <c r="Y533" s="522"/>
      <c r="Z533" s="522"/>
    </row>
    <row r="534" spans="1:26" ht="14.25" customHeight="1" x14ac:dyDescent="0.2">
      <c r="A534" s="522"/>
      <c r="B534" s="522"/>
      <c r="C534" s="522"/>
      <c r="D534" s="522"/>
      <c r="E534" s="522"/>
      <c r="F534" s="522"/>
      <c r="G534" s="522"/>
      <c r="H534" s="522"/>
      <c r="I534" s="522"/>
      <c r="J534" s="522"/>
      <c r="K534" s="522"/>
      <c r="L534" s="522"/>
      <c r="M534" s="522"/>
      <c r="N534" s="522"/>
      <c r="O534" s="522"/>
      <c r="P534" s="522"/>
      <c r="Q534" s="522"/>
      <c r="R534" s="522"/>
      <c r="S534" s="522"/>
      <c r="T534" s="522"/>
      <c r="U534" s="522"/>
      <c r="V534" s="522"/>
      <c r="W534" s="522"/>
      <c r="X534" s="522"/>
      <c r="Y534" s="522"/>
      <c r="Z534" s="522"/>
    </row>
    <row r="535" spans="1:26" ht="14.25" customHeight="1" x14ac:dyDescent="0.2">
      <c r="A535" s="522"/>
      <c r="B535" s="522"/>
      <c r="C535" s="522"/>
      <c r="D535" s="522"/>
      <c r="E535" s="522"/>
      <c r="F535" s="522"/>
      <c r="G535" s="522"/>
      <c r="H535" s="522"/>
      <c r="I535" s="522"/>
      <c r="J535" s="522"/>
      <c r="K535" s="522"/>
      <c r="L535" s="522"/>
      <c r="M535" s="522"/>
      <c r="N535" s="522"/>
      <c r="O535" s="522"/>
      <c r="P535" s="522"/>
      <c r="Q535" s="522"/>
      <c r="R535" s="522"/>
      <c r="S535" s="522"/>
      <c r="T535" s="522"/>
      <c r="U535" s="522"/>
      <c r="V535" s="522"/>
      <c r="W535" s="522"/>
      <c r="X535" s="522"/>
      <c r="Y535" s="522"/>
      <c r="Z535" s="522"/>
    </row>
    <row r="536" spans="1:26" ht="14.25" customHeight="1" x14ac:dyDescent="0.2">
      <c r="A536" s="522"/>
      <c r="B536" s="522"/>
      <c r="C536" s="522"/>
      <c r="D536" s="522"/>
      <c r="E536" s="522"/>
      <c r="F536" s="522"/>
      <c r="G536" s="522"/>
      <c r="H536" s="522"/>
      <c r="I536" s="522"/>
      <c r="J536" s="522"/>
      <c r="K536" s="522"/>
      <c r="L536" s="522"/>
      <c r="M536" s="522"/>
      <c r="N536" s="522"/>
      <c r="O536" s="522"/>
      <c r="P536" s="522"/>
      <c r="Q536" s="522"/>
      <c r="R536" s="522"/>
      <c r="S536" s="522"/>
      <c r="T536" s="522"/>
      <c r="U536" s="522"/>
      <c r="V536" s="522"/>
      <c r="W536" s="522"/>
      <c r="X536" s="522"/>
      <c r="Y536" s="522"/>
      <c r="Z536" s="522"/>
    </row>
    <row r="537" spans="1:26" ht="14.25" customHeight="1" x14ac:dyDescent="0.2">
      <c r="A537" s="522"/>
      <c r="B537" s="522"/>
      <c r="C537" s="522"/>
      <c r="D537" s="522"/>
      <c r="E537" s="522"/>
      <c r="F537" s="522"/>
      <c r="G537" s="522"/>
      <c r="H537" s="522"/>
      <c r="I537" s="522"/>
      <c r="J537" s="522"/>
      <c r="K537" s="522"/>
      <c r="L537" s="522"/>
      <c r="M537" s="522"/>
      <c r="N537" s="522"/>
      <c r="O537" s="522"/>
      <c r="P537" s="522"/>
      <c r="Q537" s="522"/>
      <c r="R537" s="522"/>
      <c r="S537" s="522"/>
      <c r="T537" s="522"/>
      <c r="U537" s="522"/>
      <c r="V537" s="522"/>
      <c r="W537" s="522"/>
      <c r="X537" s="522"/>
      <c r="Y537" s="522"/>
      <c r="Z537" s="522"/>
    </row>
    <row r="538" spans="1:26" ht="14.25" customHeight="1" x14ac:dyDescent="0.2">
      <c r="A538" s="522"/>
      <c r="B538" s="522"/>
      <c r="C538" s="522"/>
      <c r="D538" s="522"/>
      <c r="E538" s="522"/>
      <c r="F538" s="522"/>
      <c r="G538" s="522"/>
      <c r="H538" s="522"/>
      <c r="I538" s="522"/>
      <c r="J538" s="522"/>
      <c r="K538" s="522"/>
      <c r="L538" s="522"/>
      <c r="M538" s="522"/>
      <c r="N538" s="522"/>
      <c r="O538" s="522"/>
      <c r="P538" s="522"/>
      <c r="Q538" s="522"/>
      <c r="R538" s="522"/>
      <c r="S538" s="522"/>
      <c r="T538" s="522"/>
      <c r="U538" s="522"/>
      <c r="V538" s="522"/>
      <c r="W538" s="522"/>
      <c r="X538" s="522"/>
      <c r="Y538" s="522"/>
      <c r="Z538" s="522"/>
    </row>
    <row r="539" spans="1:26" ht="14.25" customHeight="1" x14ac:dyDescent="0.2">
      <c r="A539" s="522"/>
      <c r="B539" s="522"/>
      <c r="C539" s="522"/>
      <c r="D539" s="522"/>
      <c r="E539" s="522"/>
      <c r="F539" s="522"/>
      <c r="G539" s="522"/>
      <c r="H539" s="522"/>
      <c r="I539" s="522"/>
      <c r="J539" s="522"/>
      <c r="K539" s="522"/>
      <c r="L539" s="522"/>
      <c r="M539" s="522"/>
      <c r="N539" s="522"/>
      <c r="O539" s="522"/>
      <c r="P539" s="522"/>
      <c r="Q539" s="522"/>
      <c r="R539" s="522"/>
      <c r="S539" s="522"/>
      <c r="T539" s="522"/>
      <c r="U539" s="522"/>
      <c r="V539" s="522"/>
      <c r="W539" s="522"/>
      <c r="X539" s="522"/>
      <c r="Y539" s="522"/>
      <c r="Z539" s="522"/>
    </row>
    <row r="540" spans="1:26" ht="14.25" customHeight="1" x14ac:dyDescent="0.2">
      <c r="A540" s="522"/>
      <c r="B540" s="522"/>
      <c r="C540" s="522"/>
      <c r="D540" s="522"/>
      <c r="E540" s="522"/>
      <c r="F540" s="522"/>
      <c r="G540" s="522"/>
      <c r="H540" s="522"/>
      <c r="I540" s="522"/>
      <c r="J540" s="522"/>
      <c r="K540" s="522"/>
      <c r="L540" s="522"/>
      <c r="M540" s="522"/>
      <c r="N540" s="522"/>
      <c r="O540" s="522"/>
      <c r="P540" s="522"/>
      <c r="Q540" s="522"/>
      <c r="R540" s="522"/>
      <c r="S540" s="522"/>
      <c r="T540" s="522"/>
      <c r="U540" s="522"/>
      <c r="V540" s="522"/>
      <c r="W540" s="522"/>
      <c r="X540" s="522"/>
      <c r="Y540" s="522"/>
      <c r="Z540" s="522"/>
    </row>
    <row r="541" spans="1:26" ht="14.25" customHeight="1" x14ac:dyDescent="0.2">
      <c r="A541" s="522"/>
      <c r="B541" s="522"/>
      <c r="C541" s="522"/>
      <c r="D541" s="522"/>
      <c r="E541" s="522"/>
      <c r="F541" s="522"/>
      <c r="G541" s="522"/>
      <c r="H541" s="522"/>
      <c r="I541" s="522"/>
      <c r="J541" s="522"/>
      <c r="K541" s="522"/>
      <c r="L541" s="522"/>
      <c r="M541" s="522"/>
      <c r="N541" s="522"/>
      <c r="O541" s="522"/>
      <c r="P541" s="522"/>
      <c r="Q541" s="522"/>
      <c r="R541" s="522"/>
      <c r="S541" s="522"/>
      <c r="T541" s="522"/>
      <c r="U541" s="522"/>
      <c r="V541" s="522"/>
      <c r="W541" s="522"/>
      <c r="X541" s="522"/>
      <c r="Y541" s="522"/>
      <c r="Z541" s="522"/>
    </row>
    <row r="542" spans="1:26" ht="14.25" customHeight="1" x14ac:dyDescent="0.2">
      <c r="A542" s="522"/>
      <c r="B542" s="522"/>
      <c r="C542" s="522"/>
      <c r="D542" s="522"/>
      <c r="E542" s="522"/>
      <c r="F542" s="522"/>
      <c r="G542" s="522"/>
      <c r="H542" s="522"/>
      <c r="I542" s="522"/>
      <c r="J542" s="522"/>
      <c r="K542" s="522"/>
      <c r="L542" s="522"/>
      <c r="M542" s="522"/>
      <c r="N542" s="522"/>
      <c r="O542" s="522"/>
      <c r="P542" s="522"/>
      <c r="Q542" s="522"/>
      <c r="R542" s="522"/>
      <c r="S542" s="522"/>
      <c r="T542" s="522"/>
      <c r="U542" s="522"/>
      <c r="V542" s="522"/>
      <c r="W542" s="522"/>
      <c r="X542" s="522"/>
      <c r="Y542" s="522"/>
      <c r="Z542" s="522"/>
    </row>
    <row r="543" spans="1:26" ht="14.25" customHeight="1" x14ac:dyDescent="0.2">
      <c r="A543" s="522"/>
      <c r="B543" s="522"/>
      <c r="C543" s="522"/>
      <c r="D543" s="522"/>
      <c r="E543" s="522"/>
      <c r="F543" s="522"/>
      <c r="G543" s="522"/>
      <c r="H543" s="522"/>
      <c r="I543" s="522"/>
      <c r="J543" s="522"/>
      <c r="K543" s="522"/>
      <c r="L543" s="522"/>
      <c r="M543" s="522"/>
      <c r="N543" s="522"/>
      <c r="O543" s="522"/>
      <c r="P543" s="522"/>
      <c r="Q543" s="522"/>
      <c r="R543" s="522"/>
      <c r="S543" s="522"/>
      <c r="T543" s="522"/>
      <c r="U543" s="522"/>
      <c r="V543" s="522"/>
      <c r="W543" s="522"/>
      <c r="X543" s="522"/>
      <c r="Y543" s="522"/>
      <c r="Z543" s="522"/>
    </row>
    <row r="544" spans="1:26" ht="14.25" customHeight="1" x14ac:dyDescent="0.2">
      <c r="A544" s="522"/>
      <c r="B544" s="522"/>
      <c r="C544" s="522"/>
      <c r="D544" s="522"/>
      <c r="E544" s="522"/>
      <c r="F544" s="522"/>
      <c r="G544" s="522"/>
      <c r="H544" s="522"/>
      <c r="I544" s="522"/>
      <c r="J544" s="522"/>
      <c r="K544" s="522"/>
      <c r="L544" s="522"/>
      <c r="M544" s="522"/>
      <c r="N544" s="522"/>
      <c r="O544" s="522"/>
      <c r="P544" s="522"/>
      <c r="Q544" s="522"/>
      <c r="R544" s="522"/>
      <c r="S544" s="522"/>
      <c r="T544" s="522"/>
      <c r="U544" s="522"/>
      <c r="V544" s="522"/>
      <c r="W544" s="522"/>
      <c r="X544" s="522"/>
      <c r="Y544" s="522"/>
      <c r="Z544" s="522"/>
    </row>
    <row r="545" spans="1:26" ht="14.25" customHeight="1" x14ac:dyDescent="0.2">
      <c r="A545" s="522"/>
      <c r="B545" s="522"/>
      <c r="C545" s="522"/>
      <c r="D545" s="522"/>
      <c r="E545" s="522"/>
      <c r="F545" s="522"/>
      <c r="G545" s="522"/>
      <c r="H545" s="522"/>
      <c r="I545" s="522"/>
      <c r="J545" s="522"/>
      <c r="K545" s="522"/>
      <c r="L545" s="522"/>
      <c r="M545" s="522"/>
      <c r="N545" s="522"/>
      <c r="O545" s="522"/>
      <c r="P545" s="522"/>
      <c r="Q545" s="522"/>
      <c r="R545" s="522"/>
      <c r="S545" s="522"/>
      <c r="T545" s="522"/>
      <c r="U545" s="522"/>
      <c r="V545" s="522"/>
      <c r="W545" s="522"/>
      <c r="X545" s="522"/>
      <c r="Y545" s="522"/>
      <c r="Z545" s="522"/>
    </row>
    <row r="546" spans="1:26" ht="14.25" customHeight="1" x14ac:dyDescent="0.2">
      <c r="A546" s="522"/>
      <c r="B546" s="522"/>
      <c r="C546" s="522"/>
      <c r="D546" s="522"/>
      <c r="E546" s="522"/>
      <c r="F546" s="522"/>
      <c r="G546" s="522"/>
      <c r="H546" s="522"/>
      <c r="I546" s="522"/>
      <c r="J546" s="522"/>
      <c r="K546" s="522"/>
      <c r="L546" s="522"/>
      <c r="M546" s="522"/>
      <c r="N546" s="522"/>
      <c r="O546" s="522"/>
      <c r="P546" s="522"/>
      <c r="Q546" s="522"/>
      <c r="R546" s="522"/>
      <c r="S546" s="522"/>
      <c r="T546" s="522"/>
      <c r="U546" s="522"/>
      <c r="V546" s="522"/>
      <c r="W546" s="522"/>
      <c r="X546" s="522"/>
      <c r="Y546" s="522"/>
      <c r="Z546" s="522"/>
    </row>
    <row r="547" spans="1:26" ht="14.25" customHeight="1" x14ac:dyDescent="0.2">
      <c r="A547" s="522"/>
      <c r="B547" s="522"/>
      <c r="C547" s="522"/>
      <c r="D547" s="522"/>
      <c r="E547" s="522"/>
      <c r="F547" s="522"/>
      <c r="G547" s="522"/>
      <c r="H547" s="522"/>
      <c r="I547" s="522"/>
      <c r="J547" s="522"/>
      <c r="K547" s="522"/>
      <c r="L547" s="522"/>
      <c r="M547" s="522"/>
      <c r="N547" s="522"/>
      <c r="O547" s="522"/>
      <c r="P547" s="522"/>
      <c r="Q547" s="522"/>
      <c r="R547" s="522"/>
      <c r="S547" s="522"/>
      <c r="T547" s="522"/>
      <c r="U547" s="522"/>
      <c r="V547" s="522"/>
      <c r="W547" s="522"/>
      <c r="X547" s="522"/>
      <c r="Y547" s="522"/>
      <c r="Z547" s="522"/>
    </row>
    <row r="548" spans="1:26" ht="14.25" customHeight="1" x14ac:dyDescent="0.2">
      <c r="A548" s="522"/>
      <c r="B548" s="522"/>
      <c r="C548" s="522"/>
      <c r="D548" s="522"/>
      <c r="E548" s="522"/>
      <c r="F548" s="522"/>
      <c r="G548" s="522"/>
      <c r="H548" s="522"/>
      <c r="I548" s="522"/>
      <c r="J548" s="522"/>
      <c r="K548" s="522"/>
      <c r="L548" s="522"/>
      <c r="M548" s="522"/>
      <c r="N548" s="522"/>
      <c r="O548" s="522"/>
      <c r="P548" s="522"/>
      <c r="Q548" s="522"/>
      <c r="R548" s="522"/>
      <c r="S548" s="522"/>
      <c r="T548" s="522"/>
      <c r="U548" s="522"/>
      <c r="V548" s="522"/>
      <c r="W548" s="522"/>
      <c r="X548" s="522"/>
      <c r="Y548" s="522"/>
      <c r="Z548" s="522"/>
    </row>
    <row r="549" spans="1:26" ht="14.25" customHeight="1" x14ac:dyDescent="0.2">
      <c r="A549" s="522"/>
      <c r="B549" s="522"/>
      <c r="C549" s="522"/>
      <c r="D549" s="522"/>
      <c r="E549" s="522"/>
      <c r="F549" s="522"/>
      <c r="G549" s="522"/>
      <c r="H549" s="522"/>
      <c r="I549" s="522"/>
      <c r="J549" s="522"/>
      <c r="K549" s="522"/>
      <c r="L549" s="522"/>
      <c r="M549" s="522"/>
      <c r="N549" s="522"/>
      <c r="O549" s="522"/>
      <c r="P549" s="522"/>
      <c r="Q549" s="522"/>
      <c r="R549" s="522"/>
      <c r="S549" s="522"/>
      <c r="T549" s="522"/>
      <c r="U549" s="522"/>
      <c r="V549" s="522"/>
      <c r="W549" s="522"/>
      <c r="X549" s="522"/>
      <c r="Y549" s="522"/>
      <c r="Z549" s="522"/>
    </row>
    <row r="550" spans="1:26" ht="14.25" customHeight="1" x14ac:dyDescent="0.2">
      <c r="A550" s="522"/>
      <c r="B550" s="522"/>
      <c r="C550" s="522"/>
      <c r="D550" s="522"/>
      <c r="E550" s="522"/>
      <c r="F550" s="522"/>
      <c r="G550" s="522"/>
      <c r="H550" s="522"/>
      <c r="I550" s="522"/>
      <c r="J550" s="522"/>
      <c r="K550" s="522"/>
      <c r="L550" s="522"/>
      <c r="M550" s="522"/>
      <c r="N550" s="522"/>
      <c r="O550" s="522"/>
      <c r="P550" s="522"/>
      <c r="Q550" s="522"/>
      <c r="R550" s="522"/>
      <c r="S550" s="522"/>
      <c r="T550" s="522"/>
      <c r="U550" s="522"/>
      <c r="V550" s="522"/>
      <c r="W550" s="522"/>
      <c r="X550" s="522"/>
      <c r="Y550" s="522"/>
      <c r="Z550" s="522"/>
    </row>
    <row r="551" spans="1:26" ht="14.25" customHeight="1" x14ac:dyDescent="0.2">
      <c r="A551" s="522"/>
      <c r="B551" s="522"/>
      <c r="C551" s="522"/>
      <c r="D551" s="522"/>
      <c r="E551" s="522"/>
      <c r="F551" s="522"/>
      <c r="G551" s="522"/>
      <c r="H551" s="522"/>
      <c r="I551" s="522"/>
      <c r="J551" s="522"/>
      <c r="K551" s="522"/>
      <c r="L551" s="522"/>
      <c r="M551" s="522"/>
      <c r="N551" s="522"/>
      <c r="O551" s="522"/>
      <c r="P551" s="522"/>
      <c r="Q551" s="522"/>
      <c r="R551" s="522"/>
      <c r="S551" s="522"/>
      <c r="T551" s="522"/>
      <c r="U551" s="522"/>
      <c r="V551" s="522"/>
      <c r="W551" s="522"/>
      <c r="X551" s="522"/>
      <c r="Y551" s="522"/>
      <c r="Z551" s="522"/>
    </row>
    <row r="552" spans="1:26" ht="14.25" customHeight="1" x14ac:dyDescent="0.2">
      <c r="A552" s="522"/>
      <c r="B552" s="522"/>
      <c r="C552" s="522"/>
      <c r="D552" s="522"/>
      <c r="E552" s="522"/>
      <c r="F552" s="522"/>
      <c r="G552" s="522"/>
      <c r="H552" s="522"/>
      <c r="I552" s="522"/>
      <c r="J552" s="522"/>
      <c r="K552" s="522"/>
      <c r="L552" s="522"/>
      <c r="M552" s="522"/>
      <c r="N552" s="522"/>
      <c r="O552" s="522"/>
      <c r="P552" s="522"/>
      <c r="Q552" s="522"/>
      <c r="R552" s="522"/>
      <c r="S552" s="522"/>
      <c r="T552" s="522"/>
      <c r="U552" s="522"/>
      <c r="V552" s="522"/>
      <c r="W552" s="522"/>
      <c r="X552" s="522"/>
      <c r="Y552" s="522"/>
      <c r="Z552" s="522"/>
    </row>
    <row r="553" spans="1:26" ht="14.25" customHeight="1" x14ac:dyDescent="0.2">
      <c r="A553" s="522"/>
      <c r="B553" s="522"/>
      <c r="C553" s="522"/>
      <c r="D553" s="522"/>
      <c r="E553" s="522"/>
      <c r="F553" s="522"/>
      <c r="G553" s="522"/>
      <c r="H553" s="522"/>
      <c r="I553" s="522"/>
      <c r="J553" s="522"/>
      <c r="K553" s="522"/>
      <c r="L553" s="522"/>
      <c r="M553" s="522"/>
      <c r="N553" s="522"/>
      <c r="O553" s="522"/>
      <c r="P553" s="522"/>
      <c r="Q553" s="522"/>
      <c r="R553" s="522"/>
      <c r="S553" s="522"/>
      <c r="T553" s="522"/>
      <c r="U553" s="522"/>
      <c r="V553" s="522"/>
      <c r="W553" s="522"/>
      <c r="X553" s="522"/>
      <c r="Y553" s="522"/>
      <c r="Z553" s="522"/>
    </row>
    <row r="554" spans="1:26" ht="14.25" customHeight="1" x14ac:dyDescent="0.2">
      <c r="A554" s="522"/>
      <c r="B554" s="522"/>
      <c r="C554" s="522"/>
      <c r="D554" s="522"/>
      <c r="E554" s="522"/>
      <c r="F554" s="522"/>
      <c r="G554" s="522"/>
      <c r="H554" s="522"/>
      <c r="I554" s="522"/>
      <c r="J554" s="522"/>
      <c r="K554" s="522"/>
      <c r="L554" s="522"/>
      <c r="M554" s="522"/>
      <c r="N554" s="522"/>
      <c r="O554" s="522"/>
      <c r="P554" s="522"/>
      <c r="Q554" s="522"/>
      <c r="R554" s="522"/>
      <c r="S554" s="522"/>
      <c r="T554" s="522"/>
      <c r="U554" s="522"/>
      <c r="V554" s="522"/>
      <c r="W554" s="522"/>
      <c r="X554" s="522"/>
      <c r="Y554" s="522"/>
      <c r="Z554" s="522"/>
    </row>
    <row r="555" spans="1:26" ht="14.25" customHeight="1" x14ac:dyDescent="0.2">
      <c r="A555" s="522"/>
      <c r="B555" s="522"/>
      <c r="C555" s="522"/>
      <c r="D555" s="522"/>
      <c r="E555" s="522"/>
      <c r="F555" s="522"/>
      <c r="G555" s="522"/>
      <c r="H555" s="522"/>
      <c r="I555" s="522"/>
      <c r="J555" s="522"/>
      <c r="K555" s="522"/>
      <c r="L555" s="522"/>
      <c r="M555" s="522"/>
      <c r="N555" s="522"/>
      <c r="O555" s="522"/>
      <c r="P555" s="522"/>
      <c r="Q555" s="522"/>
      <c r="R555" s="522"/>
      <c r="S555" s="522"/>
      <c r="T555" s="522"/>
      <c r="U555" s="522"/>
      <c r="V555" s="522"/>
      <c r="W555" s="522"/>
      <c r="X555" s="522"/>
      <c r="Y555" s="522"/>
      <c r="Z555" s="522"/>
    </row>
    <row r="556" spans="1:26" ht="14.25" customHeight="1" x14ac:dyDescent="0.2">
      <c r="A556" s="522"/>
      <c r="B556" s="522"/>
      <c r="C556" s="522"/>
      <c r="D556" s="522"/>
      <c r="E556" s="522"/>
      <c r="F556" s="522"/>
      <c r="G556" s="522"/>
      <c r="H556" s="522"/>
      <c r="I556" s="522"/>
      <c r="J556" s="522"/>
      <c r="K556" s="522"/>
      <c r="L556" s="522"/>
      <c r="M556" s="522"/>
      <c r="N556" s="522"/>
      <c r="O556" s="522"/>
      <c r="P556" s="522"/>
      <c r="Q556" s="522"/>
      <c r="R556" s="522"/>
      <c r="S556" s="522"/>
      <c r="T556" s="522"/>
      <c r="U556" s="522"/>
      <c r="V556" s="522"/>
      <c r="W556" s="522"/>
      <c r="X556" s="522"/>
      <c r="Y556" s="522"/>
      <c r="Z556" s="522"/>
    </row>
    <row r="557" spans="1:26" ht="14.25" customHeight="1" x14ac:dyDescent="0.2">
      <c r="A557" s="522"/>
      <c r="B557" s="522"/>
      <c r="C557" s="522"/>
      <c r="D557" s="522"/>
      <c r="E557" s="522"/>
      <c r="F557" s="522"/>
      <c r="G557" s="522"/>
      <c r="H557" s="522"/>
      <c r="I557" s="522"/>
      <c r="J557" s="522"/>
      <c r="K557" s="522"/>
      <c r="L557" s="522"/>
      <c r="M557" s="522"/>
      <c r="N557" s="522"/>
      <c r="O557" s="522"/>
      <c r="P557" s="522"/>
      <c r="Q557" s="522"/>
      <c r="R557" s="522"/>
      <c r="S557" s="522"/>
      <c r="T557" s="522"/>
      <c r="U557" s="522"/>
      <c r="V557" s="522"/>
      <c r="W557" s="522"/>
      <c r="X557" s="522"/>
      <c r="Y557" s="522"/>
      <c r="Z557" s="522"/>
    </row>
    <row r="558" spans="1:26" ht="14.25" customHeight="1" x14ac:dyDescent="0.2">
      <c r="A558" s="522"/>
      <c r="B558" s="522"/>
      <c r="C558" s="522"/>
      <c r="D558" s="522"/>
      <c r="E558" s="522"/>
      <c r="F558" s="522"/>
      <c r="G558" s="522"/>
      <c r="H558" s="522"/>
      <c r="I558" s="522"/>
      <c r="J558" s="522"/>
      <c r="K558" s="522"/>
      <c r="L558" s="522"/>
      <c r="M558" s="522"/>
      <c r="N558" s="522"/>
      <c r="O558" s="522"/>
      <c r="P558" s="522"/>
      <c r="Q558" s="522"/>
      <c r="R558" s="522"/>
      <c r="S558" s="522"/>
      <c r="T558" s="522"/>
      <c r="U558" s="522"/>
      <c r="V558" s="522"/>
      <c r="W558" s="522"/>
      <c r="X558" s="522"/>
      <c r="Y558" s="522"/>
      <c r="Z558" s="522"/>
    </row>
    <row r="559" spans="1:26" ht="14.25" customHeight="1" x14ac:dyDescent="0.2">
      <c r="A559" s="522"/>
      <c r="B559" s="522"/>
      <c r="C559" s="522"/>
      <c r="D559" s="522"/>
      <c r="E559" s="522"/>
      <c r="F559" s="522"/>
      <c r="G559" s="522"/>
      <c r="H559" s="522"/>
      <c r="I559" s="522"/>
      <c r="J559" s="522"/>
      <c r="K559" s="522"/>
      <c r="L559" s="522"/>
      <c r="M559" s="522"/>
      <c r="N559" s="522"/>
      <c r="O559" s="522"/>
      <c r="P559" s="522"/>
      <c r="Q559" s="522"/>
      <c r="R559" s="522"/>
      <c r="S559" s="522"/>
      <c r="T559" s="522"/>
      <c r="U559" s="522"/>
      <c r="V559" s="522"/>
      <c r="W559" s="522"/>
      <c r="X559" s="522"/>
      <c r="Y559" s="522"/>
      <c r="Z559" s="522"/>
    </row>
    <row r="560" spans="1:26" ht="14.25" customHeight="1" x14ac:dyDescent="0.2">
      <c r="A560" s="522"/>
      <c r="B560" s="522"/>
      <c r="C560" s="522"/>
      <c r="D560" s="522"/>
      <c r="E560" s="522"/>
      <c r="F560" s="522"/>
      <c r="G560" s="522"/>
      <c r="H560" s="522"/>
      <c r="I560" s="522"/>
      <c r="J560" s="522"/>
      <c r="K560" s="522"/>
      <c r="L560" s="522"/>
      <c r="M560" s="522"/>
      <c r="N560" s="522"/>
      <c r="O560" s="522"/>
      <c r="P560" s="522"/>
      <c r="Q560" s="522"/>
      <c r="R560" s="522"/>
      <c r="S560" s="522"/>
      <c r="T560" s="522"/>
      <c r="U560" s="522"/>
      <c r="V560" s="522"/>
      <c r="W560" s="522"/>
      <c r="X560" s="522"/>
      <c r="Y560" s="522"/>
      <c r="Z560" s="522"/>
    </row>
    <row r="561" spans="1:26" ht="14.25" customHeight="1" x14ac:dyDescent="0.2">
      <c r="A561" s="522"/>
      <c r="B561" s="522"/>
      <c r="C561" s="522"/>
      <c r="D561" s="522"/>
      <c r="E561" s="522"/>
      <c r="F561" s="522"/>
      <c r="G561" s="522"/>
      <c r="H561" s="522"/>
      <c r="I561" s="522"/>
      <c r="J561" s="522"/>
      <c r="K561" s="522"/>
      <c r="L561" s="522"/>
      <c r="M561" s="522"/>
      <c r="N561" s="522"/>
      <c r="O561" s="522"/>
      <c r="P561" s="522"/>
      <c r="Q561" s="522"/>
      <c r="R561" s="522"/>
      <c r="S561" s="522"/>
      <c r="T561" s="522"/>
      <c r="U561" s="522"/>
      <c r="V561" s="522"/>
      <c r="W561" s="522"/>
      <c r="X561" s="522"/>
      <c r="Y561" s="522"/>
      <c r="Z561" s="522"/>
    </row>
    <row r="562" spans="1:26" ht="14.25" customHeight="1" x14ac:dyDescent="0.2">
      <c r="A562" s="522"/>
      <c r="B562" s="522"/>
      <c r="C562" s="522"/>
      <c r="D562" s="522"/>
      <c r="E562" s="522"/>
      <c r="F562" s="522"/>
      <c r="G562" s="522"/>
      <c r="H562" s="522"/>
      <c r="I562" s="522"/>
      <c r="J562" s="522"/>
      <c r="K562" s="522"/>
      <c r="L562" s="522"/>
      <c r="M562" s="522"/>
      <c r="N562" s="522"/>
      <c r="O562" s="522"/>
      <c r="P562" s="522"/>
      <c r="Q562" s="522"/>
      <c r="R562" s="522"/>
      <c r="S562" s="522"/>
      <c r="T562" s="522"/>
      <c r="U562" s="522"/>
      <c r="V562" s="522"/>
      <c r="W562" s="522"/>
      <c r="X562" s="522"/>
      <c r="Y562" s="522"/>
      <c r="Z562" s="522"/>
    </row>
    <row r="563" spans="1:26" ht="14.25" customHeight="1" x14ac:dyDescent="0.2">
      <c r="A563" s="522"/>
      <c r="B563" s="522"/>
      <c r="C563" s="522"/>
      <c r="D563" s="522"/>
      <c r="E563" s="522"/>
      <c r="F563" s="522"/>
      <c r="G563" s="522"/>
      <c r="H563" s="522"/>
      <c r="I563" s="522"/>
      <c r="J563" s="522"/>
      <c r="K563" s="522"/>
      <c r="L563" s="522"/>
      <c r="M563" s="522"/>
      <c r="N563" s="522"/>
      <c r="O563" s="522"/>
      <c r="P563" s="522"/>
      <c r="Q563" s="522"/>
      <c r="R563" s="522"/>
      <c r="S563" s="522"/>
      <c r="T563" s="522"/>
      <c r="U563" s="522"/>
      <c r="V563" s="522"/>
      <c r="W563" s="522"/>
      <c r="X563" s="522"/>
      <c r="Y563" s="522"/>
      <c r="Z563" s="522"/>
    </row>
    <row r="564" spans="1:26" ht="14.25" customHeight="1" x14ac:dyDescent="0.2">
      <c r="A564" s="522"/>
      <c r="B564" s="522"/>
      <c r="C564" s="522"/>
      <c r="D564" s="522"/>
      <c r="E564" s="522"/>
      <c r="F564" s="522"/>
      <c r="G564" s="522"/>
      <c r="H564" s="522"/>
      <c r="I564" s="522"/>
      <c r="J564" s="522"/>
      <c r="K564" s="522"/>
      <c r="L564" s="522"/>
      <c r="M564" s="522"/>
      <c r="N564" s="522"/>
      <c r="O564" s="522"/>
      <c r="P564" s="522"/>
      <c r="Q564" s="522"/>
      <c r="R564" s="522"/>
      <c r="S564" s="522"/>
      <c r="T564" s="522"/>
      <c r="U564" s="522"/>
      <c r="V564" s="522"/>
      <c r="W564" s="522"/>
      <c r="X564" s="522"/>
      <c r="Y564" s="522"/>
      <c r="Z564" s="522"/>
    </row>
    <row r="565" spans="1:26" ht="14.25" customHeight="1" x14ac:dyDescent="0.2">
      <c r="A565" s="522"/>
      <c r="B565" s="522"/>
      <c r="C565" s="522"/>
      <c r="D565" s="522"/>
      <c r="E565" s="522"/>
      <c r="F565" s="522"/>
      <c r="G565" s="522"/>
      <c r="H565" s="522"/>
      <c r="I565" s="522"/>
      <c r="J565" s="522"/>
      <c r="K565" s="522"/>
      <c r="L565" s="522"/>
      <c r="M565" s="522"/>
      <c r="N565" s="522"/>
      <c r="O565" s="522"/>
      <c r="P565" s="522"/>
      <c r="Q565" s="522"/>
      <c r="R565" s="522"/>
      <c r="S565" s="522"/>
      <c r="T565" s="522"/>
      <c r="U565" s="522"/>
      <c r="V565" s="522"/>
      <c r="W565" s="522"/>
      <c r="X565" s="522"/>
      <c r="Y565" s="522"/>
      <c r="Z565" s="522"/>
    </row>
    <row r="566" spans="1:26" ht="14.25" customHeight="1" x14ac:dyDescent="0.2">
      <c r="A566" s="522"/>
      <c r="B566" s="522"/>
      <c r="C566" s="522"/>
      <c r="D566" s="522"/>
      <c r="E566" s="522"/>
      <c r="F566" s="522"/>
      <c r="G566" s="522"/>
      <c r="H566" s="522"/>
      <c r="I566" s="522"/>
      <c r="J566" s="522"/>
      <c r="K566" s="522"/>
      <c r="L566" s="522"/>
      <c r="M566" s="522"/>
      <c r="N566" s="522"/>
      <c r="O566" s="522"/>
      <c r="P566" s="522"/>
      <c r="Q566" s="522"/>
      <c r="R566" s="522"/>
      <c r="S566" s="522"/>
      <c r="T566" s="522"/>
      <c r="U566" s="522"/>
      <c r="V566" s="522"/>
      <c r="W566" s="522"/>
      <c r="X566" s="522"/>
      <c r="Y566" s="522"/>
      <c r="Z566" s="522"/>
    </row>
    <row r="567" spans="1:26" ht="14.25" customHeight="1" x14ac:dyDescent="0.2">
      <c r="A567" s="522"/>
      <c r="B567" s="522"/>
      <c r="C567" s="522"/>
      <c r="D567" s="522"/>
      <c r="E567" s="522"/>
      <c r="F567" s="522"/>
      <c r="G567" s="522"/>
      <c r="H567" s="522"/>
      <c r="I567" s="522"/>
      <c r="J567" s="522"/>
      <c r="K567" s="522"/>
      <c r="L567" s="522"/>
      <c r="M567" s="522"/>
      <c r="N567" s="522"/>
      <c r="O567" s="522"/>
      <c r="P567" s="522"/>
      <c r="Q567" s="522"/>
      <c r="R567" s="522"/>
      <c r="S567" s="522"/>
      <c r="T567" s="522"/>
      <c r="U567" s="522"/>
      <c r="V567" s="522"/>
      <c r="W567" s="522"/>
      <c r="X567" s="522"/>
      <c r="Y567" s="522"/>
      <c r="Z567" s="522"/>
    </row>
    <row r="568" spans="1:26" ht="14.25" customHeight="1" x14ac:dyDescent="0.2">
      <c r="A568" s="522"/>
      <c r="B568" s="522"/>
      <c r="C568" s="522"/>
      <c r="D568" s="522"/>
      <c r="E568" s="522"/>
      <c r="F568" s="522"/>
      <c r="G568" s="522"/>
      <c r="H568" s="522"/>
      <c r="I568" s="522"/>
      <c r="J568" s="522"/>
      <c r="K568" s="522"/>
      <c r="L568" s="522"/>
      <c r="M568" s="522"/>
      <c r="N568" s="522"/>
      <c r="O568" s="522"/>
      <c r="P568" s="522"/>
      <c r="Q568" s="522"/>
      <c r="R568" s="522"/>
      <c r="S568" s="522"/>
      <c r="T568" s="522"/>
      <c r="U568" s="522"/>
      <c r="V568" s="522"/>
      <c r="W568" s="522"/>
      <c r="X568" s="522"/>
      <c r="Y568" s="522"/>
      <c r="Z568" s="522"/>
    </row>
    <row r="569" spans="1:26" ht="14.25" customHeight="1" x14ac:dyDescent="0.2">
      <c r="A569" s="522"/>
      <c r="B569" s="522"/>
      <c r="C569" s="522"/>
      <c r="D569" s="522"/>
      <c r="E569" s="522"/>
      <c r="F569" s="522"/>
      <c r="G569" s="522"/>
      <c r="H569" s="522"/>
      <c r="I569" s="522"/>
      <c r="J569" s="522"/>
      <c r="K569" s="522"/>
      <c r="L569" s="522"/>
      <c r="M569" s="522"/>
      <c r="N569" s="522"/>
      <c r="O569" s="522"/>
      <c r="P569" s="522"/>
      <c r="Q569" s="522"/>
      <c r="R569" s="522"/>
      <c r="S569" s="522"/>
      <c r="T569" s="522"/>
      <c r="U569" s="522"/>
      <c r="V569" s="522"/>
      <c r="W569" s="522"/>
      <c r="X569" s="522"/>
      <c r="Y569" s="522"/>
      <c r="Z569" s="522"/>
    </row>
    <row r="570" spans="1:26" ht="14.25" customHeight="1" x14ac:dyDescent="0.2">
      <c r="A570" s="522"/>
      <c r="B570" s="522"/>
      <c r="C570" s="522"/>
      <c r="D570" s="522"/>
      <c r="E570" s="522"/>
      <c r="F570" s="522"/>
      <c r="G570" s="522"/>
      <c r="H570" s="522"/>
      <c r="I570" s="522"/>
      <c r="J570" s="522"/>
      <c r="K570" s="522"/>
      <c r="L570" s="522"/>
      <c r="M570" s="522"/>
      <c r="N570" s="522"/>
      <c r="O570" s="522"/>
      <c r="P570" s="522"/>
      <c r="Q570" s="522"/>
      <c r="R570" s="522"/>
      <c r="S570" s="522"/>
      <c r="T570" s="522"/>
      <c r="U570" s="522"/>
      <c r="V570" s="522"/>
      <c r="W570" s="522"/>
      <c r="X570" s="522"/>
      <c r="Y570" s="522"/>
      <c r="Z570" s="522"/>
    </row>
    <row r="571" spans="1:26" ht="14.25" customHeight="1" x14ac:dyDescent="0.2">
      <c r="A571" s="522"/>
      <c r="B571" s="522"/>
      <c r="C571" s="522"/>
      <c r="D571" s="522"/>
      <c r="E571" s="522"/>
      <c r="F571" s="522"/>
      <c r="G571" s="522"/>
      <c r="H571" s="522"/>
      <c r="I571" s="522"/>
      <c r="J571" s="522"/>
      <c r="K571" s="522"/>
      <c r="L571" s="522"/>
      <c r="M571" s="522"/>
      <c r="N571" s="522"/>
      <c r="O571" s="522"/>
      <c r="P571" s="522"/>
      <c r="Q571" s="522"/>
      <c r="R571" s="522"/>
      <c r="S571" s="522"/>
      <c r="T571" s="522"/>
      <c r="U571" s="522"/>
      <c r="V571" s="522"/>
      <c r="W571" s="522"/>
      <c r="X571" s="522"/>
      <c r="Y571" s="522"/>
      <c r="Z571" s="522"/>
    </row>
    <row r="572" spans="1:26" ht="14.25" customHeight="1" x14ac:dyDescent="0.2">
      <c r="A572" s="522"/>
      <c r="B572" s="522"/>
      <c r="C572" s="522"/>
      <c r="D572" s="522"/>
      <c r="E572" s="522"/>
      <c r="F572" s="522"/>
      <c r="G572" s="522"/>
      <c r="H572" s="522"/>
      <c r="I572" s="522"/>
      <c r="J572" s="522"/>
      <c r="K572" s="522"/>
      <c r="L572" s="522"/>
      <c r="M572" s="522"/>
      <c r="N572" s="522"/>
      <c r="O572" s="522"/>
      <c r="P572" s="522"/>
      <c r="Q572" s="522"/>
      <c r="R572" s="522"/>
      <c r="S572" s="522"/>
      <c r="T572" s="522"/>
      <c r="U572" s="522"/>
      <c r="V572" s="522"/>
      <c r="W572" s="522"/>
      <c r="X572" s="522"/>
      <c r="Y572" s="522"/>
      <c r="Z572" s="522"/>
    </row>
    <row r="573" spans="1:26" ht="14.25" customHeight="1" x14ac:dyDescent="0.2">
      <c r="A573" s="522"/>
      <c r="B573" s="522"/>
      <c r="C573" s="522"/>
      <c r="D573" s="522"/>
      <c r="E573" s="522"/>
      <c r="F573" s="522"/>
      <c r="G573" s="522"/>
      <c r="H573" s="522"/>
      <c r="I573" s="522"/>
      <c r="J573" s="522"/>
      <c r="K573" s="522"/>
      <c r="L573" s="522"/>
      <c r="M573" s="522"/>
      <c r="N573" s="522"/>
      <c r="O573" s="522"/>
      <c r="P573" s="522"/>
      <c r="Q573" s="522"/>
      <c r="R573" s="522"/>
      <c r="S573" s="522"/>
      <c r="T573" s="522"/>
      <c r="U573" s="522"/>
      <c r="V573" s="522"/>
      <c r="W573" s="522"/>
      <c r="X573" s="522"/>
      <c r="Y573" s="522"/>
      <c r="Z573" s="522"/>
    </row>
    <row r="574" spans="1:26" ht="14.25" customHeight="1" x14ac:dyDescent="0.2">
      <c r="A574" s="522"/>
      <c r="B574" s="522"/>
      <c r="C574" s="522"/>
      <c r="D574" s="522"/>
      <c r="E574" s="522"/>
      <c r="F574" s="522"/>
      <c r="G574" s="522"/>
      <c r="H574" s="522"/>
      <c r="I574" s="522"/>
      <c r="J574" s="522"/>
      <c r="K574" s="522"/>
      <c r="L574" s="522"/>
      <c r="M574" s="522"/>
      <c r="N574" s="522"/>
      <c r="O574" s="522"/>
      <c r="P574" s="522"/>
      <c r="Q574" s="522"/>
      <c r="R574" s="522"/>
      <c r="S574" s="522"/>
      <c r="T574" s="522"/>
      <c r="U574" s="522"/>
      <c r="V574" s="522"/>
      <c r="W574" s="522"/>
      <c r="X574" s="522"/>
      <c r="Y574" s="522"/>
      <c r="Z574" s="522"/>
    </row>
    <row r="575" spans="1:26" ht="14.25" customHeight="1" x14ac:dyDescent="0.2">
      <c r="A575" s="522"/>
      <c r="B575" s="522"/>
      <c r="C575" s="522"/>
      <c r="D575" s="522"/>
      <c r="E575" s="522"/>
      <c r="F575" s="522"/>
      <c r="G575" s="522"/>
      <c r="H575" s="522"/>
      <c r="I575" s="522"/>
      <c r="J575" s="522"/>
      <c r="K575" s="522"/>
      <c r="L575" s="522"/>
      <c r="M575" s="522"/>
      <c r="N575" s="522"/>
      <c r="O575" s="522"/>
      <c r="P575" s="522"/>
      <c r="Q575" s="522"/>
      <c r="R575" s="522"/>
      <c r="S575" s="522"/>
      <c r="T575" s="522"/>
      <c r="U575" s="522"/>
      <c r="V575" s="522"/>
      <c r="W575" s="522"/>
      <c r="X575" s="522"/>
      <c r="Y575" s="522"/>
      <c r="Z575" s="522"/>
    </row>
    <row r="576" spans="1:26" ht="14.25" customHeight="1" x14ac:dyDescent="0.2">
      <c r="A576" s="522"/>
      <c r="B576" s="522"/>
      <c r="C576" s="522"/>
      <c r="D576" s="522"/>
      <c r="E576" s="522"/>
      <c r="F576" s="522"/>
      <c r="G576" s="522"/>
      <c r="H576" s="522"/>
      <c r="I576" s="522"/>
      <c r="J576" s="522"/>
      <c r="K576" s="522"/>
      <c r="L576" s="522"/>
      <c r="M576" s="522"/>
      <c r="N576" s="522"/>
      <c r="O576" s="522"/>
      <c r="P576" s="522"/>
      <c r="Q576" s="522"/>
      <c r="R576" s="522"/>
      <c r="S576" s="522"/>
      <c r="T576" s="522"/>
      <c r="U576" s="522"/>
      <c r="V576" s="522"/>
      <c r="W576" s="522"/>
      <c r="X576" s="522"/>
      <c r="Y576" s="522"/>
      <c r="Z576" s="522"/>
    </row>
    <row r="577" spans="1:26" ht="14.25" customHeight="1" x14ac:dyDescent="0.2">
      <c r="A577" s="522"/>
      <c r="B577" s="522"/>
      <c r="C577" s="522"/>
      <c r="D577" s="522"/>
      <c r="E577" s="522"/>
      <c r="F577" s="522"/>
      <c r="G577" s="522"/>
      <c r="H577" s="522"/>
      <c r="I577" s="522"/>
      <c r="J577" s="522"/>
      <c r="K577" s="522"/>
      <c r="L577" s="522"/>
      <c r="M577" s="522"/>
      <c r="N577" s="522"/>
      <c r="O577" s="522"/>
      <c r="P577" s="522"/>
      <c r="Q577" s="522"/>
      <c r="R577" s="522"/>
      <c r="S577" s="522"/>
      <c r="T577" s="522"/>
      <c r="U577" s="522"/>
      <c r="V577" s="522"/>
      <c r="W577" s="522"/>
      <c r="X577" s="522"/>
      <c r="Y577" s="522"/>
      <c r="Z577" s="522"/>
    </row>
    <row r="578" spans="1:26" ht="14.25" customHeight="1" x14ac:dyDescent="0.2">
      <c r="A578" s="522"/>
      <c r="B578" s="522"/>
      <c r="C578" s="522"/>
      <c r="D578" s="522"/>
      <c r="E578" s="522"/>
      <c r="F578" s="522"/>
      <c r="G578" s="522"/>
      <c r="H578" s="522"/>
      <c r="I578" s="522"/>
      <c r="J578" s="522"/>
      <c r="K578" s="522"/>
      <c r="L578" s="522"/>
      <c r="M578" s="522"/>
      <c r="N578" s="522"/>
      <c r="O578" s="522"/>
      <c r="P578" s="522"/>
      <c r="Q578" s="522"/>
      <c r="R578" s="522"/>
      <c r="S578" s="522"/>
      <c r="T578" s="522"/>
      <c r="U578" s="522"/>
      <c r="V578" s="522"/>
      <c r="W578" s="522"/>
      <c r="X578" s="522"/>
      <c r="Y578" s="522"/>
      <c r="Z578" s="522"/>
    </row>
    <row r="579" spans="1:26" ht="14.25" customHeight="1" x14ac:dyDescent="0.2">
      <c r="A579" s="522"/>
      <c r="B579" s="522"/>
      <c r="C579" s="522"/>
      <c r="D579" s="522"/>
      <c r="E579" s="522"/>
      <c r="F579" s="522"/>
      <c r="G579" s="522"/>
      <c r="H579" s="522"/>
      <c r="I579" s="522"/>
      <c r="J579" s="522"/>
      <c r="K579" s="522"/>
      <c r="L579" s="522"/>
      <c r="M579" s="522"/>
      <c r="N579" s="522"/>
      <c r="O579" s="522"/>
      <c r="P579" s="522"/>
      <c r="Q579" s="522"/>
      <c r="R579" s="522"/>
      <c r="S579" s="522"/>
      <c r="T579" s="522"/>
      <c r="U579" s="522"/>
      <c r="V579" s="522"/>
      <c r="W579" s="522"/>
      <c r="X579" s="522"/>
      <c r="Y579" s="522"/>
      <c r="Z579" s="522"/>
    </row>
    <row r="580" spans="1:26" ht="14.25" customHeight="1" x14ac:dyDescent="0.2">
      <c r="A580" s="522"/>
      <c r="B580" s="522"/>
      <c r="C580" s="522"/>
      <c r="D580" s="522"/>
      <c r="E580" s="522"/>
      <c r="F580" s="522"/>
      <c r="G580" s="522"/>
      <c r="H580" s="522"/>
      <c r="I580" s="522"/>
      <c r="J580" s="522"/>
      <c r="K580" s="522"/>
      <c r="L580" s="522"/>
      <c r="M580" s="522"/>
      <c r="N580" s="522"/>
      <c r="O580" s="522"/>
      <c r="P580" s="522"/>
      <c r="Q580" s="522"/>
      <c r="R580" s="522"/>
      <c r="S580" s="522"/>
      <c r="T580" s="522"/>
      <c r="U580" s="522"/>
      <c r="V580" s="522"/>
      <c r="W580" s="522"/>
      <c r="X580" s="522"/>
      <c r="Y580" s="522"/>
      <c r="Z580" s="522"/>
    </row>
    <row r="581" spans="1:26" ht="14.25" customHeight="1" x14ac:dyDescent="0.2">
      <c r="A581" s="522"/>
      <c r="B581" s="522"/>
      <c r="C581" s="522"/>
      <c r="D581" s="522"/>
      <c r="E581" s="522"/>
      <c r="F581" s="522"/>
      <c r="G581" s="522"/>
      <c r="H581" s="522"/>
      <c r="I581" s="522"/>
      <c r="J581" s="522"/>
      <c r="K581" s="522"/>
      <c r="L581" s="522"/>
      <c r="M581" s="522"/>
      <c r="N581" s="522"/>
      <c r="O581" s="522"/>
      <c r="P581" s="522"/>
      <c r="Q581" s="522"/>
      <c r="R581" s="522"/>
      <c r="S581" s="522"/>
      <c r="T581" s="522"/>
      <c r="U581" s="522"/>
      <c r="V581" s="522"/>
      <c r="W581" s="522"/>
      <c r="X581" s="522"/>
      <c r="Y581" s="522"/>
      <c r="Z581" s="522"/>
    </row>
    <row r="582" spans="1:26" ht="14.25" customHeight="1" x14ac:dyDescent="0.2">
      <c r="A582" s="522"/>
      <c r="B582" s="522"/>
      <c r="C582" s="522"/>
      <c r="D582" s="522"/>
      <c r="E582" s="522"/>
      <c r="F582" s="522"/>
      <c r="G582" s="522"/>
      <c r="H582" s="522"/>
      <c r="I582" s="522"/>
      <c r="J582" s="522"/>
      <c r="K582" s="522"/>
      <c r="L582" s="522"/>
      <c r="M582" s="522"/>
      <c r="N582" s="522"/>
      <c r="O582" s="522"/>
      <c r="P582" s="522"/>
      <c r="Q582" s="522"/>
      <c r="R582" s="522"/>
      <c r="S582" s="522"/>
      <c r="T582" s="522"/>
      <c r="U582" s="522"/>
      <c r="V582" s="522"/>
      <c r="W582" s="522"/>
      <c r="X582" s="522"/>
      <c r="Y582" s="522"/>
      <c r="Z582" s="522"/>
    </row>
    <row r="583" spans="1:26" ht="14.25" customHeight="1" x14ac:dyDescent="0.2">
      <c r="A583" s="522"/>
      <c r="B583" s="522"/>
      <c r="C583" s="522"/>
      <c r="D583" s="522"/>
      <c r="E583" s="522"/>
      <c r="F583" s="522"/>
      <c r="G583" s="522"/>
      <c r="H583" s="522"/>
      <c r="I583" s="522"/>
      <c r="J583" s="522"/>
      <c r="K583" s="522"/>
      <c r="L583" s="522"/>
      <c r="M583" s="522"/>
      <c r="N583" s="522"/>
      <c r="O583" s="522"/>
      <c r="P583" s="522"/>
      <c r="Q583" s="522"/>
      <c r="R583" s="522"/>
      <c r="S583" s="522"/>
      <c r="T583" s="522"/>
      <c r="U583" s="522"/>
      <c r="V583" s="522"/>
      <c r="W583" s="522"/>
      <c r="X583" s="522"/>
      <c r="Y583" s="522"/>
      <c r="Z583" s="522"/>
    </row>
    <row r="584" spans="1:26" ht="14.25" customHeight="1" x14ac:dyDescent="0.2">
      <c r="A584" s="522"/>
      <c r="B584" s="522"/>
      <c r="C584" s="522"/>
      <c r="D584" s="522"/>
      <c r="E584" s="522"/>
      <c r="F584" s="522"/>
      <c r="G584" s="522"/>
      <c r="H584" s="522"/>
      <c r="I584" s="522"/>
      <c r="J584" s="522"/>
      <c r="K584" s="522"/>
      <c r="L584" s="522"/>
      <c r="M584" s="522"/>
      <c r="N584" s="522"/>
      <c r="O584" s="522"/>
      <c r="P584" s="522"/>
      <c r="Q584" s="522"/>
      <c r="R584" s="522"/>
      <c r="S584" s="522"/>
      <c r="T584" s="522"/>
      <c r="U584" s="522"/>
      <c r="V584" s="522"/>
      <c r="W584" s="522"/>
      <c r="X584" s="522"/>
      <c r="Y584" s="522"/>
      <c r="Z584" s="522"/>
    </row>
    <row r="585" spans="1:26" ht="14.25" customHeight="1" x14ac:dyDescent="0.2">
      <c r="A585" s="522"/>
      <c r="B585" s="522"/>
      <c r="C585" s="522"/>
      <c r="D585" s="522"/>
      <c r="E585" s="522"/>
      <c r="F585" s="522"/>
      <c r="G585" s="522"/>
      <c r="H585" s="522"/>
      <c r="I585" s="522"/>
      <c r="J585" s="522"/>
      <c r="K585" s="522"/>
      <c r="L585" s="522"/>
      <c r="M585" s="522"/>
      <c r="N585" s="522"/>
      <c r="O585" s="522"/>
      <c r="P585" s="522"/>
      <c r="Q585" s="522"/>
      <c r="R585" s="522"/>
      <c r="S585" s="522"/>
      <c r="T585" s="522"/>
      <c r="U585" s="522"/>
      <c r="V585" s="522"/>
      <c r="W585" s="522"/>
      <c r="X585" s="522"/>
      <c r="Y585" s="522"/>
      <c r="Z585" s="522"/>
    </row>
    <row r="586" spans="1:26" ht="14.25" customHeight="1" x14ac:dyDescent="0.2">
      <c r="A586" s="522"/>
      <c r="B586" s="522"/>
      <c r="C586" s="522"/>
      <c r="D586" s="522"/>
      <c r="E586" s="522"/>
      <c r="F586" s="522"/>
      <c r="G586" s="522"/>
      <c r="H586" s="522"/>
      <c r="I586" s="522"/>
      <c r="J586" s="522"/>
      <c r="K586" s="522"/>
      <c r="L586" s="522"/>
      <c r="M586" s="522"/>
      <c r="N586" s="522"/>
      <c r="O586" s="522"/>
      <c r="P586" s="522"/>
      <c r="Q586" s="522"/>
      <c r="R586" s="522"/>
      <c r="S586" s="522"/>
      <c r="T586" s="522"/>
      <c r="U586" s="522"/>
      <c r="V586" s="522"/>
      <c r="W586" s="522"/>
      <c r="X586" s="522"/>
      <c r="Y586" s="522"/>
      <c r="Z586" s="522"/>
    </row>
    <row r="587" spans="1:26" ht="14.25" customHeight="1" x14ac:dyDescent="0.2">
      <c r="A587" s="522"/>
      <c r="B587" s="522"/>
      <c r="C587" s="522"/>
      <c r="D587" s="522"/>
      <c r="E587" s="522"/>
      <c r="F587" s="522"/>
      <c r="G587" s="522"/>
      <c r="H587" s="522"/>
      <c r="I587" s="522"/>
      <c r="J587" s="522"/>
      <c r="K587" s="522"/>
      <c r="L587" s="522"/>
      <c r="M587" s="522"/>
      <c r="N587" s="522"/>
      <c r="O587" s="522"/>
      <c r="P587" s="522"/>
      <c r="Q587" s="522"/>
      <c r="R587" s="522"/>
      <c r="S587" s="522"/>
      <c r="T587" s="522"/>
      <c r="U587" s="522"/>
      <c r="V587" s="522"/>
      <c r="W587" s="522"/>
      <c r="X587" s="522"/>
      <c r="Y587" s="522"/>
      <c r="Z587" s="522"/>
    </row>
    <row r="588" spans="1:26" ht="14.25" customHeight="1" x14ac:dyDescent="0.2">
      <c r="A588" s="522"/>
      <c r="B588" s="522"/>
      <c r="C588" s="522"/>
      <c r="D588" s="522"/>
      <c r="E588" s="522"/>
      <c r="F588" s="522"/>
      <c r="G588" s="522"/>
      <c r="H588" s="522"/>
      <c r="I588" s="522"/>
      <c r="J588" s="522"/>
      <c r="K588" s="522"/>
      <c r="L588" s="522"/>
      <c r="M588" s="522"/>
      <c r="N588" s="522"/>
      <c r="O588" s="522"/>
      <c r="P588" s="522"/>
      <c r="Q588" s="522"/>
      <c r="R588" s="522"/>
      <c r="S588" s="522"/>
      <c r="T588" s="522"/>
      <c r="U588" s="522"/>
      <c r="V588" s="522"/>
      <c r="W588" s="522"/>
      <c r="X588" s="522"/>
      <c r="Y588" s="522"/>
      <c r="Z588" s="522"/>
    </row>
    <row r="589" spans="1:26" ht="14.25" customHeight="1" x14ac:dyDescent="0.2">
      <c r="A589" s="522"/>
      <c r="B589" s="522"/>
      <c r="C589" s="522"/>
      <c r="D589" s="522"/>
      <c r="E589" s="522"/>
      <c r="F589" s="522"/>
      <c r="G589" s="522"/>
      <c r="H589" s="522"/>
      <c r="I589" s="522"/>
      <c r="J589" s="522"/>
      <c r="K589" s="522"/>
      <c r="L589" s="522"/>
      <c r="M589" s="522"/>
      <c r="N589" s="522"/>
      <c r="O589" s="522"/>
      <c r="P589" s="522"/>
      <c r="Q589" s="522"/>
      <c r="R589" s="522"/>
      <c r="S589" s="522"/>
      <c r="T589" s="522"/>
      <c r="U589" s="522"/>
      <c r="V589" s="522"/>
      <c r="W589" s="522"/>
      <c r="X589" s="522"/>
      <c r="Y589" s="522"/>
      <c r="Z589" s="522"/>
    </row>
    <row r="590" spans="1:26" ht="14.25" customHeight="1" x14ac:dyDescent="0.2">
      <c r="A590" s="522"/>
      <c r="B590" s="522"/>
      <c r="C590" s="522"/>
      <c r="D590" s="522"/>
      <c r="E590" s="522"/>
      <c r="F590" s="522"/>
      <c r="G590" s="522"/>
      <c r="H590" s="522"/>
      <c r="I590" s="522"/>
      <c r="J590" s="522"/>
      <c r="K590" s="522"/>
      <c r="L590" s="522"/>
      <c r="M590" s="522"/>
      <c r="N590" s="522"/>
      <c r="O590" s="522"/>
      <c r="P590" s="522"/>
      <c r="Q590" s="522"/>
      <c r="R590" s="522"/>
      <c r="S590" s="522"/>
      <c r="T590" s="522"/>
      <c r="U590" s="522"/>
      <c r="V590" s="522"/>
      <c r="W590" s="522"/>
      <c r="X590" s="522"/>
      <c r="Y590" s="522"/>
      <c r="Z590" s="522"/>
    </row>
    <row r="591" spans="1:26" ht="14.25" customHeight="1" x14ac:dyDescent="0.2">
      <c r="A591" s="522"/>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c r="Z591" s="522"/>
    </row>
    <row r="592" spans="1:26" ht="14.25" customHeight="1" x14ac:dyDescent="0.2">
      <c r="A592" s="522"/>
      <c r="B592" s="522"/>
      <c r="C592" s="522"/>
      <c r="D592" s="522"/>
      <c r="E592" s="522"/>
      <c r="F592" s="522"/>
      <c r="G592" s="522"/>
      <c r="H592" s="522"/>
      <c r="I592" s="522"/>
      <c r="J592" s="522"/>
      <c r="K592" s="522"/>
      <c r="L592" s="522"/>
      <c r="M592" s="522"/>
      <c r="N592" s="522"/>
      <c r="O592" s="522"/>
      <c r="P592" s="522"/>
      <c r="Q592" s="522"/>
      <c r="R592" s="522"/>
      <c r="S592" s="522"/>
      <c r="T592" s="522"/>
      <c r="U592" s="522"/>
      <c r="V592" s="522"/>
      <c r="W592" s="522"/>
      <c r="X592" s="522"/>
      <c r="Y592" s="522"/>
      <c r="Z592" s="522"/>
    </row>
    <row r="593" spans="1:26" ht="14.25" customHeight="1" x14ac:dyDescent="0.2">
      <c r="A593" s="522"/>
      <c r="B593" s="522"/>
      <c r="C593" s="522"/>
      <c r="D593" s="522"/>
      <c r="E593" s="522"/>
      <c r="F593" s="522"/>
      <c r="G593" s="522"/>
      <c r="H593" s="522"/>
      <c r="I593" s="522"/>
      <c r="J593" s="522"/>
      <c r="K593" s="522"/>
      <c r="L593" s="522"/>
      <c r="M593" s="522"/>
      <c r="N593" s="522"/>
      <c r="O593" s="522"/>
      <c r="P593" s="522"/>
      <c r="Q593" s="522"/>
      <c r="R593" s="522"/>
      <c r="S593" s="522"/>
      <c r="T593" s="522"/>
      <c r="U593" s="522"/>
      <c r="V593" s="522"/>
      <c r="W593" s="522"/>
      <c r="X593" s="522"/>
      <c r="Y593" s="522"/>
      <c r="Z593" s="522"/>
    </row>
    <row r="594" spans="1:26" ht="14.25" customHeight="1" x14ac:dyDescent="0.2">
      <c r="A594" s="522"/>
      <c r="B594" s="522"/>
      <c r="C594" s="522"/>
      <c r="D594" s="522"/>
      <c r="E594" s="522"/>
      <c r="F594" s="522"/>
      <c r="G594" s="522"/>
      <c r="H594" s="522"/>
      <c r="I594" s="522"/>
      <c r="J594" s="522"/>
      <c r="K594" s="522"/>
      <c r="L594" s="522"/>
      <c r="M594" s="522"/>
      <c r="N594" s="522"/>
      <c r="O594" s="522"/>
      <c r="P594" s="522"/>
      <c r="Q594" s="522"/>
      <c r="R594" s="522"/>
      <c r="S594" s="522"/>
      <c r="T594" s="522"/>
      <c r="U594" s="522"/>
      <c r="V594" s="522"/>
      <c r="W594" s="522"/>
      <c r="X594" s="522"/>
      <c r="Y594" s="522"/>
      <c r="Z594" s="522"/>
    </row>
    <row r="595" spans="1:26" ht="14.25" customHeight="1" x14ac:dyDescent="0.2">
      <c r="A595" s="522"/>
      <c r="B595" s="522"/>
      <c r="C595" s="522"/>
      <c r="D595" s="522"/>
      <c r="E595" s="522"/>
      <c r="F595" s="522"/>
      <c r="G595" s="522"/>
      <c r="H595" s="522"/>
      <c r="I595" s="522"/>
      <c r="J595" s="522"/>
      <c r="K595" s="522"/>
      <c r="L595" s="522"/>
      <c r="M595" s="522"/>
      <c r="N595" s="522"/>
      <c r="O595" s="522"/>
      <c r="P595" s="522"/>
      <c r="Q595" s="522"/>
      <c r="R595" s="522"/>
      <c r="S595" s="522"/>
      <c r="T595" s="522"/>
      <c r="U595" s="522"/>
      <c r="V595" s="522"/>
      <c r="W595" s="522"/>
      <c r="X595" s="522"/>
      <c r="Y595" s="522"/>
      <c r="Z595" s="522"/>
    </row>
    <row r="596" spans="1:26" ht="14.25" customHeight="1" x14ac:dyDescent="0.2">
      <c r="A596" s="522"/>
      <c r="B596" s="522"/>
      <c r="C596" s="522"/>
      <c r="D596" s="522"/>
      <c r="E596" s="522"/>
      <c r="F596" s="522"/>
      <c r="G596" s="522"/>
      <c r="H596" s="522"/>
      <c r="I596" s="522"/>
      <c r="J596" s="522"/>
      <c r="K596" s="522"/>
      <c r="L596" s="522"/>
      <c r="M596" s="522"/>
      <c r="N596" s="522"/>
      <c r="O596" s="522"/>
      <c r="P596" s="522"/>
      <c r="Q596" s="522"/>
      <c r="R596" s="522"/>
      <c r="S596" s="522"/>
      <c r="T596" s="522"/>
      <c r="U596" s="522"/>
      <c r="V596" s="522"/>
      <c r="W596" s="522"/>
      <c r="X596" s="522"/>
      <c r="Y596" s="522"/>
      <c r="Z596" s="522"/>
    </row>
    <row r="597" spans="1:26" ht="14.25" customHeight="1" x14ac:dyDescent="0.2">
      <c r="A597" s="522"/>
      <c r="B597" s="522"/>
      <c r="C597" s="522"/>
      <c r="D597" s="522"/>
      <c r="E597" s="522"/>
      <c r="F597" s="522"/>
      <c r="G597" s="522"/>
      <c r="H597" s="522"/>
      <c r="I597" s="522"/>
      <c r="J597" s="522"/>
      <c r="K597" s="522"/>
      <c r="L597" s="522"/>
      <c r="M597" s="522"/>
      <c r="N597" s="522"/>
      <c r="O597" s="522"/>
      <c r="P597" s="522"/>
      <c r="Q597" s="522"/>
      <c r="R597" s="522"/>
      <c r="S597" s="522"/>
      <c r="T597" s="522"/>
      <c r="U597" s="522"/>
      <c r="V597" s="522"/>
      <c r="W597" s="522"/>
      <c r="X597" s="522"/>
      <c r="Y597" s="522"/>
      <c r="Z597" s="522"/>
    </row>
    <row r="598" spans="1:26" ht="14.25" customHeight="1" x14ac:dyDescent="0.2">
      <c r="A598" s="522"/>
      <c r="B598" s="522"/>
      <c r="C598" s="522"/>
      <c r="D598" s="522"/>
      <c r="E598" s="522"/>
      <c r="F598" s="522"/>
      <c r="G598" s="522"/>
      <c r="H598" s="522"/>
      <c r="I598" s="522"/>
      <c r="J598" s="522"/>
      <c r="K598" s="522"/>
      <c r="L598" s="522"/>
      <c r="M598" s="522"/>
      <c r="N598" s="522"/>
      <c r="O598" s="522"/>
      <c r="P598" s="522"/>
      <c r="Q598" s="522"/>
      <c r="R598" s="522"/>
      <c r="S598" s="522"/>
      <c r="T598" s="522"/>
      <c r="U598" s="522"/>
      <c r="V598" s="522"/>
      <c r="W598" s="522"/>
      <c r="X598" s="522"/>
      <c r="Y598" s="522"/>
      <c r="Z598" s="522"/>
    </row>
    <row r="599" spans="1:26" ht="14.25" customHeight="1" x14ac:dyDescent="0.2">
      <c r="A599" s="522"/>
      <c r="B599" s="522"/>
      <c r="C599" s="522"/>
      <c r="D599" s="522"/>
      <c r="E599" s="522"/>
      <c r="F599" s="522"/>
      <c r="G599" s="522"/>
      <c r="H599" s="522"/>
      <c r="I599" s="522"/>
      <c r="J599" s="522"/>
      <c r="K599" s="522"/>
      <c r="L599" s="522"/>
      <c r="M599" s="522"/>
      <c r="N599" s="522"/>
      <c r="O599" s="522"/>
      <c r="P599" s="522"/>
      <c r="Q599" s="522"/>
      <c r="R599" s="522"/>
      <c r="S599" s="522"/>
      <c r="T599" s="522"/>
      <c r="U599" s="522"/>
      <c r="V599" s="522"/>
      <c r="W599" s="522"/>
      <c r="X599" s="522"/>
      <c r="Y599" s="522"/>
      <c r="Z599" s="522"/>
    </row>
    <row r="600" spans="1:26" ht="14.25" customHeight="1" x14ac:dyDescent="0.2">
      <c r="A600" s="522"/>
      <c r="B600" s="522"/>
      <c r="C600" s="522"/>
      <c r="D600" s="522"/>
      <c r="E600" s="522"/>
      <c r="F600" s="522"/>
      <c r="G600" s="522"/>
      <c r="H600" s="522"/>
      <c r="I600" s="522"/>
      <c r="J600" s="522"/>
      <c r="K600" s="522"/>
      <c r="L600" s="522"/>
      <c r="M600" s="522"/>
      <c r="N600" s="522"/>
      <c r="O600" s="522"/>
      <c r="P600" s="522"/>
      <c r="Q600" s="522"/>
      <c r="R600" s="522"/>
      <c r="S600" s="522"/>
      <c r="T600" s="522"/>
      <c r="U600" s="522"/>
      <c r="V600" s="522"/>
      <c r="W600" s="522"/>
      <c r="X600" s="522"/>
      <c r="Y600" s="522"/>
      <c r="Z600" s="522"/>
    </row>
    <row r="601" spans="1:26" ht="14.25" customHeight="1" x14ac:dyDescent="0.2">
      <c r="A601" s="522"/>
      <c r="B601" s="522"/>
      <c r="C601" s="522"/>
      <c r="D601" s="522"/>
      <c r="E601" s="522"/>
      <c r="F601" s="522"/>
      <c r="G601" s="522"/>
      <c r="H601" s="522"/>
      <c r="I601" s="522"/>
      <c r="J601" s="522"/>
      <c r="K601" s="522"/>
      <c r="L601" s="522"/>
      <c r="M601" s="522"/>
      <c r="N601" s="522"/>
      <c r="O601" s="522"/>
      <c r="P601" s="522"/>
      <c r="Q601" s="522"/>
      <c r="R601" s="522"/>
      <c r="S601" s="522"/>
      <c r="T601" s="522"/>
      <c r="U601" s="522"/>
      <c r="V601" s="522"/>
      <c r="W601" s="522"/>
      <c r="X601" s="522"/>
      <c r="Y601" s="522"/>
      <c r="Z601" s="522"/>
    </row>
    <row r="602" spans="1:26" ht="14.25" customHeight="1" x14ac:dyDescent="0.2">
      <c r="A602" s="522"/>
      <c r="B602" s="522"/>
      <c r="C602" s="522"/>
      <c r="D602" s="522"/>
      <c r="E602" s="522"/>
      <c r="F602" s="522"/>
      <c r="G602" s="522"/>
      <c r="H602" s="522"/>
      <c r="I602" s="522"/>
      <c r="J602" s="522"/>
      <c r="K602" s="522"/>
      <c r="L602" s="522"/>
      <c r="M602" s="522"/>
      <c r="N602" s="522"/>
      <c r="O602" s="522"/>
      <c r="P602" s="522"/>
      <c r="Q602" s="522"/>
      <c r="R602" s="522"/>
      <c r="S602" s="522"/>
      <c r="T602" s="522"/>
      <c r="U602" s="522"/>
      <c r="V602" s="522"/>
      <c r="W602" s="522"/>
      <c r="X602" s="522"/>
      <c r="Y602" s="522"/>
      <c r="Z602" s="522"/>
    </row>
    <row r="603" spans="1:26" ht="14.25" customHeight="1" x14ac:dyDescent="0.2">
      <c r="A603" s="522"/>
      <c r="B603" s="522"/>
      <c r="C603" s="522"/>
      <c r="D603" s="522"/>
      <c r="E603" s="522"/>
      <c r="F603" s="522"/>
      <c r="G603" s="522"/>
      <c r="H603" s="522"/>
      <c r="I603" s="522"/>
      <c r="J603" s="522"/>
      <c r="K603" s="522"/>
      <c r="L603" s="522"/>
      <c r="M603" s="522"/>
      <c r="N603" s="522"/>
      <c r="O603" s="522"/>
      <c r="P603" s="522"/>
      <c r="Q603" s="522"/>
      <c r="R603" s="522"/>
      <c r="S603" s="522"/>
      <c r="T603" s="522"/>
      <c r="U603" s="522"/>
      <c r="V603" s="522"/>
      <c r="W603" s="522"/>
      <c r="X603" s="522"/>
      <c r="Y603" s="522"/>
      <c r="Z603" s="522"/>
    </row>
    <row r="604" spans="1:26" ht="14.25" customHeight="1" x14ac:dyDescent="0.2">
      <c r="A604" s="522"/>
      <c r="B604" s="522"/>
      <c r="C604" s="522"/>
      <c r="D604" s="522"/>
      <c r="E604" s="522"/>
      <c r="F604" s="522"/>
      <c r="G604" s="522"/>
      <c r="H604" s="522"/>
      <c r="I604" s="522"/>
      <c r="J604" s="522"/>
      <c r="K604" s="522"/>
      <c r="L604" s="522"/>
      <c r="M604" s="522"/>
      <c r="N604" s="522"/>
      <c r="O604" s="522"/>
      <c r="P604" s="522"/>
      <c r="Q604" s="522"/>
      <c r="R604" s="522"/>
      <c r="S604" s="522"/>
      <c r="T604" s="522"/>
      <c r="U604" s="522"/>
      <c r="V604" s="522"/>
      <c r="W604" s="522"/>
      <c r="X604" s="522"/>
      <c r="Y604" s="522"/>
      <c r="Z604" s="522"/>
    </row>
    <row r="605" spans="1:26" ht="14.25" customHeight="1" x14ac:dyDescent="0.2">
      <c r="A605" s="522"/>
      <c r="B605" s="522"/>
      <c r="C605" s="522"/>
      <c r="D605" s="522"/>
      <c r="E605" s="522"/>
      <c r="F605" s="522"/>
      <c r="G605" s="522"/>
      <c r="H605" s="522"/>
      <c r="I605" s="522"/>
      <c r="J605" s="522"/>
      <c r="K605" s="522"/>
      <c r="L605" s="522"/>
      <c r="M605" s="522"/>
      <c r="N605" s="522"/>
      <c r="O605" s="522"/>
      <c r="P605" s="522"/>
      <c r="Q605" s="522"/>
      <c r="R605" s="522"/>
      <c r="S605" s="522"/>
      <c r="T605" s="522"/>
      <c r="U605" s="522"/>
      <c r="V605" s="522"/>
      <c r="W605" s="522"/>
      <c r="X605" s="522"/>
      <c r="Y605" s="522"/>
      <c r="Z605" s="522"/>
    </row>
    <row r="606" spans="1:26" ht="14.25" customHeight="1" x14ac:dyDescent="0.2">
      <c r="A606" s="522"/>
      <c r="B606" s="522"/>
      <c r="C606" s="522"/>
      <c r="D606" s="522"/>
      <c r="E606" s="522"/>
      <c r="F606" s="522"/>
      <c r="G606" s="522"/>
      <c r="H606" s="522"/>
      <c r="I606" s="522"/>
      <c r="J606" s="522"/>
      <c r="K606" s="522"/>
      <c r="L606" s="522"/>
      <c r="M606" s="522"/>
      <c r="N606" s="522"/>
      <c r="O606" s="522"/>
      <c r="P606" s="522"/>
      <c r="Q606" s="522"/>
      <c r="R606" s="522"/>
      <c r="S606" s="522"/>
      <c r="T606" s="522"/>
      <c r="U606" s="522"/>
      <c r="V606" s="522"/>
      <c r="W606" s="522"/>
      <c r="X606" s="522"/>
      <c r="Y606" s="522"/>
      <c r="Z606" s="522"/>
    </row>
    <row r="607" spans="1:26" ht="14.25" customHeight="1" x14ac:dyDescent="0.2">
      <c r="A607" s="522"/>
      <c r="B607" s="522"/>
      <c r="C607" s="522"/>
      <c r="D607" s="522"/>
      <c r="E607" s="522"/>
      <c r="F607" s="522"/>
      <c r="G607" s="522"/>
      <c r="H607" s="522"/>
      <c r="I607" s="522"/>
      <c r="J607" s="522"/>
      <c r="K607" s="522"/>
      <c r="L607" s="522"/>
      <c r="M607" s="522"/>
      <c r="N607" s="522"/>
      <c r="O607" s="522"/>
      <c r="P607" s="522"/>
      <c r="Q607" s="522"/>
      <c r="R607" s="522"/>
      <c r="S607" s="522"/>
      <c r="T607" s="522"/>
      <c r="U607" s="522"/>
      <c r="V607" s="522"/>
      <c r="W607" s="522"/>
      <c r="X607" s="522"/>
      <c r="Y607" s="522"/>
      <c r="Z607" s="522"/>
    </row>
    <row r="608" spans="1:26" ht="14.25" customHeight="1" x14ac:dyDescent="0.2">
      <c r="A608" s="522"/>
      <c r="B608" s="522"/>
      <c r="C608" s="522"/>
      <c r="D608" s="522"/>
      <c r="E608" s="522"/>
      <c r="F608" s="522"/>
      <c r="G608" s="522"/>
      <c r="H608" s="522"/>
      <c r="I608" s="522"/>
      <c r="J608" s="522"/>
      <c r="K608" s="522"/>
      <c r="L608" s="522"/>
      <c r="M608" s="522"/>
      <c r="N608" s="522"/>
      <c r="O608" s="522"/>
      <c r="P608" s="522"/>
      <c r="Q608" s="522"/>
      <c r="R608" s="522"/>
      <c r="S608" s="522"/>
      <c r="T608" s="522"/>
      <c r="U608" s="522"/>
      <c r="V608" s="522"/>
      <c r="W608" s="522"/>
      <c r="X608" s="522"/>
      <c r="Y608" s="522"/>
      <c r="Z608" s="522"/>
    </row>
    <row r="609" spans="1:26" ht="14.25" customHeight="1" x14ac:dyDescent="0.2">
      <c r="A609" s="522"/>
      <c r="B609" s="522"/>
      <c r="C609" s="522"/>
      <c r="D609" s="522"/>
      <c r="E609" s="522"/>
      <c r="F609" s="522"/>
      <c r="G609" s="522"/>
      <c r="H609" s="522"/>
      <c r="I609" s="522"/>
      <c r="J609" s="522"/>
      <c r="K609" s="522"/>
      <c r="L609" s="522"/>
      <c r="M609" s="522"/>
      <c r="N609" s="522"/>
      <c r="O609" s="522"/>
      <c r="P609" s="522"/>
      <c r="Q609" s="522"/>
      <c r="R609" s="522"/>
      <c r="S609" s="522"/>
      <c r="T609" s="522"/>
      <c r="U609" s="522"/>
      <c r="V609" s="522"/>
      <c r="W609" s="522"/>
      <c r="X609" s="522"/>
      <c r="Y609" s="522"/>
      <c r="Z609" s="522"/>
    </row>
    <row r="610" spans="1:26" ht="14.25" customHeight="1" x14ac:dyDescent="0.2">
      <c r="A610" s="522"/>
      <c r="B610" s="522"/>
      <c r="C610" s="522"/>
      <c r="D610" s="522"/>
      <c r="E610" s="522"/>
      <c r="F610" s="522"/>
      <c r="G610" s="522"/>
      <c r="H610" s="522"/>
      <c r="I610" s="522"/>
      <c r="J610" s="522"/>
      <c r="K610" s="522"/>
      <c r="L610" s="522"/>
      <c r="M610" s="522"/>
      <c r="N610" s="522"/>
      <c r="O610" s="522"/>
      <c r="P610" s="522"/>
      <c r="Q610" s="522"/>
      <c r="R610" s="522"/>
      <c r="S610" s="522"/>
      <c r="T610" s="522"/>
      <c r="U610" s="522"/>
      <c r="V610" s="522"/>
      <c r="W610" s="522"/>
      <c r="X610" s="522"/>
      <c r="Y610" s="522"/>
      <c r="Z610" s="522"/>
    </row>
    <row r="611" spans="1:26" ht="14.25" customHeight="1" x14ac:dyDescent="0.2">
      <c r="A611" s="522"/>
      <c r="B611" s="522"/>
      <c r="C611" s="522"/>
      <c r="D611" s="522"/>
      <c r="E611" s="522"/>
      <c r="F611" s="522"/>
      <c r="G611" s="522"/>
      <c r="H611" s="522"/>
      <c r="I611" s="522"/>
      <c r="J611" s="522"/>
      <c r="K611" s="522"/>
      <c r="L611" s="522"/>
      <c r="M611" s="522"/>
      <c r="N611" s="522"/>
      <c r="O611" s="522"/>
      <c r="P611" s="522"/>
      <c r="Q611" s="522"/>
      <c r="R611" s="522"/>
      <c r="S611" s="522"/>
      <c r="T611" s="522"/>
      <c r="U611" s="522"/>
      <c r="V611" s="522"/>
      <c r="W611" s="522"/>
      <c r="X611" s="522"/>
      <c r="Y611" s="522"/>
      <c r="Z611" s="522"/>
    </row>
    <row r="612" spans="1:26" ht="14.25" customHeight="1" x14ac:dyDescent="0.2">
      <c r="A612" s="522"/>
      <c r="B612" s="522"/>
      <c r="C612" s="522"/>
      <c r="D612" s="522"/>
      <c r="E612" s="522"/>
      <c r="F612" s="522"/>
      <c r="G612" s="522"/>
      <c r="H612" s="522"/>
      <c r="I612" s="522"/>
      <c r="J612" s="522"/>
      <c r="K612" s="522"/>
      <c r="L612" s="522"/>
      <c r="M612" s="522"/>
      <c r="N612" s="522"/>
      <c r="O612" s="522"/>
      <c r="P612" s="522"/>
      <c r="Q612" s="522"/>
      <c r="R612" s="522"/>
      <c r="S612" s="522"/>
      <c r="T612" s="522"/>
      <c r="U612" s="522"/>
      <c r="V612" s="522"/>
      <c r="W612" s="522"/>
      <c r="X612" s="522"/>
      <c r="Y612" s="522"/>
      <c r="Z612" s="522"/>
    </row>
    <row r="613" spans="1:26" ht="14.25" customHeight="1" x14ac:dyDescent="0.2">
      <c r="A613" s="522"/>
      <c r="B613" s="522"/>
      <c r="C613" s="522"/>
      <c r="D613" s="522"/>
      <c r="E613" s="522"/>
      <c r="F613" s="522"/>
      <c r="G613" s="522"/>
      <c r="H613" s="522"/>
      <c r="I613" s="522"/>
      <c r="J613" s="522"/>
      <c r="K613" s="522"/>
      <c r="L613" s="522"/>
      <c r="M613" s="522"/>
      <c r="N613" s="522"/>
      <c r="O613" s="522"/>
      <c r="P613" s="522"/>
      <c r="Q613" s="522"/>
      <c r="R613" s="522"/>
      <c r="S613" s="522"/>
      <c r="T613" s="522"/>
      <c r="U613" s="522"/>
      <c r="V613" s="522"/>
      <c r="W613" s="522"/>
      <c r="X613" s="522"/>
      <c r="Y613" s="522"/>
      <c r="Z613" s="522"/>
    </row>
    <row r="614" spans="1:26" ht="14.25" customHeight="1" x14ac:dyDescent="0.2">
      <c r="A614" s="522"/>
      <c r="B614" s="522"/>
      <c r="C614" s="522"/>
      <c r="D614" s="522"/>
      <c r="E614" s="522"/>
      <c r="F614" s="522"/>
      <c r="G614" s="522"/>
      <c r="H614" s="522"/>
      <c r="I614" s="522"/>
      <c r="J614" s="522"/>
      <c r="K614" s="522"/>
      <c r="L614" s="522"/>
      <c r="M614" s="522"/>
      <c r="N614" s="522"/>
      <c r="O614" s="522"/>
      <c r="P614" s="522"/>
      <c r="Q614" s="522"/>
      <c r="R614" s="522"/>
      <c r="S614" s="522"/>
      <c r="T614" s="522"/>
      <c r="U614" s="522"/>
      <c r="V614" s="522"/>
      <c r="W614" s="522"/>
      <c r="X614" s="522"/>
      <c r="Y614" s="522"/>
      <c r="Z614" s="522"/>
    </row>
    <row r="615" spans="1:26" ht="14.25" customHeight="1" x14ac:dyDescent="0.2">
      <c r="A615" s="522"/>
      <c r="B615" s="522"/>
      <c r="C615" s="522"/>
      <c r="D615" s="522"/>
      <c r="E615" s="522"/>
      <c r="F615" s="522"/>
      <c r="G615" s="522"/>
      <c r="H615" s="522"/>
      <c r="I615" s="522"/>
      <c r="J615" s="522"/>
      <c r="K615" s="522"/>
      <c r="L615" s="522"/>
      <c r="M615" s="522"/>
      <c r="N615" s="522"/>
      <c r="O615" s="522"/>
      <c r="P615" s="522"/>
      <c r="Q615" s="522"/>
      <c r="R615" s="522"/>
      <c r="S615" s="522"/>
      <c r="T615" s="522"/>
      <c r="U615" s="522"/>
      <c r="V615" s="522"/>
      <c r="W615" s="522"/>
      <c r="X615" s="522"/>
      <c r="Y615" s="522"/>
      <c r="Z615" s="522"/>
    </row>
    <row r="616" spans="1:26" ht="14.25" customHeight="1" x14ac:dyDescent="0.2">
      <c r="A616" s="522"/>
      <c r="B616" s="522"/>
      <c r="C616" s="522"/>
      <c r="D616" s="522"/>
      <c r="E616" s="522"/>
      <c r="F616" s="522"/>
      <c r="G616" s="522"/>
      <c r="H616" s="522"/>
      <c r="I616" s="522"/>
      <c r="J616" s="522"/>
      <c r="K616" s="522"/>
      <c r="L616" s="522"/>
      <c r="M616" s="522"/>
      <c r="N616" s="522"/>
      <c r="O616" s="522"/>
      <c r="P616" s="522"/>
      <c r="Q616" s="522"/>
      <c r="R616" s="522"/>
      <c r="S616" s="522"/>
      <c r="T616" s="522"/>
      <c r="U616" s="522"/>
      <c r="V616" s="522"/>
      <c r="W616" s="522"/>
      <c r="X616" s="522"/>
      <c r="Y616" s="522"/>
      <c r="Z616" s="522"/>
    </row>
    <row r="617" spans="1:26" ht="14.25" customHeight="1" x14ac:dyDescent="0.2">
      <c r="A617" s="522"/>
      <c r="B617" s="522"/>
      <c r="C617" s="522"/>
      <c r="D617" s="522"/>
      <c r="E617" s="522"/>
      <c r="F617" s="522"/>
      <c r="G617" s="522"/>
      <c r="H617" s="522"/>
      <c r="I617" s="522"/>
      <c r="J617" s="522"/>
      <c r="K617" s="522"/>
      <c r="L617" s="522"/>
      <c r="M617" s="522"/>
      <c r="N617" s="522"/>
      <c r="O617" s="522"/>
      <c r="P617" s="522"/>
      <c r="Q617" s="522"/>
      <c r="R617" s="522"/>
      <c r="S617" s="522"/>
      <c r="T617" s="522"/>
      <c r="U617" s="522"/>
      <c r="V617" s="522"/>
      <c r="W617" s="522"/>
      <c r="X617" s="522"/>
      <c r="Y617" s="522"/>
      <c r="Z617" s="522"/>
    </row>
    <row r="618" spans="1:26" ht="14.25" customHeight="1" x14ac:dyDescent="0.2">
      <c r="A618" s="522"/>
      <c r="B618" s="522"/>
      <c r="C618" s="522"/>
      <c r="D618" s="522"/>
      <c r="E618" s="522"/>
      <c r="F618" s="522"/>
      <c r="G618" s="522"/>
      <c r="H618" s="522"/>
      <c r="I618" s="522"/>
      <c r="J618" s="522"/>
      <c r="K618" s="522"/>
      <c r="L618" s="522"/>
      <c r="M618" s="522"/>
      <c r="N618" s="522"/>
      <c r="O618" s="522"/>
      <c r="P618" s="522"/>
      <c r="Q618" s="522"/>
      <c r="R618" s="522"/>
      <c r="S618" s="522"/>
      <c r="T618" s="522"/>
      <c r="U618" s="522"/>
      <c r="V618" s="522"/>
      <c r="W618" s="522"/>
      <c r="X618" s="522"/>
      <c r="Y618" s="522"/>
      <c r="Z618" s="522"/>
    </row>
    <row r="619" spans="1:26" ht="14.25" customHeight="1" x14ac:dyDescent="0.2">
      <c r="A619" s="522"/>
      <c r="B619" s="522"/>
      <c r="C619" s="522"/>
      <c r="D619" s="522"/>
      <c r="E619" s="522"/>
      <c r="F619" s="522"/>
      <c r="G619" s="522"/>
      <c r="H619" s="522"/>
      <c r="I619" s="522"/>
      <c r="J619" s="522"/>
      <c r="K619" s="522"/>
      <c r="L619" s="522"/>
      <c r="M619" s="522"/>
      <c r="N619" s="522"/>
      <c r="O619" s="522"/>
      <c r="P619" s="522"/>
      <c r="Q619" s="522"/>
      <c r="R619" s="522"/>
      <c r="S619" s="522"/>
      <c r="T619" s="522"/>
      <c r="U619" s="522"/>
      <c r="V619" s="522"/>
      <c r="W619" s="522"/>
      <c r="X619" s="522"/>
      <c r="Y619" s="522"/>
      <c r="Z619" s="522"/>
    </row>
    <row r="620" spans="1:26" ht="14.25" customHeight="1" x14ac:dyDescent="0.2">
      <c r="A620" s="522"/>
      <c r="B620" s="522"/>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2"/>
      <c r="Z620" s="522"/>
    </row>
    <row r="621" spans="1:26" ht="14.25" customHeight="1" x14ac:dyDescent="0.2">
      <c r="A621" s="522"/>
      <c r="B621" s="522"/>
      <c r="C621" s="522"/>
      <c r="D621" s="522"/>
      <c r="E621" s="522"/>
      <c r="F621" s="522"/>
      <c r="G621" s="522"/>
      <c r="H621" s="522"/>
      <c r="I621" s="522"/>
      <c r="J621" s="522"/>
      <c r="K621" s="522"/>
      <c r="L621" s="522"/>
      <c r="M621" s="522"/>
      <c r="N621" s="522"/>
      <c r="O621" s="522"/>
      <c r="P621" s="522"/>
      <c r="Q621" s="522"/>
      <c r="R621" s="522"/>
      <c r="S621" s="522"/>
      <c r="T621" s="522"/>
      <c r="U621" s="522"/>
      <c r="V621" s="522"/>
      <c r="W621" s="522"/>
      <c r="X621" s="522"/>
      <c r="Y621" s="522"/>
      <c r="Z621" s="522"/>
    </row>
    <row r="622" spans="1:26" ht="14.25" customHeight="1" x14ac:dyDescent="0.2">
      <c r="A622" s="522"/>
      <c r="B622" s="522"/>
      <c r="C622" s="522"/>
      <c r="D622" s="522"/>
      <c r="E622" s="522"/>
      <c r="F622" s="522"/>
      <c r="G622" s="522"/>
      <c r="H622" s="522"/>
      <c r="I622" s="522"/>
      <c r="J622" s="522"/>
      <c r="K622" s="522"/>
      <c r="L622" s="522"/>
      <c r="M622" s="522"/>
      <c r="N622" s="522"/>
      <c r="O622" s="522"/>
      <c r="P622" s="522"/>
      <c r="Q622" s="522"/>
      <c r="R622" s="522"/>
      <c r="S622" s="522"/>
      <c r="T622" s="522"/>
      <c r="U622" s="522"/>
      <c r="V622" s="522"/>
      <c r="W622" s="522"/>
      <c r="X622" s="522"/>
      <c r="Y622" s="522"/>
      <c r="Z622" s="522"/>
    </row>
    <row r="623" spans="1:26" ht="14.25" customHeight="1" x14ac:dyDescent="0.2">
      <c r="A623" s="522"/>
      <c r="B623" s="522"/>
      <c r="C623" s="522"/>
      <c r="D623" s="522"/>
      <c r="E623" s="522"/>
      <c r="F623" s="522"/>
      <c r="G623" s="522"/>
      <c r="H623" s="522"/>
      <c r="I623" s="522"/>
      <c r="J623" s="522"/>
      <c r="K623" s="522"/>
      <c r="L623" s="522"/>
      <c r="M623" s="522"/>
      <c r="N623" s="522"/>
      <c r="O623" s="522"/>
      <c r="P623" s="522"/>
      <c r="Q623" s="522"/>
      <c r="R623" s="522"/>
      <c r="S623" s="522"/>
      <c r="T623" s="522"/>
      <c r="U623" s="522"/>
      <c r="V623" s="522"/>
      <c r="W623" s="522"/>
      <c r="X623" s="522"/>
      <c r="Y623" s="522"/>
      <c r="Z623" s="522"/>
    </row>
    <row r="624" spans="1:26" ht="14.25" customHeight="1" x14ac:dyDescent="0.2">
      <c r="A624" s="522"/>
      <c r="B624" s="522"/>
      <c r="C624" s="522"/>
      <c r="D624" s="522"/>
      <c r="E624" s="522"/>
      <c r="F624" s="522"/>
      <c r="G624" s="522"/>
      <c r="H624" s="522"/>
      <c r="I624" s="522"/>
      <c r="J624" s="522"/>
      <c r="K624" s="522"/>
      <c r="L624" s="522"/>
      <c r="M624" s="522"/>
      <c r="N624" s="522"/>
      <c r="O624" s="522"/>
      <c r="P624" s="522"/>
      <c r="Q624" s="522"/>
      <c r="R624" s="522"/>
      <c r="S624" s="522"/>
      <c r="T624" s="522"/>
      <c r="U624" s="522"/>
      <c r="V624" s="522"/>
      <c r="W624" s="522"/>
      <c r="X624" s="522"/>
      <c r="Y624" s="522"/>
      <c r="Z624" s="522"/>
    </row>
    <row r="625" spans="1:26" ht="14.25" customHeight="1" x14ac:dyDescent="0.2">
      <c r="A625" s="522"/>
      <c r="B625" s="522"/>
      <c r="C625" s="522"/>
      <c r="D625" s="522"/>
      <c r="E625" s="522"/>
      <c r="F625" s="522"/>
      <c r="G625" s="522"/>
      <c r="H625" s="522"/>
      <c r="I625" s="522"/>
      <c r="J625" s="522"/>
      <c r="K625" s="522"/>
      <c r="L625" s="522"/>
      <c r="M625" s="522"/>
      <c r="N625" s="522"/>
      <c r="O625" s="522"/>
      <c r="P625" s="522"/>
      <c r="Q625" s="522"/>
      <c r="R625" s="522"/>
      <c r="S625" s="522"/>
      <c r="T625" s="522"/>
      <c r="U625" s="522"/>
      <c r="V625" s="522"/>
      <c r="W625" s="522"/>
      <c r="X625" s="522"/>
      <c r="Y625" s="522"/>
      <c r="Z625" s="522"/>
    </row>
    <row r="626" spans="1:26" ht="14.25" customHeight="1" x14ac:dyDescent="0.2">
      <c r="A626" s="522"/>
      <c r="B626" s="522"/>
      <c r="C626" s="522"/>
      <c r="D626" s="522"/>
      <c r="E626" s="522"/>
      <c r="F626" s="522"/>
      <c r="G626" s="522"/>
      <c r="H626" s="522"/>
      <c r="I626" s="522"/>
      <c r="J626" s="522"/>
      <c r="K626" s="522"/>
      <c r="L626" s="522"/>
      <c r="M626" s="522"/>
      <c r="N626" s="522"/>
      <c r="O626" s="522"/>
      <c r="P626" s="522"/>
      <c r="Q626" s="522"/>
      <c r="R626" s="522"/>
      <c r="S626" s="522"/>
      <c r="T626" s="522"/>
      <c r="U626" s="522"/>
      <c r="V626" s="522"/>
      <c r="W626" s="522"/>
      <c r="X626" s="522"/>
      <c r="Y626" s="522"/>
      <c r="Z626" s="522"/>
    </row>
    <row r="627" spans="1:26" ht="14.25" customHeight="1" x14ac:dyDescent="0.2">
      <c r="A627" s="522"/>
      <c r="B627" s="522"/>
      <c r="C627" s="522"/>
      <c r="D627" s="522"/>
      <c r="E627" s="522"/>
      <c r="F627" s="522"/>
      <c r="G627" s="522"/>
      <c r="H627" s="522"/>
      <c r="I627" s="522"/>
      <c r="J627" s="522"/>
      <c r="K627" s="522"/>
      <c r="L627" s="522"/>
      <c r="M627" s="522"/>
      <c r="N627" s="522"/>
      <c r="O627" s="522"/>
      <c r="P627" s="522"/>
      <c r="Q627" s="522"/>
      <c r="R627" s="522"/>
      <c r="S627" s="522"/>
      <c r="T627" s="522"/>
      <c r="U627" s="522"/>
      <c r="V627" s="522"/>
      <c r="W627" s="522"/>
      <c r="X627" s="522"/>
      <c r="Y627" s="522"/>
      <c r="Z627" s="522"/>
    </row>
    <row r="628" spans="1:26" ht="14.25" customHeight="1" x14ac:dyDescent="0.2">
      <c r="A628" s="522"/>
      <c r="B628" s="522"/>
      <c r="C628" s="522"/>
      <c r="D628" s="522"/>
      <c r="E628" s="522"/>
      <c r="F628" s="522"/>
      <c r="G628" s="522"/>
      <c r="H628" s="522"/>
      <c r="I628" s="522"/>
      <c r="J628" s="522"/>
      <c r="K628" s="522"/>
      <c r="L628" s="522"/>
      <c r="M628" s="522"/>
      <c r="N628" s="522"/>
      <c r="O628" s="522"/>
      <c r="P628" s="522"/>
      <c r="Q628" s="522"/>
      <c r="R628" s="522"/>
      <c r="S628" s="522"/>
      <c r="T628" s="522"/>
      <c r="U628" s="522"/>
      <c r="V628" s="522"/>
      <c r="W628" s="522"/>
      <c r="X628" s="522"/>
      <c r="Y628" s="522"/>
      <c r="Z628" s="522"/>
    </row>
    <row r="629" spans="1:26" ht="14.25" customHeight="1" x14ac:dyDescent="0.2">
      <c r="A629" s="522"/>
      <c r="B629" s="522"/>
      <c r="C629" s="522"/>
      <c r="D629" s="522"/>
      <c r="E629" s="522"/>
      <c r="F629" s="522"/>
      <c r="G629" s="522"/>
      <c r="H629" s="522"/>
      <c r="I629" s="522"/>
      <c r="J629" s="522"/>
      <c r="K629" s="522"/>
      <c r="L629" s="522"/>
      <c r="M629" s="522"/>
      <c r="N629" s="522"/>
      <c r="O629" s="522"/>
      <c r="P629" s="522"/>
      <c r="Q629" s="522"/>
      <c r="R629" s="522"/>
      <c r="S629" s="522"/>
      <c r="T629" s="522"/>
      <c r="U629" s="522"/>
      <c r="V629" s="522"/>
      <c r="W629" s="522"/>
      <c r="X629" s="522"/>
      <c r="Y629" s="522"/>
      <c r="Z629" s="522"/>
    </row>
    <row r="630" spans="1:26" ht="14.25" customHeight="1" x14ac:dyDescent="0.2">
      <c r="A630" s="522"/>
      <c r="B630" s="522"/>
      <c r="C630" s="522"/>
      <c r="D630" s="522"/>
      <c r="E630" s="522"/>
      <c r="F630" s="522"/>
      <c r="G630" s="522"/>
      <c r="H630" s="522"/>
      <c r="I630" s="522"/>
      <c r="J630" s="522"/>
      <c r="K630" s="522"/>
      <c r="L630" s="522"/>
      <c r="M630" s="522"/>
      <c r="N630" s="522"/>
      <c r="O630" s="522"/>
      <c r="P630" s="522"/>
      <c r="Q630" s="522"/>
      <c r="R630" s="522"/>
      <c r="S630" s="522"/>
      <c r="T630" s="522"/>
      <c r="U630" s="522"/>
      <c r="V630" s="522"/>
      <c r="W630" s="522"/>
      <c r="X630" s="522"/>
      <c r="Y630" s="522"/>
      <c r="Z630" s="522"/>
    </row>
    <row r="631" spans="1:26" ht="14.25" customHeight="1" x14ac:dyDescent="0.2">
      <c r="A631" s="522"/>
      <c r="B631" s="522"/>
      <c r="C631" s="522"/>
      <c r="D631" s="522"/>
      <c r="E631" s="522"/>
      <c r="F631" s="522"/>
      <c r="G631" s="522"/>
      <c r="H631" s="522"/>
      <c r="I631" s="522"/>
      <c r="J631" s="522"/>
      <c r="K631" s="522"/>
      <c r="L631" s="522"/>
      <c r="M631" s="522"/>
      <c r="N631" s="522"/>
      <c r="O631" s="522"/>
      <c r="P631" s="522"/>
      <c r="Q631" s="522"/>
      <c r="R631" s="522"/>
      <c r="S631" s="522"/>
      <c r="T631" s="522"/>
      <c r="U631" s="522"/>
      <c r="V631" s="522"/>
      <c r="W631" s="522"/>
      <c r="X631" s="522"/>
      <c r="Y631" s="522"/>
      <c r="Z631" s="522"/>
    </row>
    <row r="632" spans="1:26" ht="14.25" customHeight="1" x14ac:dyDescent="0.2">
      <c r="A632" s="522"/>
      <c r="B632" s="522"/>
      <c r="C632" s="522"/>
      <c r="D632" s="522"/>
      <c r="E632" s="522"/>
      <c r="F632" s="522"/>
      <c r="G632" s="522"/>
      <c r="H632" s="522"/>
      <c r="I632" s="522"/>
      <c r="J632" s="522"/>
      <c r="K632" s="522"/>
      <c r="L632" s="522"/>
      <c r="M632" s="522"/>
      <c r="N632" s="522"/>
      <c r="O632" s="522"/>
      <c r="P632" s="522"/>
      <c r="Q632" s="522"/>
      <c r="R632" s="522"/>
      <c r="S632" s="522"/>
      <c r="T632" s="522"/>
      <c r="U632" s="522"/>
      <c r="V632" s="522"/>
      <c r="W632" s="522"/>
      <c r="X632" s="522"/>
      <c r="Y632" s="522"/>
      <c r="Z632" s="522"/>
    </row>
    <row r="633" spans="1:26" ht="14.25" customHeight="1" x14ac:dyDescent="0.2">
      <c r="A633" s="522"/>
      <c r="B633" s="522"/>
      <c r="C633" s="522"/>
      <c r="D633" s="522"/>
      <c r="E633" s="522"/>
      <c r="F633" s="522"/>
      <c r="G633" s="522"/>
      <c r="H633" s="522"/>
      <c r="I633" s="522"/>
      <c r="J633" s="522"/>
      <c r="K633" s="522"/>
      <c r="L633" s="522"/>
      <c r="M633" s="522"/>
      <c r="N633" s="522"/>
      <c r="O633" s="522"/>
      <c r="P633" s="522"/>
      <c r="Q633" s="522"/>
      <c r="R633" s="522"/>
      <c r="S633" s="522"/>
      <c r="T633" s="522"/>
      <c r="U633" s="522"/>
      <c r="V633" s="522"/>
      <c r="W633" s="522"/>
      <c r="X633" s="522"/>
      <c r="Y633" s="522"/>
      <c r="Z633" s="522"/>
    </row>
    <row r="634" spans="1:26" ht="14.25" customHeight="1" x14ac:dyDescent="0.2">
      <c r="A634" s="522"/>
      <c r="B634" s="522"/>
      <c r="C634" s="522"/>
      <c r="D634" s="522"/>
      <c r="E634" s="522"/>
      <c r="F634" s="522"/>
      <c r="G634" s="522"/>
      <c r="H634" s="522"/>
      <c r="I634" s="522"/>
      <c r="J634" s="522"/>
      <c r="K634" s="522"/>
      <c r="L634" s="522"/>
      <c r="M634" s="522"/>
      <c r="N634" s="522"/>
      <c r="O634" s="522"/>
      <c r="P634" s="522"/>
      <c r="Q634" s="522"/>
      <c r="R634" s="522"/>
      <c r="S634" s="522"/>
      <c r="T634" s="522"/>
      <c r="U634" s="522"/>
      <c r="V634" s="522"/>
      <c r="W634" s="522"/>
      <c r="X634" s="522"/>
      <c r="Y634" s="522"/>
      <c r="Z634" s="522"/>
    </row>
    <row r="635" spans="1:26" ht="14.25" customHeight="1" x14ac:dyDescent="0.2">
      <c r="A635" s="522"/>
      <c r="B635" s="522"/>
      <c r="C635" s="522"/>
      <c r="D635" s="522"/>
      <c r="E635" s="522"/>
      <c r="F635" s="522"/>
      <c r="G635" s="522"/>
      <c r="H635" s="522"/>
      <c r="I635" s="522"/>
      <c r="J635" s="522"/>
      <c r="K635" s="522"/>
      <c r="L635" s="522"/>
      <c r="M635" s="522"/>
      <c r="N635" s="522"/>
      <c r="O635" s="522"/>
      <c r="P635" s="522"/>
      <c r="Q635" s="522"/>
      <c r="R635" s="522"/>
      <c r="S635" s="522"/>
      <c r="T635" s="522"/>
      <c r="U635" s="522"/>
      <c r="V635" s="522"/>
      <c r="W635" s="522"/>
      <c r="X635" s="522"/>
      <c r="Y635" s="522"/>
      <c r="Z635" s="522"/>
    </row>
    <row r="636" spans="1:26" ht="14.25" customHeight="1" x14ac:dyDescent="0.2">
      <c r="A636" s="522"/>
      <c r="B636" s="522"/>
      <c r="C636" s="522"/>
      <c r="D636" s="522"/>
      <c r="E636" s="522"/>
      <c r="F636" s="522"/>
      <c r="G636" s="522"/>
      <c r="H636" s="522"/>
      <c r="I636" s="522"/>
      <c r="J636" s="522"/>
      <c r="K636" s="522"/>
      <c r="L636" s="522"/>
      <c r="M636" s="522"/>
      <c r="N636" s="522"/>
      <c r="O636" s="522"/>
      <c r="P636" s="522"/>
      <c r="Q636" s="522"/>
      <c r="R636" s="522"/>
      <c r="S636" s="522"/>
      <c r="T636" s="522"/>
      <c r="U636" s="522"/>
      <c r="V636" s="522"/>
      <c r="W636" s="522"/>
      <c r="X636" s="522"/>
      <c r="Y636" s="522"/>
      <c r="Z636" s="522"/>
    </row>
    <row r="637" spans="1:26" ht="14.25" customHeight="1" x14ac:dyDescent="0.2">
      <c r="A637" s="522"/>
      <c r="B637" s="522"/>
      <c r="C637" s="522"/>
      <c r="D637" s="522"/>
      <c r="E637" s="522"/>
      <c r="F637" s="522"/>
      <c r="G637" s="522"/>
      <c r="H637" s="522"/>
      <c r="I637" s="522"/>
      <c r="J637" s="522"/>
      <c r="K637" s="522"/>
      <c r="L637" s="522"/>
      <c r="M637" s="522"/>
      <c r="N637" s="522"/>
      <c r="O637" s="522"/>
      <c r="P637" s="522"/>
      <c r="Q637" s="522"/>
      <c r="R637" s="522"/>
      <c r="S637" s="522"/>
      <c r="T637" s="522"/>
      <c r="U637" s="522"/>
      <c r="V637" s="522"/>
      <c r="W637" s="522"/>
      <c r="X637" s="522"/>
      <c r="Y637" s="522"/>
      <c r="Z637" s="522"/>
    </row>
    <row r="638" spans="1:26" ht="14.25" customHeight="1" x14ac:dyDescent="0.2">
      <c r="A638" s="522"/>
      <c r="B638" s="522"/>
      <c r="C638" s="522"/>
      <c r="D638" s="522"/>
      <c r="E638" s="522"/>
      <c r="F638" s="522"/>
      <c r="G638" s="522"/>
      <c r="H638" s="522"/>
      <c r="I638" s="522"/>
      <c r="J638" s="522"/>
      <c r="K638" s="522"/>
      <c r="L638" s="522"/>
      <c r="M638" s="522"/>
      <c r="N638" s="522"/>
      <c r="O638" s="522"/>
      <c r="P638" s="522"/>
      <c r="Q638" s="522"/>
      <c r="R638" s="522"/>
      <c r="S638" s="522"/>
      <c r="T638" s="522"/>
      <c r="U638" s="522"/>
      <c r="V638" s="522"/>
      <c r="W638" s="522"/>
      <c r="X638" s="522"/>
      <c r="Y638" s="522"/>
      <c r="Z638" s="522"/>
    </row>
    <row r="639" spans="1:26" ht="14.25" customHeight="1" x14ac:dyDescent="0.2">
      <c r="A639" s="522"/>
      <c r="B639" s="522"/>
      <c r="C639" s="522"/>
      <c r="D639" s="522"/>
      <c r="E639" s="522"/>
      <c r="F639" s="522"/>
      <c r="G639" s="522"/>
      <c r="H639" s="522"/>
      <c r="I639" s="522"/>
      <c r="J639" s="522"/>
      <c r="K639" s="522"/>
      <c r="L639" s="522"/>
      <c r="M639" s="522"/>
      <c r="N639" s="522"/>
      <c r="O639" s="522"/>
      <c r="P639" s="522"/>
      <c r="Q639" s="522"/>
      <c r="R639" s="522"/>
      <c r="S639" s="522"/>
      <c r="T639" s="522"/>
      <c r="U639" s="522"/>
      <c r="V639" s="522"/>
      <c r="W639" s="522"/>
      <c r="X639" s="522"/>
      <c r="Y639" s="522"/>
      <c r="Z639" s="522"/>
    </row>
    <row r="640" spans="1:26" ht="14.25" customHeight="1" x14ac:dyDescent="0.2">
      <c r="A640" s="522"/>
      <c r="B640" s="522"/>
      <c r="C640" s="522"/>
      <c r="D640" s="522"/>
      <c r="E640" s="522"/>
      <c r="F640" s="522"/>
      <c r="G640" s="522"/>
      <c r="H640" s="522"/>
      <c r="I640" s="522"/>
      <c r="J640" s="522"/>
      <c r="K640" s="522"/>
      <c r="L640" s="522"/>
      <c r="M640" s="522"/>
      <c r="N640" s="522"/>
      <c r="O640" s="522"/>
      <c r="P640" s="522"/>
      <c r="Q640" s="522"/>
      <c r="R640" s="522"/>
      <c r="S640" s="522"/>
      <c r="T640" s="522"/>
      <c r="U640" s="522"/>
      <c r="V640" s="522"/>
      <c r="W640" s="522"/>
      <c r="X640" s="522"/>
      <c r="Y640" s="522"/>
      <c r="Z640" s="522"/>
    </row>
    <row r="641" spans="1:26" ht="14.25" customHeight="1" x14ac:dyDescent="0.2">
      <c r="A641" s="522"/>
      <c r="B641" s="522"/>
      <c r="C641" s="522"/>
      <c r="D641" s="522"/>
      <c r="E641" s="522"/>
      <c r="F641" s="522"/>
      <c r="G641" s="522"/>
      <c r="H641" s="522"/>
      <c r="I641" s="522"/>
      <c r="J641" s="522"/>
      <c r="K641" s="522"/>
      <c r="L641" s="522"/>
      <c r="M641" s="522"/>
      <c r="N641" s="522"/>
      <c r="O641" s="522"/>
      <c r="P641" s="522"/>
      <c r="Q641" s="522"/>
      <c r="R641" s="522"/>
      <c r="S641" s="522"/>
      <c r="T641" s="522"/>
      <c r="U641" s="522"/>
      <c r="V641" s="522"/>
      <c r="W641" s="522"/>
      <c r="X641" s="522"/>
      <c r="Y641" s="522"/>
      <c r="Z641" s="522"/>
    </row>
    <row r="642" spans="1:26" ht="14.25" customHeight="1" x14ac:dyDescent="0.2">
      <c r="A642" s="522"/>
      <c r="B642" s="522"/>
      <c r="C642" s="522"/>
      <c r="D642" s="522"/>
      <c r="E642" s="522"/>
      <c r="F642" s="522"/>
      <c r="G642" s="522"/>
      <c r="H642" s="522"/>
      <c r="I642" s="522"/>
      <c r="J642" s="522"/>
      <c r="K642" s="522"/>
      <c r="L642" s="522"/>
      <c r="M642" s="522"/>
      <c r="N642" s="522"/>
      <c r="O642" s="522"/>
      <c r="P642" s="522"/>
      <c r="Q642" s="522"/>
      <c r="R642" s="522"/>
      <c r="S642" s="522"/>
      <c r="T642" s="522"/>
      <c r="U642" s="522"/>
      <c r="V642" s="522"/>
      <c r="W642" s="522"/>
      <c r="X642" s="522"/>
      <c r="Y642" s="522"/>
      <c r="Z642" s="522"/>
    </row>
    <row r="643" spans="1:26" ht="14.25" customHeight="1" x14ac:dyDescent="0.2">
      <c r="A643" s="522"/>
      <c r="B643" s="522"/>
      <c r="C643" s="522"/>
      <c r="D643" s="522"/>
      <c r="E643" s="522"/>
      <c r="F643" s="522"/>
      <c r="G643" s="522"/>
      <c r="H643" s="522"/>
      <c r="I643" s="522"/>
      <c r="J643" s="522"/>
      <c r="K643" s="522"/>
      <c r="L643" s="522"/>
      <c r="M643" s="522"/>
      <c r="N643" s="522"/>
      <c r="O643" s="522"/>
      <c r="P643" s="522"/>
      <c r="Q643" s="522"/>
      <c r="R643" s="522"/>
      <c r="S643" s="522"/>
      <c r="T643" s="522"/>
      <c r="U643" s="522"/>
      <c r="V643" s="522"/>
      <c r="W643" s="522"/>
      <c r="X643" s="522"/>
      <c r="Y643" s="522"/>
      <c r="Z643" s="522"/>
    </row>
    <row r="644" spans="1:26" ht="14.25" customHeight="1" x14ac:dyDescent="0.2">
      <c r="A644" s="522"/>
      <c r="B644" s="522"/>
      <c r="C644" s="522"/>
      <c r="D644" s="522"/>
      <c r="E644" s="522"/>
      <c r="F644" s="522"/>
      <c r="G644" s="522"/>
      <c r="H644" s="522"/>
      <c r="I644" s="522"/>
      <c r="J644" s="522"/>
      <c r="K644" s="522"/>
      <c r="L644" s="522"/>
      <c r="M644" s="522"/>
      <c r="N644" s="522"/>
      <c r="O644" s="522"/>
      <c r="P644" s="522"/>
      <c r="Q644" s="522"/>
      <c r="R644" s="522"/>
      <c r="S644" s="522"/>
      <c r="T644" s="522"/>
      <c r="U644" s="522"/>
      <c r="V644" s="522"/>
      <c r="W644" s="522"/>
      <c r="X644" s="522"/>
      <c r="Y644" s="522"/>
      <c r="Z644" s="522"/>
    </row>
    <row r="645" spans="1:26" ht="14.25" customHeight="1" x14ac:dyDescent="0.2">
      <c r="A645" s="522"/>
      <c r="B645" s="522"/>
      <c r="C645" s="522"/>
      <c r="D645" s="522"/>
      <c r="E645" s="522"/>
      <c r="F645" s="522"/>
      <c r="G645" s="522"/>
      <c r="H645" s="522"/>
      <c r="I645" s="522"/>
      <c r="J645" s="522"/>
      <c r="K645" s="522"/>
      <c r="L645" s="522"/>
      <c r="M645" s="522"/>
      <c r="N645" s="522"/>
      <c r="O645" s="522"/>
      <c r="P645" s="522"/>
      <c r="Q645" s="522"/>
      <c r="R645" s="522"/>
      <c r="S645" s="522"/>
      <c r="T645" s="522"/>
      <c r="U645" s="522"/>
      <c r="V645" s="522"/>
      <c r="W645" s="522"/>
      <c r="X645" s="522"/>
      <c r="Y645" s="522"/>
      <c r="Z645" s="522"/>
    </row>
    <row r="646" spans="1:26" ht="14.25" customHeight="1" x14ac:dyDescent="0.2">
      <c r="A646" s="522"/>
      <c r="B646" s="522"/>
      <c r="C646" s="522"/>
      <c r="D646" s="522"/>
      <c r="E646" s="522"/>
      <c r="F646" s="522"/>
      <c r="G646" s="522"/>
      <c r="H646" s="522"/>
      <c r="I646" s="522"/>
      <c r="J646" s="522"/>
      <c r="K646" s="522"/>
      <c r="L646" s="522"/>
      <c r="M646" s="522"/>
      <c r="N646" s="522"/>
      <c r="O646" s="522"/>
      <c r="P646" s="522"/>
      <c r="Q646" s="522"/>
      <c r="R646" s="522"/>
      <c r="S646" s="522"/>
      <c r="T646" s="522"/>
      <c r="U646" s="522"/>
      <c r="V646" s="522"/>
      <c r="W646" s="522"/>
      <c r="X646" s="522"/>
      <c r="Y646" s="522"/>
      <c r="Z646" s="522"/>
    </row>
    <row r="647" spans="1:26" ht="14.25" customHeight="1" x14ac:dyDescent="0.2">
      <c r="A647" s="522"/>
      <c r="B647" s="522"/>
      <c r="C647" s="522"/>
      <c r="D647" s="522"/>
      <c r="E647" s="522"/>
      <c r="F647" s="522"/>
      <c r="G647" s="522"/>
      <c r="H647" s="522"/>
      <c r="I647" s="522"/>
      <c r="J647" s="522"/>
      <c r="K647" s="522"/>
      <c r="L647" s="522"/>
      <c r="M647" s="522"/>
      <c r="N647" s="522"/>
      <c r="O647" s="522"/>
      <c r="P647" s="522"/>
      <c r="Q647" s="522"/>
      <c r="R647" s="522"/>
      <c r="S647" s="522"/>
      <c r="T647" s="522"/>
      <c r="U647" s="522"/>
      <c r="V647" s="522"/>
      <c r="W647" s="522"/>
      <c r="X647" s="522"/>
      <c r="Y647" s="522"/>
      <c r="Z647" s="522"/>
    </row>
    <row r="648" spans="1:26" ht="14.25" customHeight="1" x14ac:dyDescent="0.2">
      <c r="A648" s="522"/>
      <c r="B648" s="522"/>
      <c r="C648" s="522"/>
      <c r="D648" s="522"/>
      <c r="E648" s="522"/>
      <c r="F648" s="522"/>
      <c r="G648" s="522"/>
      <c r="H648" s="522"/>
      <c r="I648" s="522"/>
      <c r="J648" s="522"/>
      <c r="K648" s="522"/>
      <c r="L648" s="522"/>
      <c r="M648" s="522"/>
      <c r="N648" s="522"/>
      <c r="O648" s="522"/>
      <c r="P648" s="522"/>
      <c r="Q648" s="522"/>
      <c r="R648" s="522"/>
      <c r="S648" s="522"/>
      <c r="T648" s="522"/>
      <c r="U648" s="522"/>
      <c r="V648" s="522"/>
      <c r="W648" s="522"/>
      <c r="X648" s="522"/>
      <c r="Y648" s="522"/>
      <c r="Z648" s="522"/>
    </row>
    <row r="649" spans="1:26" ht="14.25" customHeight="1" x14ac:dyDescent="0.2">
      <c r="A649" s="522"/>
      <c r="B649" s="522"/>
      <c r="C649" s="522"/>
      <c r="D649" s="522"/>
      <c r="E649" s="522"/>
      <c r="F649" s="522"/>
      <c r="G649" s="522"/>
      <c r="H649" s="522"/>
      <c r="I649" s="522"/>
      <c r="J649" s="522"/>
      <c r="K649" s="522"/>
      <c r="L649" s="522"/>
      <c r="M649" s="522"/>
      <c r="N649" s="522"/>
      <c r="O649" s="522"/>
      <c r="P649" s="522"/>
      <c r="Q649" s="522"/>
      <c r="R649" s="522"/>
      <c r="S649" s="522"/>
      <c r="T649" s="522"/>
      <c r="U649" s="522"/>
      <c r="V649" s="522"/>
      <c r="W649" s="522"/>
      <c r="X649" s="522"/>
      <c r="Y649" s="522"/>
      <c r="Z649" s="522"/>
    </row>
    <row r="650" spans="1:26" ht="14.25" customHeight="1" x14ac:dyDescent="0.2">
      <c r="A650" s="522"/>
      <c r="B650" s="522"/>
      <c r="C650" s="522"/>
      <c r="D650" s="522"/>
      <c r="E650" s="522"/>
      <c r="F650" s="522"/>
      <c r="G650" s="522"/>
      <c r="H650" s="522"/>
      <c r="I650" s="522"/>
      <c r="J650" s="522"/>
      <c r="K650" s="522"/>
      <c r="L650" s="522"/>
      <c r="M650" s="522"/>
      <c r="N650" s="522"/>
      <c r="O650" s="522"/>
      <c r="P650" s="522"/>
      <c r="Q650" s="522"/>
      <c r="R650" s="522"/>
      <c r="S650" s="522"/>
      <c r="T650" s="522"/>
      <c r="U650" s="522"/>
      <c r="V650" s="522"/>
      <c r="W650" s="522"/>
      <c r="X650" s="522"/>
      <c r="Y650" s="522"/>
      <c r="Z650" s="522"/>
    </row>
    <row r="651" spans="1:26" ht="14.25" customHeight="1" x14ac:dyDescent="0.2">
      <c r="A651" s="522"/>
      <c r="B651" s="522"/>
      <c r="C651" s="522"/>
      <c r="D651" s="522"/>
      <c r="E651" s="522"/>
      <c r="F651" s="522"/>
      <c r="G651" s="522"/>
      <c r="H651" s="522"/>
      <c r="I651" s="522"/>
      <c r="J651" s="522"/>
      <c r="K651" s="522"/>
      <c r="L651" s="522"/>
      <c r="M651" s="522"/>
      <c r="N651" s="522"/>
      <c r="O651" s="522"/>
      <c r="P651" s="522"/>
      <c r="Q651" s="522"/>
      <c r="R651" s="522"/>
      <c r="S651" s="522"/>
      <c r="T651" s="522"/>
      <c r="U651" s="522"/>
      <c r="V651" s="522"/>
      <c r="W651" s="522"/>
      <c r="X651" s="522"/>
      <c r="Y651" s="522"/>
      <c r="Z651" s="522"/>
    </row>
    <row r="652" spans="1:26" ht="14.25" customHeight="1" x14ac:dyDescent="0.2">
      <c r="A652" s="522"/>
      <c r="B652" s="522"/>
      <c r="C652" s="522"/>
      <c r="D652" s="522"/>
      <c r="E652" s="522"/>
      <c r="F652" s="522"/>
      <c r="G652" s="522"/>
      <c r="H652" s="522"/>
      <c r="I652" s="522"/>
      <c r="J652" s="522"/>
      <c r="K652" s="522"/>
      <c r="L652" s="522"/>
      <c r="M652" s="522"/>
      <c r="N652" s="522"/>
      <c r="O652" s="522"/>
      <c r="P652" s="522"/>
      <c r="Q652" s="522"/>
      <c r="R652" s="522"/>
      <c r="S652" s="522"/>
      <c r="T652" s="522"/>
      <c r="U652" s="522"/>
      <c r="V652" s="522"/>
      <c r="W652" s="522"/>
      <c r="X652" s="522"/>
      <c r="Y652" s="522"/>
      <c r="Z652" s="522"/>
    </row>
    <row r="653" spans="1:26" ht="14.25" customHeight="1" x14ac:dyDescent="0.2">
      <c r="A653" s="522"/>
      <c r="B653" s="522"/>
      <c r="C653" s="522"/>
      <c r="D653" s="522"/>
      <c r="E653" s="522"/>
      <c r="F653" s="522"/>
      <c r="G653" s="522"/>
      <c r="H653" s="522"/>
      <c r="I653" s="522"/>
      <c r="J653" s="522"/>
      <c r="K653" s="522"/>
      <c r="L653" s="522"/>
      <c r="M653" s="522"/>
      <c r="N653" s="522"/>
      <c r="O653" s="522"/>
      <c r="P653" s="522"/>
      <c r="Q653" s="522"/>
      <c r="R653" s="522"/>
      <c r="S653" s="522"/>
      <c r="T653" s="522"/>
      <c r="U653" s="522"/>
      <c r="V653" s="522"/>
      <c r="W653" s="522"/>
      <c r="X653" s="522"/>
      <c r="Y653" s="522"/>
      <c r="Z653" s="522"/>
    </row>
    <row r="654" spans="1:26" ht="14.25" customHeight="1" x14ac:dyDescent="0.2">
      <c r="A654" s="522"/>
      <c r="B654" s="522"/>
      <c r="C654" s="522"/>
      <c r="D654" s="522"/>
      <c r="E654" s="522"/>
      <c r="F654" s="522"/>
      <c r="G654" s="522"/>
      <c r="H654" s="522"/>
      <c r="I654" s="522"/>
      <c r="J654" s="522"/>
      <c r="K654" s="522"/>
      <c r="L654" s="522"/>
      <c r="M654" s="522"/>
      <c r="N654" s="522"/>
      <c r="O654" s="522"/>
      <c r="P654" s="522"/>
      <c r="Q654" s="522"/>
      <c r="R654" s="522"/>
      <c r="S654" s="522"/>
      <c r="T654" s="522"/>
      <c r="U654" s="522"/>
      <c r="V654" s="522"/>
      <c r="W654" s="522"/>
      <c r="X654" s="522"/>
      <c r="Y654" s="522"/>
      <c r="Z654" s="522"/>
    </row>
    <row r="655" spans="1:26" ht="14.25" customHeight="1" x14ac:dyDescent="0.2">
      <c r="A655" s="522"/>
      <c r="B655" s="522"/>
      <c r="C655" s="522"/>
      <c r="D655" s="522"/>
      <c r="E655" s="522"/>
      <c r="F655" s="522"/>
      <c r="G655" s="522"/>
      <c r="H655" s="522"/>
      <c r="I655" s="522"/>
      <c r="J655" s="522"/>
      <c r="K655" s="522"/>
      <c r="L655" s="522"/>
      <c r="M655" s="522"/>
      <c r="N655" s="522"/>
      <c r="O655" s="522"/>
      <c r="P655" s="522"/>
      <c r="Q655" s="522"/>
      <c r="R655" s="522"/>
      <c r="S655" s="522"/>
      <c r="T655" s="522"/>
      <c r="U655" s="522"/>
      <c r="V655" s="522"/>
      <c r="W655" s="522"/>
      <c r="X655" s="522"/>
      <c r="Y655" s="522"/>
      <c r="Z655" s="522"/>
    </row>
    <row r="656" spans="1:26" ht="14.25" customHeight="1" x14ac:dyDescent="0.2">
      <c r="A656" s="522"/>
      <c r="B656" s="522"/>
      <c r="C656" s="522"/>
      <c r="D656" s="522"/>
      <c r="E656" s="522"/>
      <c r="F656" s="522"/>
      <c r="G656" s="522"/>
      <c r="H656" s="522"/>
      <c r="I656" s="522"/>
      <c r="J656" s="522"/>
      <c r="K656" s="522"/>
      <c r="L656" s="522"/>
      <c r="M656" s="522"/>
      <c r="N656" s="522"/>
      <c r="O656" s="522"/>
      <c r="P656" s="522"/>
      <c r="Q656" s="522"/>
      <c r="R656" s="522"/>
      <c r="S656" s="522"/>
      <c r="T656" s="522"/>
      <c r="U656" s="522"/>
      <c r="V656" s="522"/>
      <c r="W656" s="522"/>
      <c r="X656" s="522"/>
      <c r="Y656" s="522"/>
      <c r="Z656" s="522"/>
    </row>
    <row r="657" spans="1:26" ht="14.25" customHeight="1" x14ac:dyDescent="0.2">
      <c r="A657" s="522"/>
      <c r="B657" s="522"/>
      <c r="C657" s="522"/>
      <c r="D657" s="522"/>
      <c r="E657" s="522"/>
      <c r="F657" s="522"/>
      <c r="G657" s="522"/>
      <c r="H657" s="522"/>
      <c r="I657" s="522"/>
      <c r="J657" s="522"/>
      <c r="K657" s="522"/>
      <c r="L657" s="522"/>
      <c r="M657" s="522"/>
      <c r="N657" s="522"/>
      <c r="O657" s="522"/>
      <c r="P657" s="522"/>
      <c r="Q657" s="522"/>
      <c r="R657" s="522"/>
      <c r="S657" s="522"/>
      <c r="T657" s="522"/>
      <c r="U657" s="522"/>
      <c r="V657" s="522"/>
      <c r="W657" s="522"/>
      <c r="X657" s="522"/>
      <c r="Y657" s="522"/>
      <c r="Z657" s="522"/>
    </row>
    <row r="658" spans="1:26" ht="14.25" customHeight="1" x14ac:dyDescent="0.2">
      <c r="A658" s="522"/>
      <c r="B658" s="522"/>
      <c r="C658" s="522"/>
      <c r="D658" s="522"/>
      <c r="E658" s="522"/>
      <c r="F658" s="522"/>
      <c r="G658" s="522"/>
      <c r="H658" s="522"/>
      <c r="I658" s="522"/>
      <c r="J658" s="522"/>
      <c r="K658" s="522"/>
      <c r="L658" s="522"/>
      <c r="M658" s="522"/>
      <c r="N658" s="522"/>
      <c r="O658" s="522"/>
      <c r="P658" s="522"/>
      <c r="Q658" s="522"/>
      <c r="R658" s="522"/>
      <c r="S658" s="522"/>
      <c r="T658" s="522"/>
      <c r="U658" s="522"/>
      <c r="V658" s="522"/>
      <c r="W658" s="522"/>
      <c r="X658" s="522"/>
      <c r="Y658" s="522"/>
      <c r="Z658" s="522"/>
    </row>
    <row r="659" spans="1:26" ht="14.25" customHeight="1" x14ac:dyDescent="0.2">
      <c r="A659" s="522"/>
      <c r="B659" s="522"/>
      <c r="C659" s="522"/>
      <c r="D659" s="522"/>
      <c r="E659" s="522"/>
      <c r="F659" s="522"/>
      <c r="G659" s="522"/>
      <c r="H659" s="522"/>
      <c r="I659" s="522"/>
      <c r="J659" s="522"/>
      <c r="K659" s="522"/>
      <c r="L659" s="522"/>
      <c r="M659" s="522"/>
      <c r="N659" s="522"/>
      <c r="O659" s="522"/>
      <c r="P659" s="522"/>
      <c r="Q659" s="522"/>
      <c r="R659" s="522"/>
      <c r="S659" s="522"/>
      <c r="T659" s="522"/>
      <c r="U659" s="522"/>
      <c r="V659" s="522"/>
      <c r="W659" s="522"/>
      <c r="X659" s="522"/>
      <c r="Y659" s="522"/>
      <c r="Z659" s="522"/>
    </row>
    <row r="660" spans="1:26" ht="14.25" customHeight="1" x14ac:dyDescent="0.2">
      <c r="A660" s="522"/>
      <c r="B660" s="522"/>
      <c r="C660" s="522"/>
      <c r="D660" s="522"/>
      <c r="E660" s="522"/>
      <c r="F660" s="522"/>
      <c r="G660" s="522"/>
      <c r="H660" s="522"/>
      <c r="I660" s="522"/>
      <c r="J660" s="522"/>
      <c r="K660" s="522"/>
      <c r="L660" s="522"/>
      <c r="M660" s="522"/>
      <c r="N660" s="522"/>
      <c r="O660" s="522"/>
      <c r="P660" s="522"/>
      <c r="Q660" s="522"/>
      <c r="R660" s="522"/>
      <c r="S660" s="522"/>
      <c r="T660" s="522"/>
      <c r="U660" s="522"/>
      <c r="V660" s="522"/>
      <c r="W660" s="522"/>
      <c r="X660" s="522"/>
      <c r="Y660" s="522"/>
      <c r="Z660" s="522"/>
    </row>
    <row r="661" spans="1:26" ht="14.25" customHeight="1" x14ac:dyDescent="0.2">
      <c r="A661" s="522"/>
      <c r="B661" s="522"/>
      <c r="C661" s="522"/>
      <c r="D661" s="522"/>
      <c r="E661" s="522"/>
      <c r="F661" s="522"/>
      <c r="G661" s="522"/>
      <c r="H661" s="522"/>
      <c r="I661" s="522"/>
      <c r="J661" s="522"/>
      <c r="K661" s="522"/>
      <c r="L661" s="522"/>
      <c r="M661" s="522"/>
      <c r="N661" s="522"/>
      <c r="O661" s="522"/>
      <c r="P661" s="522"/>
      <c r="Q661" s="522"/>
      <c r="R661" s="522"/>
      <c r="S661" s="522"/>
      <c r="T661" s="522"/>
      <c r="U661" s="522"/>
      <c r="V661" s="522"/>
      <c r="W661" s="522"/>
      <c r="X661" s="522"/>
      <c r="Y661" s="522"/>
      <c r="Z661" s="522"/>
    </row>
    <row r="662" spans="1:26" ht="14.25" customHeight="1" x14ac:dyDescent="0.2">
      <c r="A662" s="522"/>
      <c r="B662" s="522"/>
      <c r="C662" s="522"/>
      <c r="D662" s="522"/>
      <c r="E662" s="522"/>
      <c r="F662" s="522"/>
      <c r="G662" s="522"/>
      <c r="H662" s="522"/>
      <c r="I662" s="522"/>
      <c r="J662" s="522"/>
      <c r="K662" s="522"/>
      <c r="L662" s="522"/>
      <c r="M662" s="522"/>
      <c r="N662" s="522"/>
      <c r="O662" s="522"/>
      <c r="P662" s="522"/>
      <c r="Q662" s="522"/>
      <c r="R662" s="522"/>
      <c r="S662" s="522"/>
      <c r="T662" s="522"/>
      <c r="U662" s="522"/>
      <c r="V662" s="522"/>
      <c r="W662" s="522"/>
      <c r="X662" s="522"/>
      <c r="Y662" s="522"/>
      <c r="Z662" s="522"/>
    </row>
    <row r="663" spans="1:26" ht="14.25" customHeight="1" x14ac:dyDescent="0.2">
      <c r="A663" s="522"/>
      <c r="B663" s="522"/>
      <c r="C663" s="522"/>
      <c r="D663" s="522"/>
      <c r="E663" s="522"/>
      <c r="F663" s="522"/>
      <c r="G663" s="522"/>
      <c r="H663" s="522"/>
      <c r="I663" s="522"/>
      <c r="J663" s="522"/>
      <c r="K663" s="522"/>
      <c r="L663" s="522"/>
      <c r="M663" s="522"/>
      <c r="N663" s="522"/>
      <c r="O663" s="522"/>
      <c r="P663" s="522"/>
      <c r="Q663" s="522"/>
      <c r="R663" s="522"/>
      <c r="S663" s="522"/>
      <c r="T663" s="522"/>
      <c r="U663" s="522"/>
      <c r="V663" s="522"/>
      <c r="W663" s="522"/>
      <c r="X663" s="522"/>
      <c r="Y663" s="522"/>
      <c r="Z663" s="522"/>
    </row>
    <row r="664" spans="1:26" ht="14.25" customHeight="1" x14ac:dyDescent="0.2">
      <c r="A664" s="522"/>
      <c r="B664" s="522"/>
      <c r="C664" s="522"/>
      <c r="D664" s="522"/>
      <c r="E664" s="522"/>
      <c r="F664" s="522"/>
      <c r="G664" s="522"/>
      <c r="H664" s="522"/>
      <c r="I664" s="522"/>
      <c r="J664" s="522"/>
      <c r="K664" s="522"/>
      <c r="L664" s="522"/>
      <c r="M664" s="522"/>
      <c r="N664" s="522"/>
      <c r="O664" s="522"/>
      <c r="P664" s="522"/>
      <c r="Q664" s="522"/>
      <c r="R664" s="522"/>
      <c r="S664" s="522"/>
      <c r="T664" s="522"/>
      <c r="U664" s="522"/>
      <c r="V664" s="522"/>
      <c r="W664" s="522"/>
      <c r="X664" s="522"/>
      <c r="Y664" s="522"/>
      <c r="Z664" s="522"/>
    </row>
    <row r="665" spans="1:26" ht="14.25" customHeight="1" x14ac:dyDescent="0.2">
      <c r="A665" s="522"/>
      <c r="B665" s="522"/>
      <c r="C665" s="522"/>
      <c r="D665" s="522"/>
      <c r="E665" s="522"/>
      <c r="F665" s="522"/>
      <c r="G665" s="522"/>
      <c r="H665" s="522"/>
      <c r="I665" s="522"/>
      <c r="J665" s="522"/>
      <c r="K665" s="522"/>
      <c r="L665" s="522"/>
      <c r="M665" s="522"/>
      <c r="N665" s="522"/>
      <c r="O665" s="522"/>
      <c r="P665" s="522"/>
      <c r="Q665" s="522"/>
      <c r="R665" s="522"/>
      <c r="S665" s="522"/>
      <c r="T665" s="522"/>
      <c r="U665" s="522"/>
      <c r="V665" s="522"/>
      <c r="W665" s="522"/>
      <c r="X665" s="522"/>
      <c r="Y665" s="522"/>
      <c r="Z665" s="522"/>
    </row>
    <row r="666" spans="1:26" ht="14.25" customHeight="1" x14ac:dyDescent="0.2">
      <c r="A666" s="522"/>
      <c r="B666" s="522"/>
      <c r="C666" s="522"/>
      <c r="D666" s="522"/>
      <c r="E666" s="522"/>
      <c r="F666" s="522"/>
      <c r="G666" s="522"/>
      <c r="H666" s="522"/>
      <c r="I666" s="522"/>
      <c r="J666" s="522"/>
      <c r="K666" s="522"/>
      <c r="L666" s="522"/>
      <c r="M666" s="522"/>
      <c r="N666" s="522"/>
      <c r="O666" s="522"/>
      <c r="P666" s="522"/>
      <c r="Q666" s="522"/>
      <c r="R666" s="522"/>
      <c r="S666" s="522"/>
      <c r="T666" s="522"/>
      <c r="U666" s="522"/>
      <c r="V666" s="522"/>
      <c r="W666" s="522"/>
      <c r="X666" s="522"/>
      <c r="Y666" s="522"/>
      <c r="Z666" s="522"/>
    </row>
    <row r="667" spans="1:26" ht="14.25" customHeight="1" x14ac:dyDescent="0.2">
      <c r="A667" s="522"/>
      <c r="B667" s="522"/>
      <c r="C667" s="522"/>
      <c r="D667" s="522"/>
      <c r="E667" s="522"/>
      <c r="F667" s="522"/>
      <c r="G667" s="522"/>
      <c r="H667" s="522"/>
      <c r="I667" s="522"/>
      <c r="J667" s="522"/>
      <c r="K667" s="522"/>
      <c r="L667" s="522"/>
      <c r="M667" s="522"/>
      <c r="N667" s="522"/>
      <c r="O667" s="522"/>
      <c r="P667" s="522"/>
      <c r="Q667" s="522"/>
      <c r="R667" s="522"/>
      <c r="S667" s="522"/>
      <c r="T667" s="522"/>
      <c r="U667" s="522"/>
      <c r="V667" s="522"/>
      <c r="W667" s="522"/>
      <c r="X667" s="522"/>
      <c r="Y667" s="522"/>
      <c r="Z667" s="522"/>
    </row>
    <row r="668" spans="1:26" ht="14.25" customHeight="1" x14ac:dyDescent="0.2">
      <c r="A668" s="522"/>
      <c r="B668" s="522"/>
      <c r="C668" s="522"/>
      <c r="D668" s="522"/>
      <c r="E668" s="522"/>
      <c r="F668" s="522"/>
      <c r="G668" s="522"/>
      <c r="H668" s="522"/>
      <c r="I668" s="522"/>
      <c r="J668" s="522"/>
      <c r="K668" s="522"/>
      <c r="L668" s="522"/>
      <c r="M668" s="522"/>
      <c r="N668" s="522"/>
      <c r="O668" s="522"/>
      <c r="P668" s="522"/>
      <c r="Q668" s="522"/>
      <c r="R668" s="522"/>
      <c r="S668" s="522"/>
      <c r="T668" s="522"/>
      <c r="U668" s="522"/>
      <c r="V668" s="522"/>
      <c r="W668" s="522"/>
      <c r="X668" s="522"/>
      <c r="Y668" s="522"/>
      <c r="Z668" s="522"/>
    </row>
    <row r="669" spans="1:26" ht="14.25" customHeight="1" x14ac:dyDescent="0.2">
      <c r="A669" s="522"/>
      <c r="B669" s="522"/>
      <c r="C669" s="522"/>
      <c r="D669" s="522"/>
      <c r="E669" s="522"/>
      <c r="F669" s="522"/>
      <c r="G669" s="522"/>
      <c r="H669" s="522"/>
      <c r="I669" s="522"/>
      <c r="J669" s="522"/>
      <c r="K669" s="522"/>
      <c r="L669" s="522"/>
      <c r="M669" s="522"/>
      <c r="N669" s="522"/>
      <c r="O669" s="522"/>
      <c r="P669" s="522"/>
      <c r="Q669" s="522"/>
      <c r="R669" s="522"/>
      <c r="S669" s="522"/>
      <c r="T669" s="522"/>
      <c r="U669" s="522"/>
      <c r="V669" s="522"/>
      <c r="W669" s="522"/>
      <c r="X669" s="522"/>
      <c r="Y669" s="522"/>
      <c r="Z669" s="522"/>
    </row>
    <row r="670" spans="1:26" ht="14.25" customHeight="1" x14ac:dyDescent="0.2">
      <c r="A670" s="522"/>
      <c r="B670" s="522"/>
      <c r="C670" s="522"/>
      <c r="D670" s="522"/>
      <c r="E670" s="522"/>
      <c r="F670" s="522"/>
      <c r="G670" s="522"/>
      <c r="H670" s="522"/>
      <c r="I670" s="522"/>
      <c r="J670" s="522"/>
      <c r="K670" s="522"/>
      <c r="L670" s="522"/>
      <c r="M670" s="522"/>
      <c r="N670" s="522"/>
      <c r="O670" s="522"/>
      <c r="P670" s="522"/>
      <c r="Q670" s="522"/>
      <c r="R670" s="522"/>
      <c r="S670" s="522"/>
      <c r="T670" s="522"/>
      <c r="U670" s="522"/>
      <c r="V670" s="522"/>
      <c r="W670" s="522"/>
      <c r="X670" s="522"/>
      <c r="Y670" s="522"/>
      <c r="Z670" s="522"/>
    </row>
    <row r="671" spans="1:26" ht="14.25" customHeight="1" x14ac:dyDescent="0.2">
      <c r="A671" s="522"/>
      <c r="B671" s="522"/>
      <c r="C671" s="522"/>
      <c r="D671" s="522"/>
      <c r="E671" s="522"/>
      <c r="F671" s="522"/>
      <c r="G671" s="522"/>
      <c r="H671" s="522"/>
      <c r="I671" s="522"/>
      <c r="J671" s="522"/>
      <c r="K671" s="522"/>
      <c r="L671" s="522"/>
      <c r="M671" s="522"/>
      <c r="N671" s="522"/>
      <c r="O671" s="522"/>
      <c r="P671" s="522"/>
      <c r="Q671" s="522"/>
      <c r="R671" s="522"/>
      <c r="S671" s="522"/>
      <c r="T671" s="522"/>
      <c r="U671" s="522"/>
      <c r="V671" s="522"/>
      <c r="W671" s="522"/>
      <c r="X671" s="522"/>
      <c r="Y671" s="522"/>
      <c r="Z671" s="522"/>
    </row>
    <row r="672" spans="1:26" ht="14.25" customHeight="1" x14ac:dyDescent="0.2">
      <c r="A672" s="522"/>
      <c r="B672" s="522"/>
      <c r="C672" s="522"/>
      <c r="D672" s="522"/>
      <c r="E672" s="522"/>
      <c r="F672" s="522"/>
      <c r="G672" s="522"/>
      <c r="H672" s="522"/>
      <c r="I672" s="522"/>
      <c r="J672" s="522"/>
      <c r="K672" s="522"/>
      <c r="L672" s="522"/>
      <c r="M672" s="522"/>
      <c r="N672" s="522"/>
      <c r="O672" s="522"/>
      <c r="P672" s="522"/>
      <c r="Q672" s="522"/>
      <c r="R672" s="522"/>
      <c r="S672" s="522"/>
      <c r="T672" s="522"/>
      <c r="U672" s="522"/>
      <c r="V672" s="522"/>
      <c r="W672" s="522"/>
      <c r="X672" s="522"/>
      <c r="Y672" s="522"/>
      <c r="Z672" s="522"/>
    </row>
    <row r="673" spans="1:26" ht="14.25" customHeight="1" x14ac:dyDescent="0.2">
      <c r="A673" s="522"/>
      <c r="B673" s="522"/>
      <c r="C673" s="522"/>
      <c r="D673" s="522"/>
      <c r="E673" s="522"/>
      <c r="F673" s="522"/>
      <c r="G673" s="522"/>
      <c r="H673" s="522"/>
      <c r="I673" s="522"/>
      <c r="J673" s="522"/>
      <c r="K673" s="522"/>
      <c r="L673" s="522"/>
      <c r="M673" s="522"/>
      <c r="N673" s="522"/>
      <c r="O673" s="522"/>
      <c r="P673" s="522"/>
      <c r="Q673" s="522"/>
      <c r="R673" s="522"/>
      <c r="S673" s="522"/>
      <c r="T673" s="522"/>
      <c r="U673" s="522"/>
      <c r="V673" s="522"/>
      <c r="W673" s="522"/>
      <c r="X673" s="522"/>
      <c r="Y673" s="522"/>
      <c r="Z673" s="522"/>
    </row>
    <row r="674" spans="1:26" ht="14.25" customHeight="1" x14ac:dyDescent="0.2">
      <c r="A674" s="522"/>
      <c r="B674" s="522"/>
      <c r="C674" s="522"/>
      <c r="D674" s="522"/>
      <c r="E674" s="522"/>
      <c r="F674" s="522"/>
      <c r="G674" s="522"/>
      <c r="H674" s="522"/>
      <c r="I674" s="522"/>
      <c r="J674" s="522"/>
      <c r="K674" s="522"/>
      <c r="L674" s="522"/>
      <c r="M674" s="522"/>
      <c r="N674" s="522"/>
      <c r="O674" s="522"/>
      <c r="P674" s="522"/>
      <c r="Q674" s="522"/>
      <c r="R674" s="522"/>
      <c r="S674" s="522"/>
      <c r="T674" s="522"/>
      <c r="U674" s="522"/>
      <c r="V674" s="522"/>
      <c r="W674" s="522"/>
      <c r="X674" s="522"/>
      <c r="Y674" s="522"/>
      <c r="Z674" s="522"/>
    </row>
    <row r="675" spans="1:26" ht="14.25" customHeight="1" x14ac:dyDescent="0.2">
      <c r="A675" s="522"/>
      <c r="B675" s="522"/>
      <c r="C675" s="522"/>
      <c r="D675" s="522"/>
      <c r="E675" s="522"/>
      <c r="F675" s="522"/>
      <c r="G675" s="522"/>
      <c r="H675" s="522"/>
      <c r="I675" s="522"/>
      <c r="J675" s="522"/>
      <c r="K675" s="522"/>
      <c r="L675" s="522"/>
      <c r="M675" s="522"/>
      <c r="N675" s="522"/>
      <c r="O675" s="522"/>
      <c r="P675" s="522"/>
      <c r="Q675" s="522"/>
      <c r="R675" s="522"/>
      <c r="S675" s="522"/>
      <c r="T675" s="522"/>
      <c r="U675" s="522"/>
      <c r="V675" s="522"/>
      <c r="W675" s="522"/>
      <c r="X675" s="522"/>
      <c r="Y675" s="522"/>
      <c r="Z675" s="522"/>
    </row>
    <row r="676" spans="1:26" ht="14.25" customHeight="1" x14ac:dyDescent="0.2">
      <c r="A676" s="522"/>
      <c r="B676" s="522"/>
      <c r="C676" s="522"/>
      <c r="D676" s="522"/>
      <c r="E676" s="522"/>
      <c r="F676" s="522"/>
      <c r="G676" s="522"/>
      <c r="H676" s="522"/>
      <c r="I676" s="522"/>
      <c r="J676" s="522"/>
      <c r="K676" s="522"/>
      <c r="L676" s="522"/>
      <c r="M676" s="522"/>
      <c r="N676" s="522"/>
      <c r="O676" s="522"/>
      <c r="P676" s="522"/>
      <c r="Q676" s="522"/>
      <c r="R676" s="522"/>
      <c r="S676" s="522"/>
      <c r="T676" s="522"/>
      <c r="U676" s="522"/>
      <c r="V676" s="522"/>
      <c r="W676" s="522"/>
      <c r="X676" s="522"/>
      <c r="Y676" s="522"/>
      <c r="Z676" s="522"/>
    </row>
    <row r="677" spans="1:26" ht="14.25" customHeight="1" x14ac:dyDescent="0.2">
      <c r="A677" s="522"/>
      <c r="B677" s="522"/>
      <c r="C677" s="522"/>
      <c r="D677" s="522"/>
      <c r="E677" s="522"/>
      <c r="F677" s="522"/>
      <c r="G677" s="522"/>
      <c r="H677" s="522"/>
      <c r="I677" s="522"/>
      <c r="J677" s="522"/>
      <c r="K677" s="522"/>
      <c r="L677" s="522"/>
      <c r="M677" s="522"/>
      <c r="N677" s="522"/>
      <c r="O677" s="522"/>
      <c r="P677" s="522"/>
      <c r="Q677" s="522"/>
      <c r="R677" s="522"/>
      <c r="S677" s="522"/>
      <c r="T677" s="522"/>
      <c r="U677" s="522"/>
      <c r="V677" s="522"/>
      <c r="W677" s="522"/>
      <c r="X677" s="522"/>
      <c r="Y677" s="522"/>
      <c r="Z677" s="522"/>
    </row>
    <row r="678" spans="1:26" ht="14.25" customHeight="1" x14ac:dyDescent="0.2">
      <c r="A678" s="522"/>
      <c r="B678" s="522"/>
      <c r="C678" s="522"/>
      <c r="D678" s="522"/>
      <c r="E678" s="522"/>
      <c r="F678" s="522"/>
      <c r="G678" s="522"/>
      <c r="H678" s="522"/>
      <c r="I678" s="522"/>
      <c r="J678" s="522"/>
      <c r="K678" s="522"/>
      <c r="L678" s="522"/>
      <c r="M678" s="522"/>
      <c r="N678" s="522"/>
      <c r="O678" s="522"/>
      <c r="P678" s="522"/>
      <c r="Q678" s="522"/>
      <c r="R678" s="522"/>
      <c r="S678" s="522"/>
      <c r="T678" s="522"/>
      <c r="U678" s="522"/>
      <c r="V678" s="522"/>
      <c r="W678" s="522"/>
      <c r="X678" s="522"/>
      <c r="Y678" s="522"/>
      <c r="Z678" s="522"/>
    </row>
    <row r="679" spans="1:26" ht="14.25" customHeight="1" x14ac:dyDescent="0.2">
      <c r="A679" s="522"/>
      <c r="B679" s="522"/>
      <c r="C679" s="522"/>
      <c r="D679" s="522"/>
      <c r="E679" s="522"/>
      <c r="F679" s="522"/>
      <c r="G679" s="522"/>
      <c r="H679" s="522"/>
      <c r="I679" s="522"/>
      <c r="J679" s="522"/>
      <c r="K679" s="522"/>
      <c r="L679" s="522"/>
      <c r="M679" s="522"/>
      <c r="N679" s="522"/>
      <c r="O679" s="522"/>
      <c r="P679" s="522"/>
      <c r="Q679" s="522"/>
      <c r="R679" s="522"/>
      <c r="S679" s="522"/>
      <c r="T679" s="522"/>
      <c r="U679" s="522"/>
      <c r="V679" s="522"/>
      <c r="W679" s="522"/>
      <c r="X679" s="522"/>
      <c r="Y679" s="522"/>
      <c r="Z679" s="522"/>
    </row>
    <row r="680" spans="1:26" ht="14.25" customHeight="1" x14ac:dyDescent="0.2">
      <c r="A680" s="522"/>
      <c r="B680" s="522"/>
      <c r="C680" s="522"/>
      <c r="D680" s="522"/>
      <c r="E680" s="522"/>
      <c r="F680" s="522"/>
      <c r="G680" s="522"/>
      <c r="H680" s="522"/>
      <c r="I680" s="522"/>
      <c r="J680" s="522"/>
      <c r="K680" s="522"/>
      <c r="L680" s="522"/>
      <c r="M680" s="522"/>
      <c r="N680" s="522"/>
      <c r="O680" s="522"/>
      <c r="P680" s="522"/>
      <c r="Q680" s="522"/>
      <c r="R680" s="522"/>
      <c r="S680" s="522"/>
      <c r="T680" s="522"/>
      <c r="U680" s="522"/>
      <c r="V680" s="522"/>
      <c r="W680" s="522"/>
      <c r="X680" s="522"/>
      <c r="Y680" s="522"/>
      <c r="Z680" s="522"/>
    </row>
    <row r="681" spans="1:26" ht="14.25" customHeight="1" x14ac:dyDescent="0.2">
      <c r="A681" s="522"/>
      <c r="B681" s="522"/>
      <c r="C681" s="522"/>
      <c r="D681" s="522"/>
      <c r="E681" s="522"/>
      <c r="F681" s="522"/>
      <c r="G681" s="522"/>
      <c r="H681" s="522"/>
      <c r="I681" s="522"/>
      <c r="J681" s="522"/>
      <c r="K681" s="522"/>
      <c r="L681" s="522"/>
      <c r="M681" s="522"/>
      <c r="N681" s="522"/>
      <c r="O681" s="522"/>
      <c r="P681" s="522"/>
      <c r="Q681" s="522"/>
      <c r="R681" s="522"/>
      <c r="S681" s="522"/>
      <c r="T681" s="522"/>
      <c r="U681" s="522"/>
      <c r="V681" s="522"/>
      <c r="W681" s="522"/>
      <c r="X681" s="522"/>
      <c r="Y681" s="522"/>
      <c r="Z681" s="522"/>
    </row>
    <row r="682" spans="1:26" ht="14.25" customHeight="1" x14ac:dyDescent="0.2">
      <c r="A682" s="522"/>
      <c r="B682" s="522"/>
      <c r="C682" s="522"/>
      <c r="D682" s="522"/>
      <c r="E682" s="522"/>
      <c r="F682" s="522"/>
      <c r="G682" s="522"/>
      <c r="H682" s="522"/>
      <c r="I682" s="522"/>
      <c r="J682" s="522"/>
      <c r="K682" s="522"/>
      <c r="L682" s="522"/>
      <c r="M682" s="522"/>
      <c r="N682" s="522"/>
      <c r="O682" s="522"/>
      <c r="P682" s="522"/>
      <c r="Q682" s="522"/>
      <c r="R682" s="522"/>
      <c r="S682" s="522"/>
      <c r="T682" s="522"/>
      <c r="U682" s="522"/>
      <c r="V682" s="522"/>
      <c r="W682" s="522"/>
      <c r="X682" s="522"/>
      <c r="Y682" s="522"/>
      <c r="Z682" s="522"/>
    </row>
    <row r="683" spans="1:26" ht="14.25" customHeight="1" x14ac:dyDescent="0.2">
      <c r="A683" s="522"/>
      <c r="B683" s="522"/>
      <c r="C683" s="522"/>
      <c r="D683" s="522"/>
      <c r="E683" s="522"/>
      <c r="F683" s="522"/>
      <c r="G683" s="522"/>
      <c r="H683" s="522"/>
      <c r="I683" s="522"/>
      <c r="J683" s="522"/>
      <c r="K683" s="522"/>
      <c r="L683" s="522"/>
      <c r="M683" s="522"/>
      <c r="N683" s="522"/>
      <c r="O683" s="522"/>
      <c r="P683" s="522"/>
      <c r="Q683" s="522"/>
      <c r="R683" s="522"/>
      <c r="S683" s="522"/>
      <c r="T683" s="522"/>
      <c r="U683" s="522"/>
      <c r="V683" s="522"/>
      <c r="W683" s="522"/>
      <c r="X683" s="522"/>
      <c r="Y683" s="522"/>
      <c r="Z683" s="522"/>
    </row>
    <row r="684" spans="1:26" ht="14.25" customHeight="1" x14ac:dyDescent="0.2">
      <c r="A684" s="522"/>
      <c r="B684" s="522"/>
      <c r="C684" s="522"/>
      <c r="D684" s="522"/>
      <c r="E684" s="522"/>
      <c r="F684" s="522"/>
      <c r="G684" s="522"/>
      <c r="H684" s="522"/>
      <c r="I684" s="522"/>
      <c r="J684" s="522"/>
      <c r="K684" s="522"/>
      <c r="L684" s="522"/>
      <c r="M684" s="522"/>
      <c r="N684" s="522"/>
      <c r="O684" s="522"/>
      <c r="P684" s="522"/>
      <c r="Q684" s="522"/>
      <c r="R684" s="522"/>
      <c r="S684" s="522"/>
      <c r="T684" s="522"/>
      <c r="U684" s="522"/>
      <c r="V684" s="522"/>
      <c r="W684" s="522"/>
      <c r="X684" s="522"/>
      <c r="Y684" s="522"/>
      <c r="Z684" s="522"/>
    </row>
    <row r="685" spans="1:26" ht="14.25" customHeight="1" x14ac:dyDescent="0.2">
      <c r="A685" s="522"/>
      <c r="B685" s="522"/>
      <c r="C685" s="522"/>
      <c r="D685" s="522"/>
      <c r="E685" s="522"/>
      <c r="F685" s="522"/>
      <c r="G685" s="522"/>
      <c r="H685" s="522"/>
      <c r="I685" s="522"/>
      <c r="J685" s="522"/>
      <c r="K685" s="522"/>
      <c r="L685" s="522"/>
      <c r="M685" s="522"/>
      <c r="N685" s="522"/>
      <c r="O685" s="522"/>
      <c r="P685" s="522"/>
      <c r="Q685" s="522"/>
      <c r="R685" s="522"/>
      <c r="S685" s="522"/>
      <c r="T685" s="522"/>
      <c r="U685" s="522"/>
      <c r="V685" s="522"/>
      <c r="W685" s="522"/>
      <c r="X685" s="522"/>
      <c r="Y685" s="522"/>
      <c r="Z685" s="522"/>
    </row>
    <row r="686" spans="1:26" ht="14.25" customHeight="1" x14ac:dyDescent="0.2">
      <c r="A686" s="522"/>
      <c r="B686" s="522"/>
      <c r="C686" s="522"/>
      <c r="D686" s="522"/>
      <c r="E686" s="522"/>
      <c r="F686" s="522"/>
      <c r="G686" s="522"/>
      <c r="H686" s="522"/>
      <c r="I686" s="522"/>
      <c r="J686" s="522"/>
      <c r="K686" s="522"/>
      <c r="L686" s="522"/>
      <c r="M686" s="522"/>
      <c r="N686" s="522"/>
      <c r="O686" s="522"/>
      <c r="P686" s="522"/>
      <c r="Q686" s="522"/>
      <c r="R686" s="522"/>
      <c r="S686" s="522"/>
      <c r="T686" s="522"/>
      <c r="U686" s="522"/>
      <c r="V686" s="522"/>
      <c r="W686" s="522"/>
      <c r="X686" s="522"/>
      <c r="Y686" s="522"/>
      <c r="Z686" s="522"/>
    </row>
    <row r="687" spans="1:26" ht="14.25" customHeight="1" x14ac:dyDescent="0.2">
      <c r="A687" s="522"/>
      <c r="B687" s="522"/>
      <c r="C687" s="522"/>
      <c r="D687" s="522"/>
      <c r="E687" s="522"/>
      <c r="F687" s="522"/>
      <c r="G687" s="522"/>
      <c r="H687" s="522"/>
      <c r="I687" s="522"/>
      <c r="J687" s="522"/>
      <c r="K687" s="522"/>
      <c r="L687" s="522"/>
      <c r="M687" s="522"/>
      <c r="N687" s="522"/>
      <c r="O687" s="522"/>
      <c r="P687" s="522"/>
      <c r="Q687" s="522"/>
      <c r="R687" s="522"/>
      <c r="S687" s="522"/>
      <c r="T687" s="522"/>
      <c r="U687" s="522"/>
      <c r="V687" s="522"/>
      <c r="W687" s="522"/>
      <c r="X687" s="522"/>
      <c r="Y687" s="522"/>
      <c r="Z687" s="522"/>
    </row>
    <row r="688" spans="1:26" ht="14.25" customHeight="1" x14ac:dyDescent="0.2">
      <c r="A688" s="522"/>
      <c r="B688" s="522"/>
      <c r="C688" s="522"/>
      <c r="D688" s="522"/>
      <c r="E688" s="522"/>
      <c r="F688" s="522"/>
      <c r="G688" s="522"/>
      <c r="H688" s="522"/>
      <c r="I688" s="522"/>
      <c r="J688" s="522"/>
      <c r="K688" s="522"/>
      <c r="L688" s="522"/>
      <c r="M688" s="522"/>
      <c r="N688" s="522"/>
      <c r="O688" s="522"/>
      <c r="P688" s="522"/>
      <c r="Q688" s="522"/>
      <c r="R688" s="522"/>
      <c r="S688" s="522"/>
      <c r="T688" s="522"/>
      <c r="U688" s="522"/>
      <c r="V688" s="522"/>
      <c r="W688" s="522"/>
      <c r="X688" s="522"/>
      <c r="Y688" s="522"/>
      <c r="Z688" s="522"/>
    </row>
    <row r="689" spans="1:26" ht="14.25" customHeight="1" x14ac:dyDescent="0.2">
      <c r="A689" s="522"/>
      <c r="B689" s="522"/>
      <c r="C689" s="522"/>
      <c r="D689" s="522"/>
      <c r="E689" s="522"/>
      <c r="F689" s="522"/>
      <c r="G689" s="522"/>
      <c r="H689" s="522"/>
      <c r="I689" s="522"/>
      <c r="J689" s="522"/>
      <c r="K689" s="522"/>
      <c r="L689" s="522"/>
      <c r="M689" s="522"/>
      <c r="N689" s="522"/>
      <c r="O689" s="522"/>
      <c r="P689" s="522"/>
      <c r="Q689" s="522"/>
      <c r="R689" s="522"/>
      <c r="S689" s="522"/>
      <c r="T689" s="522"/>
      <c r="U689" s="522"/>
      <c r="V689" s="522"/>
      <c r="W689" s="522"/>
      <c r="X689" s="522"/>
      <c r="Y689" s="522"/>
      <c r="Z689" s="522"/>
    </row>
    <row r="690" spans="1:26" ht="14.25" customHeight="1" x14ac:dyDescent="0.2">
      <c r="A690" s="522"/>
      <c r="B690" s="522"/>
      <c r="C690" s="522"/>
      <c r="D690" s="522"/>
      <c r="E690" s="522"/>
      <c r="F690" s="522"/>
      <c r="G690" s="522"/>
      <c r="H690" s="522"/>
      <c r="I690" s="522"/>
      <c r="J690" s="522"/>
      <c r="K690" s="522"/>
      <c r="L690" s="522"/>
      <c r="M690" s="522"/>
      <c r="N690" s="522"/>
      <c r="O690" s="522"/>
      <c r="P690" s="522"/>
      <c r="Q690" s="522"/>
      <c r="R690" s="522"/>
      <c r="S690" s="522"/>
      <c r="T690" s="522"/>
      <c r="U690" s="522"/>
      <c r="V690" s="522"/>
      <c r="W690" s="522"/>
      <c r="X690" s="522"/>
      <c r="Y690" s="522"/>
      <c r="Z690" s="522"/>
    </row>
    <row r="691" spans="1:26" ht="14.25" customHeight="1" x14ac:dyDescent="0.2">
      <c r="A691" s="522"/>
      <c r="B691" s="522"/>
      <c r="C691" s="522"/>
      <c r="D691" s="522"/>
      <c r="E691" s="522"/>
      <c r="F691" s="522"/>
      <c r="G691" s="522"/>
      <c r="H691" s="522"/>
      <c r="I691" s="522"/>
      <c r="J691" s="522"/>
      <c r="K691" s="522"/>
      <c r="L691" s="522"/>
      <c r="M691" s="522"/>
      <c r="N691" s="522"/>
      <c r="O691" s="522"/>
      <c r="P691" s="522"/>
      <c r="Q691" s="522"/>
      <c r="R691" s="522"/>
      <c r="S691" s="522"/>
      <c r="T691" s="522"/>
      <c r="U691" s="522"/>
      <c r="V691" s="522"/>
      <c r="W691" s="522"/>
      <c r="X691" s="522"/>
      <c r="Y691" s="522"/>
      <c r="Z691" s="522"/>
    </row>
    <row r="692" spans="1:26" ht="14.25" customHeight="1" x14ac:dyDescent="0.2">
      <c r="A692" s="522"/>
      <c r="B692" s="522"/>
      <c r="C692" s="522"/>
      <c r="D692" s="522"/>
      <c r="E692" s="522"/>
      <c r="F692" s="522"/>
      <c r="G692" s="522"/>
      <c r="H692" s="522"/>
      <c r="I692" s="522"/>
      <c r="J692" s="522"/>
      <c r="K692" s="522"/>
      <c r="L692" s="522"/>
      <c r="M692" s="522"/>
      <c r="N692" s="522"/>
      <c r="O692" s="522"/>
      <c r="P692" s="522"/>
      <c r="Q692" s="522"/>
      <c r="R692" s="522"/>
      <c r="S692" s="522"/>
      <c r="T692" s="522"/>
      <c r="U692" s="522"/>
      <c r="V692" s="522"/>
      <c r="W692" s="522"/>
      <c r="X692" s="522"/>
      <c r="Y692" s="522"/>
      <c r="Z692" s="522"/>
    </row>
    <row r="693" spans="1:26" ht="14.25" customHeight="1" x14ac:dyDescent="0.2">
      <c r="A693" s="522"/>
      <c r="B693" s="522"/>
      <c r="C693" s="522"/>
      <c r="D693" s="522"/>
      <c r="E693" s="522"/>
      <c r="F693" s="522"/>
      <c r="G693" s="522"/>
      <c r="H693" s="522"/>
      <c r="I693" s="522"/>
      <c r="J693" s="522"/>
      <c r="K693" s="522"/>
      <c r="L693" s="522"/>
      <c r="M693" s="522"/>
      <c r="N693" s="522"/>
      <c r="O693" s="522"/>
      <c r="P693" s="522"/>
      <c r="Q693" s="522"/>
      <c r="R693" s="522"/>
      <c r="S693" s="522"/>
      <c r="T693" s="522"/>
      <c r="U693" s="522"/>
      <c r="V693" s="522"/>
      <c r="W693" s="522"/>
      <c r="X693" s="522"/>
      <c r="Y693" s="522"/>
      <c r="Z693" s="522"/>
    </row>
    <row r="694" spans="1:26" ht="14.25" customHeight="1" x14ac:dyDescent="0.2">
      <c r="A694" s="522"/>
      <c r="B694" s="522"/>
      <c r="C694" s="522"/>
      <c r="D694" s="522"/>
      <c r="E694" s="522"/>
      <c r="F694" s="522"/>
      <c r="G694" s="522"/>
      <c r="H694" s="522"/>
      <c r="I694" s="522"/>
      <c r="J694" s="522"/>
      <c r="K694" s="522"/>
      <c r="L694" s="522"/>
      <c r="M694" s="522"/>
      <c r="N694" s="522"/>
      <c r="O694" s="522"/>
      <c r="P694" s="522"/>
      <c r="Q694" s="522"/>
      <c r="R694" s="522"/>
      <c r="S694" s="522"/>
      <c r="T694" s="522"/>
      <c r="U694" s="522"/>
      <c r="V694" s="522"/>
      <c r="W694" s="522"/>
      <c r="X694" s="522"/>
      <c r="Y694" s="522"/>
      <c r="Z694" s="522"/>
    </row>
    <row r="695" spans="1:26" ht="14.25" customHeight="1" x14ac:dyDescent="0.2">
      <c r="A695" s="522"/>
      <c r="B695" s="522"/>
      <c r="C695" s="522"/>
      <c r="D695" s="522"/>
      <c r="E695" s="522"/>
      <c r="F695" s="522"/>
      <c r="G695" s="522"/>
      <c r="H695" s="522"/>
      <c r="I695" s="522"/>
      <c r="J695" s="522"/>
      <c r="K695" s="522"/>
      <c r="L695" s="522"/>
      <c r="M695" s="522"/>
      <c r="N695" s="522"/>
      <c r="O695" s="522"/>
      <c r="P695" s="522"/>
      <c r="Q695" s="522"/>
      <c r="R695" s="522"/>
      <c r="S695" s="522"/>
      <c r="T695" s="522"/>
      <c r="U695" s="522"/>
      <c r="V695" s="522"/>
      <c r="W695" s="522"/>
      <c r="X695" s="522"/>
      <c r="Y695" s="522"/>
      <c r="Z695" s="522"/>
    </row>
    <row r="696" spans="1:26" ht="14.25" customHeight="1" x14ac:dyDescent="0.2">
      <c r="A696" s="522"/>
      <c r="B696" s="522"/>
      <c r="C696" s="522"/>
      <c r="D696" s="522"/>
      <c r="E696" s="522"/>
      <c r="F696" s="522"/>
      <c r="G696" s="522"/>
      <c r="H696" s="522"/>
      <c r="I696" s="522"/>
      <c r="J696" s="522"/>
      <c r="K696" s="522"/>
      <c r="L696" s="522"/>
      <c r="M696" s="522"/>
      <c r="N696" s="522"/>
      <c r="O696" s="522"/>
      <c r="P696" s="522"/>
      <c r="Q696" s="522"/>
      <c r="R696" s="522"/>
      <c r="S696" s="522"/>
      <c r="T696" s="522"/>
      <c r="U696" s="522"/>
      <c r="V696" s="522"/>
      <c r="W696" s="522"/>
      <c r="X696" s="522"/>
      <c r="Y696" s="522"/>
      <c r="Z696" s="522"/>
    </row>
    <row r="697" spans="1:26" ht="14.25" customHeight="1" x14ac:dyDescent="0.2">
      <c r="A697" s="522"/>
      <c r="B697" s="522"/>
      <c r="C697" s="522"/>
      <c r="D697" s="522"/>
      <c r="E697" s="522"/>
      <c r="F697" s="522"/>
      <c r="G697" s="522"/>
      <c r="H697" s="522"/>
      <c r="I697" s="522"/>
      <c r="J697" s="522"/>
      <c r="K697" s="522"/>
      <c r="L697" s="522"/>
      <c r="M697" s="522"/>
      <c r="N697" s="522"/>
      <c r="O697" s="522"/>
      <c r="P697" s="522"/>
      <c r="Q697" s="522"/>
      <c r="R697" s="522"/>
      <c r="S697" s="522"/>
      <c r="T697" s="522"/>
      <c r="U697" s="522"/>
      <c r="V697" s="522"/>
      <c r="W697" s="522"/>
      <c r="X697" s="522"/>
      <c r="Y697" s="522"/>
      <c r="Z697" s="522"/>
    </row>
    <row r="698" spans="1:26" ht="14.25" customHeight="1" x14ac:dyDescent="0.2">
      <c r="A698" s="522"/>
      <c r="B698" s="522"/>
      <c r="C698" s="522"/>
      <c r="D698" s="522"/>
      <c r="E698" s="522"/>
      <c r="F698" s="522"/>
      <c r="G698" s="522"/>
      <c r="H698" s="522"/>
      <c r="I698" s="522"/>
      <c r="J698" s="522"/>
      <c r="K698" s="522"/>
      <c r="L698" s="522"/>
      <c r="M698" s="522"/>
      <c r="N698" s="522"/>
      <c r="O698" s="522"/>
      <c r="P698" s="522"/>
      <c r="Q698" s="522"/>
      <c r="R698" s="522"/>
      <c r="S698" s="522"/>
      <c r="T698" s="522"/>
      <c r="U698" s="522"/>
      <c r="V698" s="522"/>
      <c r="W698" s="522"/>
      <c r="X698" s="522"/>
      <c r="Y698" s="522"/>
      <c r="Z698" s="522"/>
    </row>
    <row r="699" spans="1:26" ht="14.25" customHeight="1" x14ac:dyDescent="0.2">
      <c r="A699" s="522"/>
      <c r="B699" s="522"/>
      <c r="C699" s="522"/>
      <c r="D699" s="522"/>
      <c r="E699" s="522"/>
      <c r="F699" s="522"/>
      <c r="G699" s="522"/>
      <c r="H699" s="522"/>
      <c r="I699" s="522"/>
      <c r="J699" s="522"/>
      <c r="K699" s="522"/>
      <c r="L699" s="522"/>
      <c r="M699" s="522"/>
      <c r="N699" s="522"/>
      <c r="O699" s="522"/>
      <c r="P699" s="522"/>
      <c r="Q699" s="522"/>
      <c r="R699" s="522"/>
      <c r="S699" s="522"/>
      <c r="T699" s="522"/>
      <c r="U699" s="522"/>
      <c r="V699" s="522"/>
      <c r="W699" s="522"/>
      <c r="X699" s="522"/>
      <c r="Y699" s="522"/>
      <c r="Z699" s="522"/>
    </row>
    <row r="700" spans="1:26" ht="14.25" customHeight="1" x14ac:dyDescent="0.2">
      <c r="A700" s="522"/>
      <c r="B700" s="522"/>
      <c r="C700" s="522"/>
      <c r="D700" s="522"/>
      <c r="E700" s="522"/>
      <c r="F700" s="522"/>
      <c r="G700" s="522"/>
      <c r="H700" s="522"/>
      <c r="I700" s="522"/>
      <c r="J700" s="522"/>
      <c r="K700" s="522"/>
      <c r="L700" s="522"/>
      <c r="M700" s="522"/>
      <c r="N700" s="522"/>
      <c r="O700" s="522"/>
      <c r="P700" s="522"/>
      <c r="Q700" s="522"/>
      <c r="R700" s="522"/>
      <c r="S700" s="522"/>
      <c r="T700" s="522"/>
      <c r="U700" s="522"/>
      <c r="V700" s="522"/>
      <c r="W700" s="522"/>
      <c r="X700" s="522"/>
      <c r="Y700" s="522"/>
      <c r="Z700" s="522"/>
    </row>
    <row r="701" spans="1:26" ht="14.25" customHeight="1" x14ac:dyDescent="0.2">
      <c r="A701" s="522"/>
      <c r="B701" s="522"/>
      <c r="C701" s="522"/>
      <c r="D701" s="522"/>
      <c r="E701" s="522"/>
      <c r="F701" s="522"/>
      <c r="G701" s="522"/>
      <c r="H701" s="522"/>
      <c r="I701" s="522"/>
      <c r="J701" s="522"/>
      <c r="K701" s="522"/>
      <c r="L701" s="522"/>
      <c r="M701" s="522"/>
      <c r="N701" s="522"/>
      <c r="O701" s="522"/>
      <c r="P701" s="522"/>
      <c r="Q701" s="522"/>
      <c r="R701" s="522"/>
      <c r="S701" s="522"/>
      <c r="T701" s="522"/>
      <c r="U701" s="522"/>
      <c r="V701" s="522"/>
      <c r="W701" s="522"/>
      <c r="X701" s="522"/>
      <c r="Y701" s="522"/>
      <c r="Z701" s="522"/>
    </row>
    <row r="702" spans="1:26" ht="14.25" customHeight="1" x14ac:dyDescent="0.2">
      <c r="A702" s="522"/>
      <c r="B702" s="522"/>
      <c r="C702" s="522"/>
      <c r="D702" s="522"/>
      <c r="E702" s="522"/>
      <c r="F702" s="522"/>
      <c r="G702" s="522"/>
      <c r="H702" s="522"/>
      <c r="I702" s="522"/>
      <c r="J702" s="522"/>
      <c r="K702" s="522"/>
      <c r="L702" s="522"/>
      <c r="M702" s="522"/>
      <c r="N702" s="522"/>
      <c r="O702" s="522"/>
      <c r="P702" s="522"/>
      <c r="Q702" s="522"/>
      <c r="R702" s="522"/>
      <c r="S702" s="522"/>
      <c r="T702" s="522"/>
      <c r="U702" s="522"/>
      <c r="V702" s="522"/>
      <c r="W702" s="522"/>
      <c r="X702" s="522"/>
      <c r="Y702" s="522"/>
      <c r="Z702" s="522"/>
    </row>
    <row r="703" spans="1:26" ht="14.25" customHeight="1" x14ac:dyDescent="0.2">
      <c r="A703" s="522"/>
      <c r="B703" s="522"/>
      <c r="C703" s="522"/>
      <c r="D703" s="522"/>
      <c r="E703" s="522"/>
      <c r="F703" s="522"/>
      <c r="G703" s="522"/>
      <c r="H703" s="522"/>
      <c r="I703" s="522"/>
      <c r="J703" s="522"/>
      <c r="K703" s="522"/>
      <c r="L703" s="522"/>
      <c r="M703" s="522"/>
      <c r="N703" s="522"/>
      <c r="O703" s="522"/>
      <c r="P703" s="522"/>
      <c r="Q703" s="522"/>
      <c r="R703" s="522"/>
      <c r="S703" s="522"/>
      <c r="T703" s="522"/>
      <c r="U703" s="522"/>
      <c r="V703" s="522"/>
      <c r="W703" s="522"/>
      <c r="X703" s="522"/>
      <c r="Y703" s="522"/>
      <c r="Z703" s="522"/>
    </row>
    <row r="704" spans="1:26" ht="14.25" customHeight="1" x14ac:dyDescent="0.2">
      <c r="A704" s="522"/>
      <c r="B704" s="522"/>
      <c r="C704" s="522"/>
      <c r="D704" s="522"/>
      <c r="E704" s="522"/>
      <c r="F704" s="522"/>
      <c r="G704" s="522"/>
      <c r="H704" s="522"/>
      <c r="I704" s="522"/>
      <c r="J704" s="522"/>
      <c r="K704" s="522"/>
      <c r="L704" s="522"/>
      <c r="M704" s="522"/>
      <c r="N704" s="522"/>
      <c r="O704" s="522"/>
      <c r="P704" s="522"/>
      <c r="Q704" s="522"/>
      <c r="R704" s="522"/>
      <c r="S704" s="522"/>
      <c r="T704" s="522"/>
      <c r="U704" s="522"/>
      <c r="V704" s="522"/>
      <c r="W704" s="522"/>
      <c r="X704" s="522"/>
      <c r="Y704" s="522"/>
      <c r="Z704" s="522"/>
    </row>
    <row r="705" spans="1:26" ht="14.25" customHeight="1" x14ac:dyDescent="0.2">
      <c r="A705" s="522"/>
      <c r="B705" s="522"/>
      <c r="C705" s="522"/>
      <c r="D705" s="522"/>
      <c r="E705" s="522"/>
      <c r="F705" s="522"/>
      <c r="G705" s="522"/>
      <c r="H705" s="522"/>
      <c r="I705" s="522"/>
      <c r="J705" s="522"/>
      <c r="K705" s="522"/>
      <c r="L705" s="522"/>
      <c r="M705" s="522"/>
      <c r="N705" s="522"/>
      <c r="O705" s="522"/>
      <c r="P705" s="522"/>
      <c r="Q705" s="522"/>
      <c r="R705" s="522"/>
      <c r="S705" s="522"/>
      <c r="T705" s="522"/>
      <c r="U705" s="522"/>
      <c r="V705" s="522"/>
      <c r="W705" s="522"/>
      <c r="X705" s="522"/>
      <c r="Y705" s="522"/>
      <c r="Z705" s="522"/>
    </row>
    <row r="706" spans="1:26" ht="14.25" customHeight="1" x14ac:dyDescent="0.2">
      <c r="A706" s="522"/>
      <c r="B706" s="522"/>
      <c r="C706" s="522"/>
      <c r="D706" s="522"/>
      <c r="E706" s="522"/>
      <c r="F706" s="522"/>
      <c r="G706" s="522"/>
      <c r="H706" s="522"/>
      <c r="I706" s="522"/>
      <c r="J706" s="522"/>
      <c r="K706" s="522"/>
      <c r="L706" s="522"/>
      <c r="M706" s="522"/>
      <c r="N706" s="522"/>
      <c r="O706" s="522"/>
      <c r="P706" s="522"/>
      <c r="Q706" s="522"/>
      <c r="R706" s="522"/>
      <c r="S706" s="522"/>
      <c r="T706" s="522"/>
      <c r="U706" s="522"/>
      <c r="V706" s="522"/>
      <c r="W706" s="522"/>
      <c r="X706" s="522"/>
      <c r="Y706" s="522"/>
      <c r="Z706" s="522"/>
    </row>
    <row r="707" spans="1:26" ht="14.25" customHeight="1" x14ac:dyDescent="0.2">
      <c r="A707" s="522"/>
      <c r="B707" s="522"/>
      <c r="C707" s="522"/>
      <c r="D707" s="522"/>
      <c r="E707" s="522"/>
      <c r="F707" s="522"/>
      <c r="G707" s="522"/>
      <c r="H707" s="522"/>
      <c r="I707" s="522"/>
      <c r="J707" s="522"/>
      <c r="K707" s="522"/>
      <c r="L707" s="522"/>
      <c r="M707" s="522"/>
      <c r="N707" s="522"/>
      <c r="O707" s="522"/>
      <c r="P707" s="522"/>
      <c r="Q707" s="522"/>
      <c r="R707" s="522"/>
      <c r="S707" s="522"/>
      <c r="T707" s="522"/>
      <c r="U707" s="522"/>
      <c r="V707" s="522"/>
      <c r="W707" s="522"/>
      <c r="X707" s="522"/>
      <c r="Y707" s="522"/>
      <c r="Z707" s="522"/>
    </row>
    <row r="708" spans="1:26" ht="14.25" customHeight="1" x14ac:dyDescent="0.2">
      <c r="A708" s="522"/>
      <c r="B708" s="522"/>
      <c r="C708" s="522"/>
      <c r="D708" s="522"/>
      <c r="E708" s="522"/>
      <c r="F708" s="522"/>
      <c r="G708" s="522"/>
      <c r="H708" s="522"/>
      <c r="I708" s="522"/>
      <c r="J708" s="522"/>
      <c r="K708" s="522"/>
      <c r="L708" s="522"/>
      <c r="M708" s="522"/>
      <c r="N708" s="522"/>
      <c r="O708" s="522"/>
      <c r="P708" s="522"/>
      <c r="Q708" s="522"/>
      <c r="R708" s="522"/>
      <c r="S708" s="522"/>
      <c r="T708" s="522"/>
      <c r="U708" s="522"/>
      <c r="V708" s="522"/>
      <c r="W708" s="522"/>
      <c r="X708" s="522"/>
      <c r="Y708" s="522"/>
      <c r="Z708" s="522"/>
    </row>
    <row r="709" spans="1:26" ht="14.25" customHeight="1" x14ac:dyDescent="0.2">
      <c r="A709" s="522"/>
      <c r="B709" s="522"/>
      <c r="C709" s="522"/>
      <c r="D709" s="522"/>
      <c r="E709" s="522"/>
      <c r="F709" s="522"/>
      <c r="G709" s="522"/>
      <c r="H709" s="522"/>
      <c r="I709" s="522"/>
      <c r="J709" s="522"/>
      <c r="K709" s="522"/>
      <c r="L709" s="522"/>
      <c r="M709" s="522"/>
      <c r="N709" s="522"/>
      <c r="O709" s="522"/>
      <c r="P709" s="522"/>
      <c r="Q709" s="522"/>
      <c r="R709" s="522"/>
      <c r="S709" s="522"/>
      <c r="T709" s="522"/>
      <c r="U709" s="522"/>
      <c r="V709" s="522"/>
      <c r="W709" s="522"/>
      <c r="X709" s="522"/>
      <c r="Y709" s="522"/>
      <c r="Z709" s="522"/>
    </row>
    <row r="710" spans="1:26" ht="14.25" customHeight="1" x14ac:dyDescent="0.2">
      <c r="A710" s="522"/>
      <c r="B710" s="522"/>
      <c r="C710" s="522"/>
      <c r="D710" s="522"/>
      <c r="E710" s="522"/>
      <c r="F710" s="522"/>
      <c r="G710" s="522"/>
      <c r="H710" s="522"/>
      <c r="I710" s="522"/>
      <c r="J710" s="522"/>
      <c r="K710" s="522"/>
      <c r="L710" s="522"/>
      <c r="M710" s="522"/>
      <c r="N710" s="522"/>
      <c r="O710" s="522"/>
      <c r="P710" s="522"/>
      <c r="Q710" s="522"/>
      <c r="R710" s="522"/>
      <c r="S710" s="522"/>
      <c r="T710" s="522"/>
      <c r="U710" s="522"/>
      <c r="V710" s="522"/>
      <c r="W710" s="522"/>
      <c r="X710" s="522"/>
      <c r="Y710" s="522"/>
      <c r="Z710" s="522"/>
    </row>
    <row r="711" spans="1:26" ht="14.25" customHeight="1" x14ac:dyDescent="0.2">
      <c r="A711" s="522"/>
      <c r="B711" s="522"/>
      <c r="C711" s="522"/>
      <c r="D711" s="522"/>
      <c r="E711" s="522"/>
      <c r="F711" s="522"/>
      <c r="G711" s="522"/>
      <c r="H711" s="522"/>
      <c r="I711" s="522"/>
      <c r="J711" s="522"/>
      <c r="K711" s="522"/>
      <c r="L711" s="522"/>
      <c r="M711" s="522"/>
      <c r="N711" s="522"/>
      <c r="O711" s="522"/>
      <c r="P711" s="522"/>
      <c r="Q711" s="522"/>
      <c r="R711" s="522"/>
      <c r="S711" s="522"/>
      <c r="T711" s="522"/>
      <c r="U711" s="522"/>
      <c r="V711" s="522"/>
      <c r="W711" s="522"/>
      <c r="X711" s="522"/>
      <c r="Y711" s="522"/>
      <c r="Z711" s="522"/>
    </row>
    <row r="712" spans="1:26" ht="14.25" customHeight="1" x14ac:dyDescent="0.2">
      <c r="A712" s="522"/>
      <c r="B712" s="522"/>
      <c r="C712" s="522"/>
      <c r="D712" s="522"/>
      <c r="E712" s="522"/>
      <c r="F712" s="522"/>
      <c r="G712" s="522"/>
      <c r="H712" s="522"/>
      <c r="I712" s="522"/>
      <c r="J712" s="522"/>
      <c r="K712" s="522"/>
      <c r="L712" s="522"/>
      <c r="M712" s="522"/>
      <c r="N712" s="522"/>
      <c r="O712" s="522"/>
      <c r="P712" s="522"/>
      <c r="Q712" s="522"/>
      <c r="R712" s="522"/>
      <c r="S712" s="522"/>
      <c r="T712" s="522"/>
      <c r="U712" s="522"/>
      <c r="V712" s="522"/>
      <c r="W712" s="522"/>
      <c r="X712" s="522"/>
      <c r="Y712" s="522"/>
      <c r="Z712" s="522"/>
    </row>
    <row r="713" spans="1:26" ht="14.25" customHeight="1" x14ac:dyDescent="0.2">
      <c r="A713" s="522"/>
      <c r="B713" s="522"/>
      <c r="C713" s="522"/>
      <c r="D713" s="522"/>
      <c r="E713" s="522"/>
      <c r="F713" s="522"/>
      <c r="G713" s="522"/>
      <c r="H713" s="522"/>
      <c r="I713" s="522"/>
      <c r="J713" s="522"/>
      <c r="K713" s="522"/>
      <c r="L713" s="522"/>
      <c r="M713" s="522"/>
      <c r="N713" s="522"/>
      <c r="O713" s="522"/>
      <c r="P713" s="522"/>
      <c r="Q713" s="522"/>
      <c r="R713" s="522"/>
      <c r="S713" s="522"/>
      <c r="T713" s="522"/>
      <c r="U713" s="522"/>
      <c r="V713" s="522"/>
      <c r="W713" s="522"/>
      <c r="X713" s="522"/>
      <c r="Y713" s="522"/>
      <c r="Z713" s="522"/>
    </row>
    <row r="714" spans="1:26" ht="14.25" customHeight="1" x14ac:dyDescent="0.2">
      <c r="A714" s="522"/>
      <c r="B714" s="522"/>
      <c r="C714" s="522"/>
      <c r="D714" s="522"/>
      <c r="E714" s="522"/>
      <c r="F714" s="522"/>
      <c r="G714" s="522"/>
      <c r="H714" s="522"/>
      <c r="I714" s="522"/>
      <c r="J714" s="522"/>
      <c r="K714" s="522"/>
      <c r="L714" s="522"/>
      <c r="M714" s="522"/>
      <c r="N714" s="522"/>
      <c r="O714" s="522"/>
      <c r="P714" s="522"/>
      <c r="Q714" s="522"/>
      <c r="R714" s="522"/>
      <c r="S714" s="522"/>
      <c r="T714" s="522"/>
      <c r="U714" s="522"/>
      <c r="V714" s="522"/>
      <c r="W714" s="522"/>
      <c r="X714" s="522"/>
      <c r="Y714" s="522"/>
      <c r="Z714" s="522"/>
    </row>
    <row r="715" spans="1:26" ht="14.25" customHeight="1" x14ac:dyDescent="0.2">
      <c r="A715" s="522"/>
      <c r="B715" s="522"/>
      <c r="C715" s="522"/>
      <c r="D715" s="522"/>
      <c r="E715" s="522"/>
      <c r="F715" s="522"/>
      <c r="G715" s="522"/>
      <c r="H715" s="522"/>
      <c r="I715" s="522"/>
      <c r="J715" s="522"/>
      <c r="K715" s="522"/>
      <c r="L715" s="522"/>
      <c r="M715" s="522"/>
      <c r="N715" s="522"/>
      <c r="O715" s="522"/>
      <c r="P715" s="522"/>
      <c r="Q715" s="522"/>
      <c r="R715" s="522"/>
      <c r="S715" s="522"/>
      <c r="T715" s="522"/>
      <c r="U715" s="522"/>
      <c r="V715" s="522"/>
      <c r="W715" s="522"/>
      <c r="X715" s="522"/>
      <c r="Y715" s="522"/>
      <c r="Z715" s="522"/>
    </row>
    <row r="716" spans="1:26" ht="14.25" customHeight="1" x14ac:dyDescent="0.2">
      <c r="A716" s="522"/>
      <c r="B716" s="522"/>
      <c r="C716" s="522"/>
      <c r="D716" s="522"/>
      <c r="E716" s="522"/>
      <c r="F716" s="522"/>
      <c r="G716" s="522"/>
      <c r="H716" s="522"/>
      <c r="I716" s="522"/>
      <c r="J716" s="522"/>
      <c r="K716" s="522"/>
      <c r="L716" s="522"/>
      <c r="M716" s="522"/>
      <c r="N716" s="522"/>
      <c r="O716" s="522"/>
      <c r="P716" s="522"/>
      <c r="Q716" s="522"/>
      <c r="R716" s="522"/>
      <c r="S716" s="522"/>
      <c r="T716" s="522"/>
      <c r="U716" s="522"/>
      <c r="V716" s="522"/>
      <c r="W716" s="522"/>
      <c r="X716" s="522"/>
      <c r="Y716" s="522"/>
      <c r="Z716" s="522"/>
    </row>
    <row r="717" spans="1:26" ht="14.25" customHeight="1" x14ac:dyDescent="0.2">
      <c r="A717" s="522"/>
      <c r="B717" s="522"/>
      <c r="C717" s="522"/>
      <c r="D717" s="522"/>
      <c r="E717" s="522"/>
      <c r="F717" s="522"/>
      <c r="G717" s="522"/>
      <c r="H717" s="522"/>
      <c r="I717" s="522"/>
      <c r="J717" s="522"/>
      <c r="K717" s="522"/>
      <c r="L717" s="522"/>
      <c r="M717" s="522"/>
      <c r="N717" s="522"/>
      <c r="O717" s="522"/>
      <c r="P717" s="522"/>
      <c r="Q717" s="522"/>
      <c r="R717" s="522"/>
      <c r="S717" s="522"/>
      <c r="T717" s="522"/>
      <c r="U717" s="522"/>
      <c r="V717" s="522"/>
      <c r="W717" s="522"/>
      <c r="X717" s="522"/>
      <c r="Y717" s="522"/>
      <c r="Z717" s="522"/>
    </row>
    <row r="718" spans="1:26" ht="14.25" customHeight="1" x14ac:dyDescent="0.2">
      <c r="A718" s="522"/>
      <c r="B718" s="522"/>
      <c r="C718" s="522"/>
      <c r="D718" s="522"/>
      <c r="E718" s="522"/>
      <c r="F718" s="522"/>
      <c r="G718" s="522"/>
      <c r="H718" s="522"/>
      <c r="I718" s="522"/>
      <c r="J718" s="522"/>
      <c r="K718" s="522"/>
      <c r="L718" s="522"/>
      <c r="M718" s="522"/>
      <c r="N718" s="522"/>
      <c r="O718" s="522"/>
      <c r="P718" s="522"/>
      <c r="Q718" s="522"/>
      <c r="R718" s="522"/>
      <c r="S718" s="522"/>
      <c r="T718" s="522"/>
      <c r="U718" s="522"/>
      <c r="V718" s="522"/>
      <c r="W718" s="522"/>
      <c r="X718" s="522"/>
      <c r="Y718" s="522"/>
      <c r="Z718" s="522"/>
    </row>
    <row r="719" spans="1:26" ht="14.25" customHeight="1" x14ac:dyDescent="0.2">
      <c r="A719" s="522"/>
      <c r="B719" s="522"/>
      <c r="C719" s="522"/>
      <c r="D719" s="522"/>
      <c r="E719" s="522"/>
      <c r="F719" s="522"/>
      <c r="G719" s="522"/>
      <c r="H719" s="522"/>
      <c r="I719" s="522"/>
      <c r="J719" s="522"/>
      <c r="K719" s="522"/>
      <c r="L719" s="522"/>
      <c r="M719" s="522"/>
      <c r="N719" s="522"/>
      <c r="O719" s="522"/>
      <c r="P719" s="522"/>
      <c r="Q719" s="522"/>
      <c r="R719" s="522"/>
      <c r="S719" s="522"/>
      <c r="T719" s="522"/>
      <c r="U719" s="522"/>
      <c r="V719" s="522"/>
      <c r="W719" s="522"/>
      <c r="X719" s="522"/>
      <c r="Y719" s="522"/>
      <c r="Z719" s="522"/>
    </row>
    <row r="720" spans="1:26" ht="14.25" customHeight="1" x14ac:dyDescent="0.2">
      <c r="A720" s="522"/>
      <c r="B720" s="522"/>
      <c r="C720" s="522"/>
      <c r="D720" s="522"/>
      <c r="E720" s="522"/>
      <c r="F720" s="522"/>
      <c r="G720" s="522"/>
      <c r="H720" s="522"/>
      <c r="I720" s="522"/>
      <c r="J720" s="522"/>
      <c r="K720" s="522"/>
      <c r="L720" s="522"/>
      <c r="M720" s="522"/>
      <c r="N720" s="522"/>
      <c r="O720" s="522"/>
      <c r="P720" s="522"/>
      <c r="Q720" s="522"/>
      <c r="R720" s="522"/>
      <c r="S720" s="522"/>
      <c r="T720" s="522"/>
      <c r="U720" s="522"/>
      <c r="V720" s="522"/>
      <c r="W720" s="522"/>
      <c r="X720" s="522"/>
      <c r="Y720" s="522"/>
      <c r="Z720" s="522"/>
    </row>
    <row r="721" spans="1:26" ht="14.25" customHeight="1" x14ac:dyDescent="0.2">
      <c r="A721" s="522"/>
      <c r="B721" s="522"/>
      <c r="C721" s="522"/>
      <c r="D721" s="522"/>
      <c r="E721" s="522"/>
      <c r="F721" s="522"/>
      <c r="G721" s="522"/>
      <c r="H721" s="522"/>
      <c r="I721" s="522"/>
      <c r="J721" s="522"/>
      <c r="K721" s="522"/>
      <c r="L721" s="522"/>
      <c r="M721" s="522"/>
      <c r="N721" s="522"/>
      <c r="O721" s="522"/>
      <c r="P721" s="522"/>
      <c r="Q721" s="522"/>
      <c r="R721" s="522"/>
      <c r="S721" s="522"/>
      <c r="T721" s="522"/>
      <c r="U721" s="522"/>
      <c r="V721" s="522"/>
      <c r="W721" s="522"/>
      <c r="X721" s="522"/>
      <c r="Y721" s="522"/>
      <c r="Z721" s="522"/>
    </row>
    <row r="722" spans="1:26" ht="14.25" customHeight="1" x14ac:dyDescent="0.2">
      <c r="A722" s="522"/>
      <c r="B722" s="522"/>
      <c r="C722" s="522"/>
      <c r="D722" s="522"/>
      <c r="E722" s="522"/>
      <c r="F722" s="522"/>
      <c r="G722" s="522"/>
      <c r="H722" s="522"/>
      <c r="I722" s="522"/>
      <c r="J722" s="522"/>
      <c r="K722" s="522"/>
      <c r="L722" s="522"/>
      <c r="M722" s="522"/>
      <c r="N722" s="522"/>
      <c r="O722" s="522"/>
      <c r="P722" s="522"/>
      <c r="Q722" s="522"/>
      <c r="R722" s="522"/>
      <c r="S722" s="522"/>
      <c r="T722" s="522"/>
      <c r="U722" s="522"/>
      <c r="V722" s="522"/>
      <c r="W722" s="522"/>
      <c r="X722" s="522"/>
      <c r="Y722" s="522"/>
      <c r="Z722" s="522"/>
    </row>
    <row r="723" spans="1:26" ht="14.25" customHeight="1" x14ac:dyDescent="0.2">
      <c r="A723" s="522"/>
      <c r="B723" s="522"/>
      <c r="C723" s="522"/>
      <c r="D723" s="522"/>
      <c r="E723" s="522"/>
      <c r="F723" s="522"/>
      <c r="G723" s="522"/>
      <c r="H723" s="522"/>
      <c r="I723" s="522"/>
      <c r="J723" s="522"/>
      <c r="K723" s="522"/>
      <c r="L723" s="522"/>
      <c r="M723" s="522"/>
      <c r="N723" s="522"/>
      <c r="O723" s="522"/>
      <c r="P723" s="522"/>
      <c r="Q723" s="522"/>
      <c r="R723" s="522"/>
      <c r="S723" s="522"/>
      <c r="T723" s="522"/>
      <c r="U723" s="522"/>
      <c r="V723" s="522"/>
      <c r="W723" s="522"/>
      <c r="X723" s="522"/>
      <c r="Y723" s="522"/>
      <c r="Z723" s="522"/>
    </row>
    <row r="724" spans="1:26" ht="14.25" customHeight="1" x14ac:dyDescent="0.2">
      <c r="A724" s="522"/>
      <c r="B724" s="522"/>
      <c r="C724" s="522"/>
      <c r="D724" s="522"/>
      <c r="E724" s="522"/>
      <c r="F724" s="522"/>
      <c r="G724" s="522"/>
      <c r="H724" s="522"/>
      <c r="I724" s="522"/>
      <c r="J724" s="522"/>
      <c r="K724" s="522"/>
      <c r="L724" s="522"/>
      <c r="M724" s="522"/>
      <c r="N724" s="522"/>
      <c r="O724" s="522"/>
      <c r="P724" s="522"/>
      <c r="Q724" s="522"/>
      <c r="R724" s="522"/>
      <c r="S724" s="522"/>
      <c r="T724" s="522"/>
      <c r="U724" s="522"/>
      <c r="V724" s="522"/>
      <c r="W724" s="522"/>
      <c r="X724" s="522"/>
      <c r="Y724" s="522"/>
      <c r="Z724" s="522"/>
    </row>
    <row r="725" spans="1:26" ht="14.25" customHeight="1" x14ac:dyDescent="0.2">
      <c r="A725" s="522"/>
      <c r="B725" s="522"/>
      <c r="C725" s="522"/>
      <c r="D725" s="522"/>
      <c r="E725" s="522"/>
      <c r="F725" s="522"/>
      <c r="G725" s="522"/>
      <c r="H725" s="522"/>
      <c r="I725" s="522"/>
      <c r="J725" s="522"/>
      <c r="K725" s="522"/>
      <c r="L725" s="522"/>
      <c r="M725" s="522"/>
      <c r="N725" s="522"/>
      <c r="O725" s="522"/>
      <c r="P725" s="522"/>
      <c r="Q725" s="522"/>
      <c r="R725" s="522"/>
      <c r="S725" s="522"/>
      <c r="T725" s="522"/>
      <c r="U725" s="522"/>
      <c r="V725" s="522"/>
      <c r="W725" s="522"/>
      <c r="X725" s="522"/>
      <c r="Y725" s="522"/>
      <c r="Z725" s="522"/>
    </row>
    <row r="726" spans="1:26" ht="14.25" customHeight="1" x14ac:dyDescent="0.2">
      <c r="A726" s="522"/>
      <c r="B726" s="522"/>
      <c r="C726" s="522"/>
      <c r="D726" s="522"/>
      <c r="E726" s="522"/>
      <c r="F726" s="522"/>
      <c r="G726" s="522"/>
      <c r="H726" s="522"/>
      <c r="I726" s="522"/>
      <c r="J726" s="522"/>
      <c r="K726" s="522"/>
      <c r="L726" s="522"/>
      <c r="M726" s="522"/>
      <c r="N726" s="522"/>
      <c r="O726" s="522"/>
      <c r="P726" s="522"/>
      <c r="Q726" s="522"/>
      <c r="R726" s="522"/>
      <c r="S726" s="522"/>
      <c r="T726" s="522"/>
      <c r="U726" s="522"/>
      <c r="V726" s="522"/>
      <c r="W726" s="522"/>
      <c r="X726" s="522"/>
      <c r="Y726" s="522"/>
      <c r="Z726" s="522"/>
    </row>
    <row r="727" spans="1:26" ht="14.25" customHeight="1" x14ac:dyDescent="0.2">
      <c r="A727" s="522"/>
      <c r="B727" s="522"/>
      <c r="C727" s="522"/>
      <c r="D727" s="522"/>
      <c r="E727" s="522"/>
      <c r="F727" s="522"/>
      <c r="G727" s="522"/>
      <c r="H727" s="522"/>
      <c r="I727" s="522"/>
      <c r="J727" s="522"/>
      <c r="K727" s="522"/>
      <c r="L727" s="522"/>
      <c r="M727" s="522"/>
      <c r="N727" s="522"/>
      <c r="O727" s="522"/>
      <c r="P727" s="522"/>
      <c r="Q727" s="522"/>
      <c r="R727" s="522"/>
      <c r="S727" s="522"/>
      <c r="T727" s="522"/>
      <c r="U727" s="522"/>
      <c r="V727" s="522"/>
      <c r="W727" s="522"/>
      <c r="X727" s="522"/>
      <c r="Y727" s="522"/>
      <c r="Z727" s="522"/>
    </row>
    <row r="728" spans="1:26" ht="14.25" customHeight="1" x14ac:dyDescent="0.2">
      <c r="A728" s="522"/>
      <c r="B728" s="522"/>
      <c r="C728" s="522"/>
      <c r="D728" s="522"/>
      <c r="E728" s="522"/>
      <c r="F728" s="522"/>
      <c r="G728" s="522"/>
      <c r="H728" s="522"/>
      <c r="I728" s="522"/>
      <c r="J728" s="522"/>
      <c r="K728" s="522"/>
      <c r="L728" s="522"/>
      <c r="M728" s="522"/>
      <c r="N728" s="522"/>
      <c r="O728" s="522"/>
      <c r="P728" s="522"/>
      <c r="Q728" s="522"/>
      <c r="R728" s="522"/>
      <c r="S728" s="522"/>
      <c r="T728" s="522"/>
      <c r="U728" s="522"/>
      <c r="V728" s="522"/>
      <c r="W728" s="522"/>
      <c r="X728" s="522"/>
      <c r="Y728" s="522"/>
      <c r="Z728" s="522"/>
    </row>
    <row r="729" spans="1:26" ht="14.25" customHeight="1" x14ac:dyDescent="0.2">
      <c r="A729" s="522"/>
      <c r="B729" s="522"/>
      <c r="C729" s="522"/>
      <c r="D729" s="522"/>
      <c r="E729" s="522"/>
      <c r="F729" s="522"/>
      <c r="G729" s="522"/>
      <c r="H729" s="522"/>
      <c r="I729" s="522"/>
      <c r="J729" s="522"/>
      <c r="K729" s="522"/>
      <c r="L729" s="522"/>
      <c r="M729" s="522"/>
      <c r="N729" s="522"/>
      <c r="O729" s="522"/>
      <c r="P729" s="522"/>
      <c r="Q729" s="522"/>
      <c r="R729" s="522"/>
      <c r="S729" s="522"/>
      <c r="T729" s="522"/>
      <c r="U729" s="522"/>
      <c r="V729" s="522"/>
      <c r="W729" s="522"/>
      <c r="X729" s="522"/>
      <c r="Y729" s="522"/>
      <c r="Z729" s="522"/>
    </row>
    <row r="730" spans="1:26" ht="14.25" customHeight="1" x14ac:dyDescent="0.2">
      <c r="A730" s="522"/>
      <c r="B730" s="522"/>
      <c r="C730" s="522"/>
      <c r="D730" s="522"/>
      <c r="E730" s="522"/>
      <c r="F730" s="522"/>
      <c r="G730" s="522"/>
      <c r="H730" s="522"/>
      <c r="I730" s="522"/>
      <c r="J730" s="522"/>
      <c r="K730" s="522"/>
      <c r="L730" s="522"/>
      <c r="M730" s="522"/>
      <c r="N730" s="522"/>
      <c r="O730" s="522"/>
      <c r="P730" s="522"/>
      <c r="Q730" s="522"/>
      <c r="R730" s="522"/>
      <c r="S730" s="522"/>
      <c r="T730" s="522"/>
      <c r="U730" s="522"/>
      <c r="V730" s="522"/>
      <c r="W730" s="522"/>
      <c r="X730" s="522"/>
      <c r="Y730" s="522"/>
      <c r="Z730" s="522"/>
    </row>
    <row r="731" spans="1:26" ht="14.25" customHeight="1" x14ac:dyDescent="0.2">
      <c r="A731" s="522"/>
      <c r="B731" s="522"/>
      <c r="C731" s="522"/>
      <c r="D731" s="522"/>
      <c r="E731" s="522"/>
      <c r="F731" s="522"/>
      <c r="G731" s="522"/>
      <c r="H731" s="522"/>
      <c r="I731" s="522"/>
      <c r="J731" s="522"/>
      <c r="K731" s="522"/>
      <c r="L731" s="522"/>
      <c r="M731" s="522"/>
      <c r="N731" s="522"/>
      <c r="O731" s="522"/>
      <c r="P731" s="522"/>
      <c r="Q731" s="522"/>
      <c r="R731" s="522"/>
      <c r="S731" s="522"/>
      <c r="T731" s="522"/>
      <c r="U731" s="522"/>
      <c r="V731" s="522"/>
      <c r="W731" s="522"/>
      <c r="X731" s="522"/>
      <c r="Y731" s="522"/>
      <c r="Z731" s="522"/>
    </row>
    <row r="732" spans="1:26" ht="14.25" customHeight="1" x14ac:dyDescent="0.2">
      <c r="A732" s="522"/>
      <c r="B732" s="522"/>
      <c r="C732" s="522"/>
      <c r="D732" s="522"/>
      <c r="E732" s="522"/>
      <c r="F732" s="522"/>
      <c r="G732" s="522"/>
      <c r="H732" s="522"/>
      <c r="I732" s="522"/>
      <c r="J732" s="522"/>
      <c r="K732" s="522"/>
      <c r="L732" s="522"/>
      <c r="M732" s="522"/>
      <c r="N732" s="522"/>
      <c r="O732" s="522"/>
      <c r="P732" s="522"/>
      <c r="Q732" s="522"/>
      <c r="R732" s="522"/>
      <c r="S732" s="522"/>
      <c r="T732" s="522"/>
      <c r="U732" s="522"/>
      <c r="V732" s="522"/>
      <c r="W732" s="522"/>
      <c r="X732" s="522"/>
      <c r="Y732" s="522"/>
      <c r="Z732" s="522"/>
    </row>
    <row r="733" spans="1:26" ht="14.25" customHeight="1" x14ac:dyDescent="0.2">
      <c r="A733" s="522"/>
      <c r="B733" s="522"/>
      <c r="C733" s="522"/>
      <c r="D733" s="522"/>
      <c r="E733" s="522"/>
      <c r="F733" s="522"/>
      <c r="G733" s="522"/>
      <c r="H733" s="522"/>
      <c r="I733" s="522"/>
      <c r="J733" s="522"/>
      <c r="K733" s="522"/>
      <c r="L733" s="522"/>
      <c r="M733" s="522"/>
      <c r="N733" s="522"/>
      <c r="O733" s="522"/>
      <c r="P733" s="522"/>
      <c r="Q733" s="522"/>
      <c r="R733" s="522"/>
      <c r="S733" s="522"/>
      <c r="T733" s="522"/>
      <c r="U733" s="522"/>
      <c r="V733" s="522"/>
      <c r="W733" s="522"/>
      <c r="X733" s="522"/>
      <c r="Y733" s="522"/>
      <c r="Z733" s="522"/>
    </row>
    <row r="734" spans="1:26" ht="14.25" customHeight="1" x14ac:dyDescent="0.2">
      <c r="A734" s="522"/>
      <c r="B734" s="522"/>
      <c r="C734" s="522"/>
      <c r="D734" s="522"/>
      <c r="E734" s="522"/>
      <c r="F734" s="522"/>
      <c r="G734" s="522"/>
      <c r="H734" s="522"/>
      <c r="I734" s="522"/>
      <c r="J734" s="522"/>
      <c r="K734" s="522"/>
      <c r="L734" s="522"/>
      <c r="M734" s="522"/>
      <c r="N734" s="522"/>
      <c r="O734" s="522"/>
      <c r="P734" s="522"/>
      <c r="Q734" s="522"/>
      <c r="R734" s="522"/>
      <c r="S734" s="522"/>
      <c r="T734" s="522"/>
      <c r="U734" s="522"/>
      <c r="V734" s="522"/>
      <c r="W734" s="522"/>
      <c r="X734" s="522"/>
      <c r="Y734" s="522"/>
      <c r="Z734" s="522"/>
    </row>
    <row r="735" spans="1:26" ht="14.25" customHeight="1" x14ac:dyDescent="0.2">
      <c r="A735" s="522"/>
      <c r="B735" s="522"/>
      <c r="C735" s="522"/>
      <c r="D735" s="522"/>
      <c r="E735" s="522"/>
      <c r="F735" s="522"/>
      <c r="G735" s="522"/>
      <c r="H735" s="522"/>
      <c r="I735" s="522"/>
      <c r="J735" s="522"/>
      <c r="K735" s="522"/>
      <c r="L735" s="522"/>
      <c r="M735" s="522"/>
      <c r="N735" s="522"/>
      <c r="O735" s="522"/>
      <c r="P735" s="522"/>
      <c r="Q735" s="522"/>
      <c r="R735" s="522"/>
      <c r="S735" s="522"/>
      <c r="T735" s="522"/>
      <c r="U735" s="522"/>
      <c r="V735" s="522"/>
      <c r="W735" s="522"/>
      <c r="X735" s="522"/>
      <c r="Y735" s="522"/>
      <c r="Z735" s="522"/>
    </row>
    <row r="736" spans="1:26" ht="14.25" customHeight="1" x14ac:dyDescent="0.2">
      <c r="A736" s="522"/>
      <c r="B736" s="522"/>
      <c r="C736" s="522"/>
      <c r="D736" s="522"/>
      <c r="E736" s="522"/>
      <c r="F736" s="522"/>
      <c r="G736" s="522"/>
      <c r="H736" s="522"/>
      <c r="I736" s="522"/>
      <c r="J736" s="522"/>
      <c r="K736" s="522"/>
      <c r="L736" s="522"/>
      <c r="M736" s="522"/>
      <c r="N736" s="522"/>
      <c r="O736" s="522"/>
      <c r="P736" s="522"/>
      <c r="Q736" s="522"/>
      <c r="R736" s="522"/>
      <c r="S736" s="522"/>
      <c r="T736" s="522"/>
      <c r="U736" s="522"/>
      <c r="V736" s="522"/>
      <c r="W736" s="522"/>
      <c r="X736" s="522"/>
      <c r="Y736" s="522"/>
      <c r="Z736" s="522"/>
    </row>
    <row r="737" spans="1:26" ht="14.25" customHeight="1" x14ac:dyDescent="0.2">
      <c r="A737" s="522"/>
      <c r="B737" s="522"/>
      <c r="C737" s="522"/>
      <c r="D737" s="522"/>
      <c r="E737" s="522"/>
      <c r="F737" s="522"/>
      <c r="G737" s="522"/>
      <c r="H737" s="522"/>
      <c r="I737" s="522"/>
      <c r="J737" s="522"/>
      <c r="K737" s="522"/>
      <c r="L737" s="522"/>
      <c r="M737" s="522"/>
      <c r="N737" s="522"/>
      <c r="O737" s="522"/>
      <c r="P737" s="522"/>
      <c r="Q737" s="522"/>
      <c r="R737" s="522"/>
      <c r="S737" s="522"/>
      <c r="T737" s="522"/>
      <c r="U737" s="522"/>
      <c r="V737" s="522"/>
      <c r="W737" s="522"/>
      <c r="X737" s="522"/>
      <c r="Y737" s="522"/>
      <c r="Z737" s="522"/>
    </row>
    <row r="738" spans="1:26" ht="14.25" customHeight="1" x14ac:dyDescent="0.2">
      <c r="A738" s="522"/>
      <c r="B738" s="522"/>
      <c r="C738" s="522"/>
      <c r="D738" s="522"/>
      <c r="E738" s="522"/>
      <c r="F738" s="522"/>
      <c r="G738" s="522"/>
      <c r="H738" s="522"/>
      <c r="I738" s="522"/>
      <c r="J738" s="522"/>
      <c r="K738" s="522"/>
      <c r="L738" s="522"/>
      <c r="M738" s="522"/>
      <c r="N738" s="522"/>
      <c r="O738" s="522"/>
      <c r="P738" s="522"/>
      <c r="Q738" s="522"/>
      <c r="R738" s="522"/>
      <c r="S738" s="522"/>
      <c r="T738" s="522"/>
      <c r="U738" s="522"/>
      <c r="V738" s="522"/>
      <c r="W738" s="522"/>
      <c r="X738" s="522"/>
      <c r="Y738" s="522"/>
      <c r="Z738" s="522"/>
    </row>
    <row r="739" spans="1:26" ht="14.25" customHeight="1" x14ac:dyDescent="0.2">
      <c r="A739" s="522"/>
      <c r="B739" s="522"/>
      <c r="C739" s="522"/>
      <c r="D739" s="522"/>
      <c r="E739" s="522"/>
      <c r="F739" s="522"/>
      <c r="G739" s="522"/>
      <c r="H739" s="522"/>
      <c r="I739" s="522"/>
      <c r="J739" s="522"/>
      <c r="K739" s="522"/>
      <c r="L739" s="522"/>
      <c r="M739" s="522"/>
      <c r="N739" s="522"/>
      <c r="O739" s="522"/>
      <c r="P739" s="522"/>
      <c r="Q739" s="522"/>
      <c r="R739" s="522"/>
      <c r="S739" s="522"/>
      <c r="T739" s="522"/>
      <c r="U739" s="522"/>
      <c r="V739" s="522"/>
      <c r="W739" s="522"/>
      <c r="X739" s="522"/>
      <c r="Y739" s="522"/>
      <c r="Z739" s="522"/>
    </row>
    <row r="740" spans="1:26" ht="14.25" customHeight="1" x14ac:dyDescent="0.2">
      <c r="A740" s="522"/>
      <c r="B740" s="522"/>
      <c r="C740" s="522"/>
      <c r="D740" s="522"/>
      <c r="E740" s="522"/>
      <c r="F740" s="522"/>
      <c r="G740" s="522"/>
      <c r="H740" s="522"/>
      <c r="I740" s="522"/>
      <c r="J740" s="522"/>
      <c r="K740" s="522"/>
      <c r="L740" s="522"/>
      <c r="M740" s="522"/>
      <c r="N740" s="522"/>
      <c r="O740" s="522"/>
      <c r="P740" s="522"/>
      <c r="Q740" s="522"/>
      <c r="R740" s="522"/>
      <c r="S740" s="522"/>
      <c r="T740" s="522"/>
      <c r="U740" s="522"/>
      <c r="V740" s="522"/>
      <c r="W740" s="522"/>
      <c r="X740" s="522"/>
      <c r="Y740" s="522"/>
      <c r="Z740" s="522"/>
    </row>
    <row r="741" spans="1:26" ht="14.25" customHeight="1" x14ac:dyDescent="0.2">
      <c r="A741" s="522"/>
      <c r="B741" s="522"/>
      <c r="C741" s="522"/>
      <c r="D741" s="522"/>
      <c r="E741" s="522"/>
      <c r="F741" s="522"/>
      <c r="G741" s="522"/>
      <c r="H741" s="522"/>
      <c r="I741" s="522"/>
      <c r="J741" s="522"/>
      <c r="K741" s="522"/>
      <c r="L741" s="522"/>
      <c r="M741" s="522"/>
      <c r="N741" s="522"/>
      <c r="O741" s="522"/>
      <c r="P741" s="522"/>
      <c r="Q741" s="522"/>
      <c r="R741" s="522"/>
      <c r="S741" s="522"/>
      <c r="T741" s="522"/>
      <c r="U741" s="522"/>
      <c r="V741" s="522"/>
      <c r="W741" s="522"/>
      <c r="X741" s="522"/>
      <c r="Y741" s="522"/>
      <c r="Z741" s="522"/>
    </row>
    <row r="742" spans="1:26" ht="14.25" customHeight="1" x14ac:dyDescent="0.2">
      <c r="A742" s="522"/>
      <c r="B742" s="522"/>
      <c r="C742" s="522"/>
      <c r="D742" s="522"/>
      <c r="E742" s="522"/>
      <c r="F742" s="522"/>
      <c r="G742" s="522"/>
      <c r="H742" s="522"/>
      <c r="I742" s="522"/>
      <c r="J742" s="522"/>
      <c r="K742" s="522"/>
      <c r="L742" s="522"/>
      <c r="M742" s="522"/>
      <c r="N742" s="522"/>
      <c r="O742" s="522"/>
      <c r="P742" s="522"/>
      <c r="Q742" s="522"/>
      <c r="R742" s="522"/>
      <c r="S742" s="522"/>
      <c r="T742" s="522"/>
      <c r="U742" s="522"/>
      <c r="V742" s="522"/>
      <c r="W742" s="522"/>
      <c r="X742" s="522"/>
      <c r="Y742" s="522"/>
      <c r="Z742" s="522"/>
    </row>
    <row r="743" spans="1:26" ht="14.25" customHeight="1" x14ac:dyDescent="0.2">
      <c r="A743" s="522"/>
      <c r="B743" s="522"/>
      <c r="C743" s="522"/>
      <c r="D743" s="522"/>
      <c r="E743" s="522"/>
      <c r="F743" s="522"/>
      <c r="G743" s="522"/>
      <c r="H743" s="522"/>
      <c r="I743" s="522"/>
      <c r="J743" s="522"/>
      <c r="K743" s="522"/>
      <c r="L743" s="522"/>
      <c r="M743" s="522"/>
      <c r="N743" s="522"/>
      <c r="O743" s="522"/>
      <c r="P743" s="522"/>
      <c r="Q743" s="522"/>
      <c r="R743" s="522"/>
      <c r="S743" s="522"/>
      <c r="T743" s="522"/>
      <c r="U743" s="522"/>
      <c r="V743" s="522"/>
      <c r="W743" s="522"/>
      <c r="X743" s="522"/>
      <c r="Y743" s="522"/>
      <c r="Z743" s="522"/>
    </row>
    <row r="744" spans="1:26" ht="14.25" customHeight="1" x14ac:dyDescent="0.2">
      <c r="A744" s="522"/>
      <c r="B744" s="522"/>
      <c r="C744" s="522"/>
      <c r="D744" s="522"/>
      <c r="E744" s="522"/>
      <c r="F744" s="522"/>
      <c r="G744" s="522"/>
      <c r="H744" s="522"/>
      <c r="I744" s="522"/>
      <c r="J744" s="522"/>
      <c r="K744" s="522"/>
      <c r="L744" s="522"/>
      <c r="M744" s="522"/>
      <c r="N744" s="522"/>
      <c r="O744" s="522"/>
      <c r="P744" s="522"/>
      <c r="Q744" s="522"/>
      <c r="R744" s="522"/>
      <c r="S744" s="522"/>
      <c r="T744" s="522"/>
      <c r="U744" s="522"/>
      <c r="V744" s="522"/>
      <c r="W744" s="522"/>
      <c r="X744" s="522"/>
      <c r="Y744" s="522"/>
      <c r="Z744" s="522"/>
    </row>
    <row r="745" spans="1:26" ht="14.25" customHeight="1" x14ac:dyDescent="0.2">
      <c r="A745" s="522"/>
      <c r="B745" s="522"/>
      <c r="C745" s="522"/>
      <c r="D745" s="522"/>
      <c r="E745" s="522"/>
      <c r="F745" s="522"/>
      <c r="G745" s="522"/>
      <c r="H745" s="522"/>
      <c r="I745" s="522"/>
      <c r="J745" s="522"/>
      <c r="K745" s="522"/>
      <c r="L745" s="522"/>
      <c r="M745" s="522"/>
      <c r="N745" s="522"/>
      <c r="O745" s="522"/>
      <c r="P745" s="522"/>
      <c r="Q745" s="522"/>
      <c r="R745" s="522"/>
      <c r="S745" s="522"/>
      <c r="T745" s="522"/>
      <c r="U745" s="522"/>
      <c r="V745" s="522"/>
      <c r="W745" s="522"/>
      <c r="X745" s="522"/>
      <c r="Y745" s="522"/>
      <c r="Z745" s="522"/>
    </row>
    <row r="746" spans="1:26" ht="14.25" customHeight="1" x14ac:dyDescent="0.2">
      <c r="A746" s="522"/>
      <c r="B746" s="522"/>
      <c r="C746" s="522"/>
      <c r="D746" s="522"/>
      <c r="E746" s="522"/>
      <c r="F746" s="522"/>
      <c r="G746" s="522"/>
      <c r="H746" s="522"/>
      <c r="I746" s="522"/>
      <c r="J746" s="522"/>
      <c r="K746" s="522"/>
      <c r="L746" s="522"/>
      <c r="M746" s="522"/>
      <c r="N746" s="522"/>
      <c r="O746" s="522"/>
      <c r="P746" s="522"/>
      <c r="Q746" s="522"/>
      <c r="R746" s="522"/>
      <c r="S746" s="522"/>
      <c r="T746" s="522"/>
      <c r="U746" s="522"/>
      <c r="V746" s="522"/>
      <c r="W746" s="522"/>
      <c r="X746" s="522"/>
      <c r="Y746" s="522"/>
      <c r="Z746" s="522"/>
    </row>
    <row r="747" spans="1:26" ht="14.25" customHeight="1" x14ac:dyDescent="0.2">
      <c r="A747" s="522"/>
      <c r="B747" s="522"/>
      <c r="C747" s="522"/>
      <c r="D747" s="522"/>
      <c r="E747" s="522"/>
      <c r="F747" s="522"/>
      <c r="G747" s="522"/>
      <c r="H747" s="522"/>
      <c r="I747" s="522"/>
      <c r="J747" s="522"/>
      <c r="K747" s="522"/>
      <c r="L747" s="522"/>
      <c r="M747" s="522"/>
      <c r="N747" s="522"/>
      <c r="O747" s="522"/>
      <c r="P747" s="522"/>
      <c r="Q747" s="522"/>
      <c r="R747" s="522"/>
      <c r="S747" s="522"/>
      <c r="T747" s="522"/>
      <c r="U747" s="522"/>
      <c r="V747" s="522"/>
      <c r="W747" s="522"/>
      <c r="X747" s="522"/>
      <c r="Y747" s="522"/>
      <c r="Z747" s="522"/>
    </row>
    <row r="748" spans="1:26" ht="14.25" customHeight="1" x14ac:dyDescent="0.2">
      <c r="A748" s="522"/>
      <c r="B748" s="522"/>
      <c r="C748" s="522"/>
      <c r="D748" s="522"/>
      <c r="E748" s="522"/>
      <c r="F748" s="522"/>
      <c r="G748" s="522"/>
      <c r="H748" s="522"/>
      <c r="I748" s="522"/>
      <c r="J748" s="522"/>
      <c r="K748" s="522"/>
      <c r="L748" s="522"/>
      <c r="M748" s="522"/>
      <c r="N748" s="522"/>
      <c r="O748" s="522"/>
      <c r="P748" s="522"/>
      <c r="Q748" s="522"/>
      <c r="R748" s="522"/>
      <c r="S748" s="522"/>
      <c r="T748" s="522"/>
      <c r="U748" s="522"/>
      <c r="V748" s="522"/>
      <c r="W748" s="522"/>
      <c r="X748" s="522"/>
      <c r="Y748" s="522"/>
      <c r="Z748" s="522"/>
    </row>
    <row r="749" spans="1:26" ht="14.25" customHeight="1" x14ac:dyDescent="0.2">
      <c r="A749" s="522"/>
      <c r="B749" s="522"/>
      <c r="C749" s="522"/>
      <c r="D749" s="522"/>
      <c r="E749" s="522"/>
      <c r="F749" s="522"/>
      <c r="G749" s="522"/>
      <c r="H749" s="522"/>
      <c r="I749" s="522"/>
      <c r="J749" s="522"/>
      <c r="K749" s="522"/>
      <c r="L749" s="522"/>
      <c r="M749" s="522"/>
      <c r="N749" s="522"/>
      <c r="O749" s="522"/>
      <c r="P749" s="522"/>
      <c r="Q749" s="522"/>
      <c r="R749" s="522"/>
      <c r="S749" s="522"/>
      <c r="T749" s="522"/>
      <c r="U749" s="522"/>
      <c r="V749" s="522"/>
      <c r="W749" s="522"/>
      <c r="X749" s="522"/>
      <c r="Y749" s="522"/>
      <c r="Z749" s="522"/>
    </row>
    <row r="750" spans="1:26" ht="14.25" customHeight="1" x14ac:dyDescent="0.2">
      <c r="A750" s="522"/>
      <c r="B750" s="522"/>
      <c r="C750" s="522"/>
      <c r="D750" s="522"/>
      <c r="E750" s="522"/>
      <c r="F750" s="522"/>
      <c r="G750" s="522"/>
      <c r="H750" s="522"/>
      <c r="I750" s="522"/>
      <c r="J750" s="522"/>
      <c r="K750" s="522"/>
      <c r="L750" s="522"/>
      <c r="M750" s="522"/>
      <c r="N750" s="522"/>
      <c r="O750" s="522"/>
      <c r="P750" s="522"/>
      <c r="Q750" s="522"/>
      <c r="R750" s="522"/>
      <c r="S750" s="522"/>
      <c r="T750" s="522"/>
      <c r="U750" s="522"/>
      <c r="V750" s="522"/>
      <c r="W750" s="522"/>
      <c r="X750" s="522"/>
      <c r="Y750" s="522"/>
      <c r="Z750" s="522"/>
    </row>
    <row r="751" spans="1:26" ht="14.25" customHeight="1" x14ac:dyDescent="0.2">
      <c r="A751" s="522"/>
      <c r="B751" s="522"/>
      <c r="C751" s="522"/>
      <c r="D751" s="522"/>
      <c r="E751" s="522"/>
      <c r="F751" s="522"/>
      <c r="G751" s="522"/>
      <c r="H751" s="522"/>
      <c r="I751" s="522"/>
      <c r="J751" s="522"/>
      <c r="K751" s="522"/>
      <c r="L751" s="522"/>
      <c r="M751" s="522"/>
      <c r="N751" s="522"/>
      <c r="O751" s="522"/>
      <c r="P751" s="522"/>
      <c r="Q751" s="522"/>
      <c r="R751" s="522"/>
      <c r="S751" s="522"/>
      <c r="T751" s="522"/>
      <c r="U751" s="522"/>
      <c r="V751" s="522"/>
      <c r="W751" s="522"/>
      <c r="X751" s="522"/>
      <c r="Y751" s="522"/>
      <c r="Z751" s="522"/>
    </row>
    <row r="752" spans="1:26" ht="14.25" customHeight="1" x14ac:dyDescent="0.2">
      <c r="A752" s="522"/>
      <c r="B752" s="522"/>
      <c r="C752" s="522"/>
      <c r="D752" s="522"/>
      <c r="E752" s="522"/>
      <c r="F752" s="522"/>
      <c r="G752" s="522"/>
      <c r="H752" s="522"/>
      <c r="I752" s="522"/>
      <c r="J752" s="522"/>
      <c r="K752" s="522"/>
      <c r="L752" s="522"/>
      <c r="M752" s="522"/>
      <c r="N752" s="522"/>
      <c r="O752" s="522"/>
      <c r="P752" s="522"/>
      <c r="Q752" s="522"/>
      <c r="R752" s="522"/>
      <c r="S752" s="522"/>
      <c r="T752" s="522"/>
      <c r="U752" s="522"/>
      <c r="V752" s="522"/>
      <c r="W752" s="522"/>
      <c r="X752" s="522"/>
      <c r="Y752" s="522"/>
      <c r="Z752" s="522"/>
    </row>
    <row r="753" spans="1:26" ht="14.25" customHeight="1" x14ac:dyDescent="0.2">
      <c r="A753" s="522"/>
      <c r="B753" s="522"/>
      <c r="C753" s="522"/>
      <c r="D753" s="522"/>
      <c r="E753" s="522"/>
      <c r="F753" s="522"/>
      <c r="G753" s="522"/>
      <c r="H753" s="522"/>
      <c r="I753" s="522"/>
      <c r="J753" s="522"/>
      <c r="K753" s="522"/>
      <c r="L753" s="522"/>
      <c r="M753" s="522"/>
      <c r="N753" s="522"/>
      <c r="O753" s="522"/>
      <c r="P753" s="522"/>
      <c r="Q753" s="522"/>
      <c r="R753" s="522"/>
      <c r="S753" s="522"/>
      <c r="T753" s="522"/>
      <c r="U753" s="522"/>
      <c r="V753" s="522"/>
      <c r="W753" s="522"/>
      <c r="X753" s="522"/>
      <c r="Y753" s="522"/>
      <c r="Z753" s="522"/>
    </row>
    <row r="754" spans="1:26" ht="14.25" customHeight="1" x14ac:dyDescent="0.2">
      <c r="A754" s="522"/>
      <c r="B754" s="522"/>
      <c r="C754" s="522"/>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row>
    <row r="755" spans="1:26" ht="14.25" customHeight="1" x14ac:dyDescent="0.2">
      <c r="A755" s="522"/>
      <c r="B755" s="522"/>
      <c r="C755" s="522"/>
      <c r="D755" s="522"/>
      <c r="E755" s="522"/>
      <c r="F755" s="522"/>
      <c r="G755" s="522"/>
      <c r="H755" s="522"/>
      <c r="I755" s="522"/>
      <c r="J755" s="522"/>
      <c r="K755" s="522"/>
      <c r="L755" s="522"/>
      <c r="M755" s="522"/>
      <c r="N755" s="522"/>
      <c r="O755" s="522"/>
      <c r="P755" s="522"/>
      <c r="Q755" s="522"/>
      <c r="R755" s="522"/>
      <c r="S755" s="522"/>
      <c r="T755" s="522"/>
      <c r="U755" s="522"/>
      <c r="V755" s="522"/>
      <c r="W755" s="522"/>
      <c r="X755" s="522"/>
      <c r="Y755" s="522"/>
      <c r="Z755" s="522"/>
    </row>
    <row r="756" spans="1:26" ht="14.25" customHeight="1" x14ac:dyDescent="0.2">
      <c r="A756" s="522"/>
      <c r="B756" s="522"/>
      <c r="C756" s="522"/>
      <c r="D756" s="522"/>
      <c r="E756" s="522"/>
      <c r="F756" s="522"/>
      <c r="G756" s="522"/>
      <c r="H756" s="522"/>
      <c r="I756" s="522"/>
      <c r="J756" s="522"/>
      <c r="K756" s="522"/>
      <c r="L756" s="522"/>
      <c r="M756" s="522"/>
      <c r="N756" s="522"/>
      <c r="O756" s="522"/>
      <c r="P756" s="522"/>
      <c r="Q756" s="522"/>
      <c r="R756" s="522"/>
      <c r="S756" s="522"/>
      <c r="T756" s="522"/>
      <c r="U756" s="522"/>
      <c r="V756" s="522"/>
      <c r="W756" s="522"/>
      <c r="X756" s="522"/>
      <c r="Y756" s="522"/>
      <c r="Z756" s="522"/>
    </row>
    <row r="757" spans="1:26" ht="14.25" customHeight="1" x14ac:dyDescent="0.2">
      <c r="A757" s="522"/>
      <c r="B757" s="522"/>
      <c r="C757" s="522"/>
      <c r="D757" s="522"/>
      <c r="E757" s="522"/>
      <c r="F757" s="522"/>
      <c r="G757" s="522"/>
      <c r="H757" s="522"/>
      <c r="I757" s="522"/>
      <c r="J757" s="522"/>
      <c r="K757" s="522"/>
      <c r="L757" s="522"/>
      <c r="M757" s="522"/>
      <c r="N757" s="522"/>
      <c r="O757" s="522"/>
      <c r="P757" s="522"/>
      <c r="Q757" s="522"/>
      <c r="R757" s="522"/>
      <c r="S757" s="522"/>
      <c r="T757" s="522"/>
      <c r="U757" s="522"/>
      <c r="V757" s="522"/>
      <c r="W757" s="522"/>
      <c r="X757" s="522"/>
      <c r="Y757" s="522"/>
      <c r="Z757" s="522"/>
    </row>
    <row r="758" spans="1:26" ht="14.25" customHeight="1" x14ac:dyDescent="0.2">
      <c r="A758" s="522"/>
      <c r="B758" s="522"/>
      <c r="C758" s="522"/>
      <c r="D758" s="522"/>
      <c r="E758" s="522"/>
      <c r="F758" s="522"/>
      <c r="G758" s="522"/>
      <c r="H758" s="522"/>
      <c r="I758" s="522"/>
      <c r="J758" s="522"/>
      <c r="K758" s="522"/>
      <c r="L758" s="522"/>
      <c r="M758" s="522"/>
      <c r="N758" s="522"/>
      <c r="O758" s="522"/>
      <c r="P758" s="522"/>
      <c r="Q758" s="522"/>
      <c r="R758" s="522"/>
      <c r="S758" s="522"/>
      <c r="T758" s="522"/>
      <c r="U758" s="522"/>
      <c r="V758" s="522"/>
      <c r="W758" s="522"/>
      <c r="X758" s="522"/>
      <c r="Y758" s="522"/>
      <c r="Z758" s="522"/>
    </row>
    <row r="759" spans="1:26" ht="14.25" customHeight="1" x14ac:dyDescent="0.2">
      <c r="A759" s="522"/>
      <c r="B759" s="522"/>
      <c r="C759" s="522"/>
      <c r="D759" s="522"/>
      <c r="E759" s="522"/>
      <c r="F759" s="522"/>
      <c r="G759" s="522"/>
      <c r="H759" s="522"/>
      <c r="I759" s="522"/>
      <c r="J759" s="522"/>
      <c r="K759" s="522"/>
      <c r="L759" s="522"/>
      <c r="M759" s="522"/>
      <c r="N759" s="522"/>
      <c r="O759" s="522"/>
      <c r="P759" s="522"/>
      <c r="Q759" s="522"/>
      <c r="R759" s="522"/>
      <c r="S759" s="522"/>
      <c r="T759" s="522"/>
      <c r="U759" s="522"/>
      <c r="V759" s="522"/>
      <c r="W759" s="522"/>
      <c r="X759" s="522"/>
      <c r="Y759" s="522"/>
      <c r="Z759" s="522"/>
    </row>
    <row r="760" spans="1:26" ht="14.25" customHeight="1" x14ac:dyDescent="0.2">
      <c r="A760" s="522"/>
      <c r="B760" s="522"/>
      <c r="C760" s="522"/>
      <c r="D760" s="522"/>
      <c r="E760" s="522"/>
      <c r="F760" s="522"/>
      <c r="G760" s="522"/>
      <c r="H760" s="522"/>
      <c r="I760" s="522"/>
      <c r="J760" s="522"/>
      <c r="K760" s="522"/>
      <c r="L760" s="522"/>
      <c r="M760" s="522"/>
      <c r="N760" s="522"/>
      <c r="O760" s="522"/>
      <c r="P760" s="522"/>
      <c r="Q760" s="522"/>
      <c r="R760" s="522"/>
      <c r="S760" s="522"/>
      <c r="T760" s="522"/>
      <c r="U760" s="522"/>
      <c r="V760" s="522"/>
      <c r="W760" s="522"/>
      <c r="X760" s="522"/>
      <c r="Y760" s="522"/>
      <c r="Z760" s="522"/>
    </row>
    <row r="761" spans="1:26" ht="14.25" customHeight="1" x14ac:dyDescent="0.2">
      <c r="A761" s="522"/>
      <c r="B761" s="522"/>
      <c r="C761" s="522"/>
      <c r="D761" s="522"/>
      <c r="E761" s="522"/>
      <c r="F761" s="522"/>
      <c r="G761" s="522"/>
      <c r="H761" s="522"/>
      <c r="I761" s="522"/>
      <c r="J761" s="522"/>
      <c r="K761" s="522"/>
      <c r="L761" s="522"/>
      <c r="M761" s="522"/>
      <c r="N761" s="522"/>
      <c r="O761" s="522"/>
      <c r="P761" s="522"/>
      <c r="Q761" s="522"/>
      <c r="R761" s="522"/>
      <c r="S761" s="522"/>
      <c r="T761" s="522"/>
      <c r="U761" s="522"/>
      <c r="V761" s="522"/>
      <c r="W761" s="522"/>
      <c r="X761" s="522"/>
      <c r="Y761" s="522"/>
      <c r="Z761" s="522"/>
    </row>
    <row r="762" spans="1:26" ht="14.25" customHeight="1" x14ac:dyDescent="0.2">
      <c r="A762" s="522"/>
      <c r="B762" s="522"/>
      <c r="C762" s="522"/>
      <c r="D762" s="522"/>
      <c r="E762" s="522"/>
      <c r="F762" s="522"/>
      <c r="G762" s="522"/>
      <c r="H762" s="522"/>
      <c r="I762" s="522"/>
      <c r="J762" s="522"/>
      <c r="K762" s="522"/>
      <c r="L762" s="522"/>
      <c r="M762" s="522"/>
      <c r="N762" s="522"/>
      <c r="O762" s="522"/>
      <c r="P762" s="522"/>
      <c r="Q762" s="522"/>
      <c r="R762" s="522"/>
      <c r="S762" s="522"/>
      <c r="T762" s="522"/>
      <c r="U762" s="522"/>
      <c r="V762" s="522"/>
      <c r="W762" s="522"/>
      <c r="X762" s="522"/>
      <c r="Y762" s="522"/>
      <c r="Z762" s="522"/>
    </row>
    <row r="763" spans="1:26" ht="14.25" customHeight="1" x14ac:dyDescent="0.2">
      <c r="A763" s="522"/>
      <c r="B763" s="522"/>
      <c r="C763" s="522"/>
      <c r="D763" s="522"/>
      <c r="E763" s="522"/>
      <c r="F763" s="522"/>
      <c r="G763" s="522"/>
      <c r="H763" s="522"/>
      <c r="I763" s="522"/>
      <c r="J763" s="522"/>
      <c r="K763" s="522"/>
      <c r="L763" s="522"/>
      <c r="M763" s="522"/>
      <c r="N763" s="522"/>
      <c r="O763" s="522"/>
      <c r="P763" s="522"/>
      <c r="Q763" s="522"/>
      <c r="R763" s="522"/>
      <c r="S763" s="522"/>
      <c r="T763" s="522"/>
      <c r="U763" s="522"/>
      <c r="V763" s="522"/>
      <c r="W763" s="522"/>
      <c r="X763" s="522"/>
      <c r="Y763" s="522"/>
      <c r="Z763" s="522"/>
    </row>
    <row r="764" spans="1:26" ht="14.25" customHeight="1" x14ac:dyDescent="0.2">
      <c r="A764" s="522"/>
      <c r="B764" s="522"/>
      <c r="C764" s="522"/>
      <c r="D764" s="522"/>
      <c r="E764" s="522"/>
      <c r="F764" s="522"/>
      <c r="G764" s="522"/>
      <c r="H764" s="522"/>
      <c r="I764" s="522"/>
      <c r="J764" s="522"/>
      <c r="K764" s="522"/>
      <c r="L764" s="522"/>
      <c r="M764" s="522"/>
      <c r="N764" s="522"/>
      <c r="O764" s="522"/>
      <c r="P764" s="522"/>
      <c r="Q764" s="522"/>
      <c r="R764" s="522"/>
      <c r="S764" s="522"/>
      <c r="T764" s="522"/>
      <c r="U764" s="522"/>
      <c r="V764" s="522"/>
      <c r="W764" s="522"/>
      <c r="X764" s="522"/>
      <c r="Y764" s="522"/>
      <c r="Z764" s="522"/>
    </row>
    <row r="765" spans="1:26" ht="14.25" customHeight="1" x14ac:dyDescent="0.2">
      <c r="A765" s="522"/>
      <c r="B765" s="522"/>
      <c r="C765" s="522"/>
      <c r="D765" s="522"/>
      <c r="E765" s="522"/>
      <c r="F765" s="522"/>
      <c r="G765" s="522"/>
      <c r="H765" s="522"/>
      <c r="I765" s="522"/>
      <c r="J765" s="522"/>
      <c r="K765" s="522"/>
      <c r="L765" s="522"/>
      <c r="M765" s="522"/>
      <c r="N765" s="522"/>
      <c r="O765" s="522"/>
      <c r="P765" s="522"/>
      <c r="Q765" s="522"/>
      <c r="R765" s="522"/>
      <c r="S765" s="522"/>
      <c r="T765" s="522"/>
      <c r="U765" s="522"/>
      <c r="V765" s="522"/>
      <c r="W765" s="522"/>
      <c r="X765" s="522"/>
      <c r="Y765" s="522"/>
      <c r="Z765" s="522"/>
    </row>
    <row r="766" spans="1:26" ht="14.25" customHeight="1" x14ac:dyDescent="0.2">
      <c r="A766" s="522"/>
      <c r="B766" s="522"/>
      <c r="C766" s="522"/>
      <c r="D766" s="522"/>
      <c r="E766" s="522"/>
      <c r="F766" s="522"/>
      <c r="G766" s="522"/>
      <c r="H766" s="522"/>
      <c r="I766" s="522"/>
      <c r="J766" s="522"/>
      <c r="K766" s="522"/>
      <c r="L766" s="522"/>
      <c r="M766" s="522"/>
      <c r="N766" s="522"/>
      <c r="O766" s="522"/>
      <c r="P766" s="522"/>
      <c r="Q766" s="522"/>
      <c r="R766" s="522"/>
      <c r="S766" s="522"/>
      <c r="T766" s="522"/>
      <c r="U766" s="522"/>
      <c r="V766" s="522"/>
      <c r="W766" s="522"/>
      <c r="X766" s="522"/>
      <c r="Y766" s="522"/>
      <c r="Z766" s="522"/>
    </row>
    <row r="767" spans="1:26" ht="14.25" customHeight="1" x14ac:dyDescent="0.2">
      <c r="A767" s="522"/>
      <c r="B767" s="522"/>
      <c r="C767" s="522"/>
      <c r="D767" s="522"/>
      <c r="E767" s="522"/>
      <c r="F767" s="522"/>
      <c r="G767" s="522"/>
      <c r="H767" s="522"/>
      <c r="I767" s="522"/>
      <c r="J767" s="522"/>
      <c r="K767" s="522"/>
      <c r="L767" s="522"/>
      <c r="M767" s="522"/>
      <c r="N767" s="522"/>
      <c r="O767" s="522"/>
      <c r="P767" s="522"/>
      <c r="Q767" s="522"/>
      <c r="R767" s="522"/>
      <c r="S767" s="522"/>
      <c r="T767" s="522"/>
      <c r="U767" s="522"/>
      <c r="V767" s="522"/>
      <c r="W767" s="522"/>
      <c r="X767" s="522"/>
      <c r="Y767" s="522"/>
      <c r="Z767" s="522"/>
    </row>
    <row r="768" spans="1:26" ht="14.25" customHeight="1" x14ac:dyDescent="0.2">
      <c r="A768" s="522"/>
      <c r="B768" s="522"/>
      <c r="C768" s="522"/>
      <c r="D768" s="522"/>
      <c r="E768" s="522"/>
      <c r="F768" s="522"/>
      <c r="G768" s="522"/>
      <c r="H768" s="522"/>
      <c r="I768" s="522"/>
      <c r="J768" s="522"/>
      <c r="K768" s="522"/>
      <c r="L768" s="522"/>
      <c r="M768" s="522"/>
      <c r="N768" s="522"/>
      <c r="O768" s="522"/>
      <c r="P768" s="522"/>
      <c r="Q768" s="522"/>
      <c r="R768" s="522"/>
      <c r="S768" s="522"/>
      <c r="T768" s="522"/>
      <c r="U768" s="522"/>
      <c r="V768" s="522"/>
      <c r="W768" s="522"/>
      <c r="X768" s="522"/>
      <c r="Y768" s="522"/>
      <c r="Z768" s="522"/>
    </row>
    <row r="769" spans="1:26" ht="14.25" customHeight="1" x14ac:dyDescent="0.2">
      <c r="A769" s="522"/>
      <c r="B769" s="522"/>
      <c r="C769" s="522"/>
      <c r="D769" s="522"/>
      <c r="E769" s="522"/>
      <c r="F769" s="522"/>
      <c r="G769" s="522"/>
      <c r="H769" s="522"/>
      <c r="I769" s="522"/>
      <c r="J769" s="522"/>
      <c r="K769" s="522"/>
      <c r="L769" s="522"/>
      <c r="M769" s="522"/>
      <c r="N769" s="522"/>
      <c r="O769" s="522"/>
      <c r="P769" s="522"/>
      <c r="Q769" s="522"/>
      <c r="R769" s="522"/>
      <c r="S769" s="522"/>
      <c r="T769" s="522"/>
      <c r="U769" s="522"/>
      <c r="V769" s="522"/>
      <c r="W769" s="522"/>
      <c r="X769" s="522"/>
      <c r="Y769" s="522"/>
      <c r="Z769" s="522"/>
    </row>
    <row r="770" spans="1:26" ht="14.25" customHeight="1" x14ac:dyDescent="0.2">
      <c r="A770" s="522"/>
      <c r="B770" s="522"/>
      <c r="C770" s="522"/>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row>
    <row r="771" spans="1:26" ht="14.25" customHeight="1" x14ac:dyDescent="0.2">
      <c r="A771" s="522"/>
      <c r="B771" s="522"/>
      <c r="C771" s="522"/>
      <c r="D771" s="522"/>
      <c r="E771" s="522"/>
      <c r="F771" s="522"/>
      <c r="G771" s="522"/>
      <c r="H771" s="522"/>
      <c r="I771" s="522"/>
      <c r="J771" s="522"/>
      <c r="K771" s="522"/>
      <c r="L771" s="522"/>
      <c r="M771" s="522"/>
      <c r="N771" s="522"/>
      <c r="O771" s="522"/>
      <c r="P771" s="522"/>
      <c r="Q771" s="522"/>
      <c r="R771" s="522"/>
      <c r="S771" s="522"/>
      <c r="T771" s="522"/>
      <c r="U771" s="522"/>
      <c r="V771" s="522"/>
      <c r="W771" s="522"/>
      <c r="X771" s="522"/>
      <c r="Y771" s="522"/>
      <c r="Z771" s="522"/>
    </row>
    <row r="772" spans="1:26" ht="14.25" customHeight="1" x14ac:dyDescent="0.2">
      <c r="A772" s="522"/>
      <c r="B772" s="522"/>
      <c r="C772" s="522"/>
      <c r="D772" s="522"/>
      <c r="E772" s="522"/>
      <c r="F772" s="522"/>
      <c r="G772" s="522"/>
      <c r="H772" s="522"/>
      <c r="I772" s="522"/>
      <c r="J772" s="522"/>
      <c r="K772" s="522"/>
      <c r="L772" s="522"/>
      <c r="M772" s="522"/>
      <c r="N772" s="522"/>
      <c r="O772" s="522"/>
      <c r="P772" s="522"/>
      <c r="Q772" s="522"/>
      <c r="R772" s="522"/>
      <c r="S772" s="522"/>
      <c r="T772" s="522"/>
      <c r="U772" s="522"/>
      <c r="V772" s="522"/>
      <c r="W772" s="522"/>
      <c r="X772" s="522"/>
      <c r="Y772" s="522"/>
      <c r="Z772" s="522"/>
    </row>
    <row r="773" spans="1:26" ht="14.25" customHeight="1" x14ac:dyDescent="0.2">
      <c r="A773" s="522"/>
      <c r="B773" s="522"/>
      <c r="C773" s="522"/>
      <c r="D773" s="522"/>
      <c r="E773" s="522"/>
      <c r="F773" s="522"/>
      <c r="G773" s="522"/>
      <c r="H773" s="522"/>
      <c r="I773" s="522"/>
      <c r="J773" s="522"/>
      <c r="K773" s="522"/>
      <c r="L773" s="522"/>
      <c r="M773" s="522"/>
      <c r="N773" s="522"/>
      <c r="O773" s="522"/>
      <c r="P773" s="522"/>
      <c r="Q773" s="522"/>
      <c r="R773" s="522"/>
      <c r="S773" s="522"/>
      <c r="T773" s="522"/>
      <c r="U773" s="522"/>
      <c r="V773" s="522"/>
      <c r="W773" s="522"/>
      <c r="X773" s="522"/>
      <c r="Y773" s="522"/>
      <c r="Z773" s="522"/>
    </row>
    <row r="774" spans="1:26" ht="14.25" customHeight="1" x14ac:dyDescent="0.2">
      <c r="A774" s="522"/>
      <c r="B774" s="522"/>
      <c r="C774" s="522"/>
      <c r="D774" s="522"/>
      <c r="E774" s="522"/>
      <c r="F774" s="522"/>
      <c r="G774" s="522"/>
      <c r="H774" s="522"/>
      <c r="I774" s="522"/>
      <c r="J774" s="522"/>
      <c r="K774" s="522"/>
      <c r="L774" s="522"/>
      <c r="M774" s="522"/>
      <c r="N774" s="522"/>
      <c r="O774" s="522"/>
      <c r="P774" s="522"/>
      <c r="Q774" s="522"/>
      <c r="R774" s="522"/>
      <c r="S774" s="522"/>
      <c r="T774" s="522"/>
      <c r="U774" s="522"/>
      <c r="V774" s="522"/>
      <c r="W774" s="522"/>
      <c r="X774" s="522"/>
      <c r="Y774" s="522"/>
      <c r="Z774" s="522"/>
    </row>
    <row r="775" spans="1:26" ht="14.25" customHeight="1" x14ac:dyDescent="0.2">
      <c r="A775" s="522"/>
      <c r="B775" s="522"/>
      <c r="C775" s="522"/>
      <c r="D775" s="522"/>
      <c r="E775" s="522"/>
      <c r="F775" s="522"/>
      <c r="G775" s="522"/>
      <c r="H775" s="522"/>
      <c r="I775" s="522"/>
      <c r="J775" s="522"/>
      <c r="K775" s="522"/>
      <c r="L775" s="522"/>
      <c r="M775" s="522"/>
      <c r="N775" s="522"/>
      <c r="O775" s="522"/>
      <c r="P775" s="522"/>
      <c r="Q775" s="522"/>
      <c r="R775" s="522"/>
      <c r="S775" s="522"/>
      <c r="T775" s="522"/>
      <c r="U775" s="522"/>
      <c r="V775" s="522"/>
      <c r="W775" s="522"/>
      <c r="X775" s="522"/>
      <c r="Y775" s="522"/>
      <c r="Z775" s="522"/>
    </row>
    <row r="776" spans="1:26" ht="14.25" customHeight="1" x14ac:dyDescent="0.2">
      <c r="A776" s="522"/>
      <c r="B776" s="522"/>
      <c r="C776" s="522"/>
      <c r="D776" s="522"/>
      <c r="E776" s="522"/>
      <c r="F776" s="522"/>
      <c r="G776" s="522"/>
      <c r="H776" s="522"/>
      <c r="I776" s="522"/>
      <c r="J776" s="522"/>
      <c r="K776" s="522"/>
      <c r="L776" s="522"/>
      <c r="M776" s="522"/>
      <c r="N776" s="522"/>
      <c r="O776" s="522"/>
      <c r="P776" s="522"/>
      <c r="Q776" s="522"/>
      <c r="R776" s="522"/>
      <c r="S776" s="522"/>
      <c r="T776" s="522"/>
      <c r="U776" s="522"/>
      <c r="V776" s="522"/>
      <c r="W776" s="522"/>
      <c r="X776" s="522"/>
      <c r="Y776" s="522"/>
      <c r="Z776" s="522"/>
    </row>
    <row r="777" spans="1:26" ht="14.25" customHeight="1" x14ac:dyDescent="0.2">
      <c r="A777" s="522"/>
      <c r="B777" s="522"/>
      <c r="C777" s="522"/>
      <c r="D777" s="522"/>
      <c r="E777" s="522"/>
      <c r="F777" s="522"/>
      <c r="G777" s="522"/>
      <c r="H777" s="522"/>
      <c r="I777" s="522"/>
      <c r="J777" s="522"/>
      <c r="K777" s="522"/>
      <c r="L777" s="522"/>
      <c r="M777" s="522"/>
      <c r="N777" s="522"/>
      <c r="O777" s="522"/>
      <c r="P777" s="522"/>
      <c r="Q777" s="522"/>
      <c r="R777" s="522"/>
      <c r="S777" s="522"/>
      <c r="T777" s="522"/>
      <c r="U777" s="522"/>
      <c r="V777" s="522"/>
      <c r="W777" s="522"/>
      <c r="X777" s="522"/>
      <c r="Y777" s="522"/>
      <c r="Z777" s="522"/>
    </row>
    <row r="778" spans="1:26" ht="14.25" customHeight="1" x14ac:dyDescent="0.2">
      <c r="A778" s="522"/>
      <c r="B778" s="522"/>
      <c r="C778" s="522"/>
      <c r="D778" s="522"/>
      <c r="E778" s="522"/>
      <c r="F778" s="522"/>
      <c r="G778" s="522"/>
      <c r="H778" s="522"/>
      <c r="I778" s="522"/>
      <c r="J778" s="522"/>
      <c r="K778" s="522"/>
      <c r="L778" s="522"/>
      <c r="M778" s="522"/>
      <c r="N778" s="522"/>
      <c r="O778" s="522"/>
      <c r="P778" s="522"/>
      <c r="Q778" s="522"/>
      <c r="R778" s="522"/>
      <c r="S778" s="522"/>
      <c r="T778" s="522"/>
      <c r="U778" s="522"/>
      <c r="V778" s="522"/>
      <c r="W778" s="522"/>
      <c r="X778" s="522"/>
      <c r="Y778" s="522"/>
      <c r="Z778" s="522"/>
    </row>
    <row r="779" spans="1:26" ht="14.25" customHeight="1" x14ac:dyDescent="0.2">
      <c r="A779" s="522"/>
      <c r="B779" s="522"/>
      <c r="C779" s="522"/>
      <c r="D779" s="522"/>
      <c r="E779" s="522"/>
      <c r="F779" s="522"/>
      <c r="G779" s="522"/>
      <c r="H779" s="522"/>
      <c r="I779" s="522"/>
      <c r="J779" s="522"/>
      <c r="K779" s="522"/>
      <c r="L779" s="522"/>
      <c r="M779" s="522"/>
      <c r="N779" s="522"/>
      <c r="O779" s="522"/>
      <c r="P779" s="522"/>
      <c r="Q779" s="522"/>
      <c r="R779" s="522"/>
      <c r="S779" s="522"/>
      <c r="T779" s="522"/>
      <c r="U779" s="522"/>
      <c r="V779" s="522"/>
      <c r="W779" s="522"/>
      <c r="X779" s="522"/>
      <c r="Y779" s="522"/>
      <c r="Z779" s="522"/>
    </row>
    <row r="780" spans="1:26" ht="14.25" customHeight="1" x14ac:dyDescent="0.2">
      <c r="A780" s="522"/>
      <c r="B780" s="522"/>
      <c r="C780" s="522"/>
      <c r="D780" s="522"/>
      <c r="E780" s="522"/>
      <c r="F780" s="522"/>
      <c r="G780" s="522"/>
      <c r="H780" s="522"/>
      <c r="I780" s="522"/>
      <c r="J780" s="522"/>
      <c r="K780" s="522"/>
      <c r="L780" s="522"/>
      <c r="M780" s="522"/>
      <c r="N780" s="522"/>
      <c r="O780" s="522"/>
      <c r="P780" s="522"/>
      <c r="Q780" s="522"/>
      <c r="R780" s="522"/>
      <c r="S780" s="522"/>
      <c r="T780" s="522"/>
      <c r="U780" s="522"/>
      <c r="V780" s="522"/>
      <c r="W780" s="522"/>
      <c r="X780" s="522"/>
      <c r="Y780" s="522"/>
      <c r="Z780" s="522"/>
    </row>
    <row r="781" spans="1:26" ht="14.25" customHeight="1" x14ac:dyDescent="0.2">
      <c r="A781" s="522"/>
      <c r="B781" s="522"/>
      <c r="C781" s="522"/>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row>
    <row r="782" spans="1:26" ht="14.25" customHeight="1" x14ac:dyDescent="0.2">
      <c r="A782" s="522"/>
      <c r="B782" s="522"/>
      <c r="C782" s="522"/>
      <c r="D782" s="522"/>
      <c r="E782" s="522"/>
      <c r="F782" s="522"/>
      <c r="G782" s="522"/>
      <c r="H782" s="522"/>
      <c r="I782" s="522"/>
      <c r="J782" s="522"/>
      <c r="K782" s="522"/>
      <c r="L782" s="522"/>
      <c r="M782" s="522"/>
      <c r="N782" s="522"/>
      <c r="O782" s="522"/>
      <c r="P782" s="522"/>
      <c r="Q782" s="522"/>
      <c r="R782" s="522"/>
      <c r="S782" s="522"/>
      <c r="T782" s="522"/>
      <c r="U782" s="522"/>
      <c r="V782" s="522"/>
      <c r="W782" s="522"/>
      <c r="X782" s="522"/>
      <c r="Y782" s="522"/>
      <c r="Z782" s="522"/>
    </row>
    <row r="783" spans="1:26" ht="14.25" customHeight="1" x14ac:dyDescent="0.2">
      <c r="A783" s="522"/>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row>
    <row r="784" spans="1:26" ht="14.25" customHeight="1" x14ac:dyDescent="0.2">
      <c r="A784" s="522"/>
      <c r="B784" s="522"/>
      <c r="C784" s="522"/>
      <c r="D784" s="522"/>
      <c r="E784" s="522"/>
      <c r="F784" s="522"/>
      <c r="G784" s="522"/>
      <c r="H784" s="522"/>
      <c r="I784" s="522"/>
      <c r="J784" s="522"/>
      <c r="K784" s="522"/>
      <c r="L784" s="522"/>
      <c r="M784" s="522"/>
      <c r="N784" s="522"/>
      <c r="O784" s="522"/>
      <c r="P784" s="522"/>
      <c r="Q784" s="522"/>
      <c r="R784" s="522"/>
      <c r="S784" s="522"/>
      <c r="T784" s="522"/>
      <c r="U784" s="522"/>
      <c r="V784" s="522"/>
      <c r="W784" s="522"/>
      <c r="X784" s="522"/>
      <c r="Y784" s="522"/>
      <c r="Z784" s="522"/>
    </row>
    <row r="785" spans="1:26" ht="14.25" customHeight="1" x14ac:dyDescent="0.2">
      <c r="A785" s="522"/>
      <c r="B785" s="522"/>
      <c r="C785" s="522"/>
      <c r="D785" s="522"/>
      <c r="E785" s="522"/>
      <c r="F785" s="522"/>
      <c r="G785" s="522"/>
      <c r="H785" s="522"/>
      <c r="I785" s="522"/>
      <c r="J785" s="522"/>
      <c r="K785" s="522"/>
      <c r="L785" s="522"/>
      <c r="M785" s="522"/>
      <c r="N785" s="522"/>
      <c r="O785" s="522"/>
      <c r="P785" s="522"/>
      <c r="Q785" s="522"/>
      <c r="R785" s="522"/>
      <c r="S785" s="522"/>
      <c r="T785" s="522"/>
      <c r="U785" s="522"/>
      <c r="V785" s="522"/>
      <c r="W785" s="522"/>
      <c r="X785" s="522"/>
      <c r="Y785" s="522"/>
      <c r="Z785" s="522"/>
    </row>
    <row r="786" spans="1:26" ht="14.25" customHeight="1" x14ac:dyDescent="0.2">
      <c r="A786" s="522"/>
      <c r="B786" s="522"/>
      <c r="C786" s="522"/>
      <c r="D786" s="522"/>
      <c r="E786" s="522"/>
      <c r="F786" s="522"/>
      <c r="G786" s="522"/>
      <c r="H786" s="522"/>
      <c r="I786" s="522"/>
      <c r="J786" s="522"/>
      <c r="K786" s="522"/>
      <c r="L786" s="522"/>
      <c r="M786" s="522"/>
      <c r="N786" s="522"/>
      <c r="O786" s="522"/>
      <c r="P786" s="522"/>
      <c r="Q786" s="522"/>
      <c r="R786" s="522"/>
      <c r="S786" s="522"/>
      <c r="T786" s="522"/>
      <c r="U786" s="522"/>
      <c r="V786" s="522"/>
      <c r="W786" s="522"/>
      <c r="X786" s="522"/>
      <c r="Y786" s="522"/>
      <c r="Z786" s="522"/>
    </row>
    <row r="787" spans="1:26" ht="14.25" customHeight="1" x14ac:dyDescent="0.2">
      <c r="A787" s="522"/>
      <c r="B787" s="522"/>
      <c r="C787" s="522"/>
      <c r="D787" s="522"/>
      <c r="E787" s="522"/>
      <c r="F787" s="522"/>
      <c r="G787" s="522"/>
      <c r="H787" s="522"/>
      <c r="I787" s="522"/>
      <c r="J787" s="522"/>
      <c r="K787" s="522"/>
      <c r="L787" s="522"/>
      <c r="M787" s="522"/>
      <c r="N787" s="522"/>
      <c r="O787" s="522"/>
      <c r="P787" s="522"/>
      <c r="Q787" s="522"/>
      <c r="R787" s="522"/>
      <c r="S787" s="522"/>
      <c r="T787" s="522"/>
      <c r="U787" s="522"/>
      <c r="V787" s="522"/>
      <c r="W787" s="522"/>
      <c r="X787" s="522"/>
      <c r="Y787" s="522"/>
      <c r="Z787" s="522"/>
    </row>
    <row r="788" spans="1:26" ht="14.25" customHeight="1" x14ac:dyDescent="0.2">
      <c r="A788" s="522"/>
      <c r="B788" s="522"/>
      <c r="C788" s="522"/>
      <c r="D788" s="522"/>
      <c r="E788" s="522"/>
      <c r="F788" s="522"/>
      <c r="G788" s="522"/>
      <c r="H788" s="522"/>
      <c r="I788" s="522"/>
      <c r="J788" s="522"/>
      <c r="K788" s="522"/>
      <c r="L788" s="522"/>
      <c r="M788" s="522"/>
      <c r="N788" s="522"/>
      <c r="O788" s="522"/>
      <c r="P788" s="522"/>
      <c r="Q788" s="522"/>
      <c r="R788" s="522"/>
      <c r="S788" s="522"/>
      <c r="T788" s="522"/>
      <c r="U788" s="522"/>
      <c r="V788" s="522"/>
      <c r="W788" s="522"/>
      <c r="X788" s="522"/>
      <c r="Y788" s="522"/>
      <c r="Z788" s="522"/>
    </row>
    <row r="789" spans="1:26" ht="14.25" customHeight="1" x14ac:dyDescent="0.2">
      <c r="A789" s="522"/>
      <c r="B789" s="522"/>
      <c r="C789" s="522"/>
      <c r="D789" s="522"/>
      <c r="E789" s="522"/>
      <c r="F789" s="522"/>
      <c r="G789" s="522"/>
      <c r="H789" s="522"/>
      <c r="I789" s="522"/>
      <c r="J789" s="522"/>
      <c r="K789" s="522"/>
      <c r="L789" s="522"/>
      <c r="M789" s="522"/>
      <c r="N789" s="522"/>
      <c r="O789" s="522"/>
      <c r="P789" s="522"/>
      <c r="Q789" s="522"/>
      <c r="R789" s="522"/>
      <c r="S789" s="522"/>
      <c r="T789" s="522"/>
      <c r="U789" s="522"/>
      <c r="V789" s="522"/>
      <c r="W789" s="522"/>
      <c r="X789" s="522"/>
      <c r="Y789" s="522"/>
      <c r="Z789" s="522"/>
    </row>
    <row r="790" spans="1:26" ht="14.25" customHeight="1" x14ac:dyDescent="0.2">
      <c r="A790" s="522"/>
      <c r="B790" s="522"/>
      <c r="C790" s="522"/>
      <c r="D790" s="522"/>
      <c r="E790" s="522"/>
      <c r="F790" s="522"/>
      <c r="G790" s="522"/>
      <c r="H790" s="522"/>
      <c r="I790" s="522"/>
      <c r="J790" s="522"/>
      <c r="K790" s="522"/>
      <c r="L790" s="522"/>
      <c r="M790" s="522"/>
      <c r="N790" s="522"/>
      <c r="O790" s="522"/>
      <c r="P790" s="522"/>
      <c r="Q790" s="522"/>
      <c r="R790" s="522"/>
      <c r="S790" s="522"/>
      <c r="T790" s="522"/>
      <c r="U790" s="522"/>
      <c r="V790" s="522"/>
      <c r="W790" s="522"/>
      <c r="X790" s="522"/>
      <c r="Y790" s="522"/>
      <c r="Z790" s="522"/>
    </row>
    <row r="791" spans="1:26" ht="14.25" customHeight="1" x14ac:dyDescent="0.2">
      <c r="A791" s="522"/>
      <c r="B791" s="522"/>
      <c r="C791" s="522"/>
      <c r="D791" s="522"/>
      <c r="E791" s="522"/>
      <c r="F791" s="522"/>
      <c r="G791" s="522"/>
      <c r="H791" s="522"/>
      <c r="I791" s="522"/>
      <c r="J791" s="522"/>
      <c r="K791" s="522"/>
      <c r="L791" s="522"/>
      <c r="M791" s="522"/>
      <c r="N791" s="522"/>
      <c r="O791" s="522"/>
      <c r="P791" s="522"/>
      <c r="Q791" s="522"/>
      <c r="R791" s="522"/>
      <c r="S791" s="522"/>
      <c r="T791" s="522"/>
      <c r="U791" s="522"/>
      <c r="V791" s="522"/>
      <c r="W791" s="522"/>
      <c r="X791" s="522"/>
      <c r="Y791" s="522"/>
      <c r="Z791" s="522"/>
    </row>
    <row r="792" spans="1:26" ht="14.25" customHeight="1" x14ac:dyDescent="0.2">
      <c r="A792" s="522"/>
      <c r="B792" s="522"/>
      <c r="C792" s="522"/>
      <c r="D792" s="522"/>
      <c r="E792" s="522"/>
      <c r="F792" s="522"/>
      <c r="G792" s="522"/>
      <c r="H792" s="522"/>
      <c r="I792" s="522"/>
      <c r="J792" s="522"/>
      <c r="K792" s="522"/>
      <c r="L792" s="522"/>
      <c r="M792" s="522"/>
      <c r="N792" s="522"/>
      <c r="O792" s="522"/>
      <c r="P792" s="522"/>
      <c r="Q792" s="522"/>
      <c r="R792" s="522"/>
      <c r="S792" s="522"/>
      <c r="T792" s="522"/>
      <c r="U792" s="522"/>
      <c r="V792" s="522"/>
      <c r="W792" s="522"/>
      <c r="X792" s="522"/>
      <c r="Y792" s="522"/>
      <c r="Z792" s="522"/>
    </row>
    <row r="793" spans="1:26" ht="14.25" customHeight="1" x14ac:dyDescent="0.2">
      <c r="A793" s="522"/>
      <c r="B793" s="522"/>
      <c r="C793" s="522"/>
      <c r="D793" s="522"/>
      <c r="E793" s="522"/>
      <c r="F793" s="522"/>
      <c r="G793" s="522"/>
      <c r="H793" s="522"/>
      <c r="I793" s="522"/>
      <c r="J793" s="522"/>
      <c r="K793" s="522"/>
      <c r="L793" s="522"/>
      <c r="M793" s="522"/>
      <c r="N793" s="522"/>
      <c r="O793" s="522"/>
      <c r="P793" s="522"/>
      <c r="Q793" s="522"/>
      <c r="R793" s="522"/>
      <c r="S793" s="522"/>
      <c r="T793" s="522"/>
      <c r="U793" s="522"/>
      <c r="V793" s="522"/>
      <c r="W793" s="522"/>
      <c r="X793" s="522"/>
      <c r="Y793" s="522"/>
      <c r="Z793" s="522"/>
    </row>
    <row r="794" spans="1:26" ht="14.25" customHeight="1" x14ac:dyDescent="0.2">
      <c r="A794" s="522"/>
      <c r="B794" s="522"/>
      <c r="C794" s="522"/>
      <c r="D794" s="522"/>
      <c r="E794" s="522"/>
      <c r="F794" s="522"/>
      <c r="G794" s="522"/>
      <c r="H794" s="522"/>
      <c r="I794" s="522"/>
      <c r="J794" s="522"/>
      <c r="K794" s="522"/>
      <c r="L794" s="522"/>
      <c r="M794" s="522"/>
      <c r="N794" s="522"/>
      <c r="O794" s="522"/>
      <c r="P794" s="522"/>
      <c r="Q794" s="522"/>
      <c r="R794" s="522"/>
      <c r="S794" s="522"/>
      <c r="T794" s="522"/>
      <c r="U794" s="522"/>
      <c r="V794" s="522"/>
      <c r="W794" s="522"/>
      <c r="X794" s="522"/>
      <c r="Y794" s="522"/>
      <c r="Z794" s="522"/>
    </row>
    <row r="795" spans="1:26" ht="14.25" customHeight="1" x14ac:dyDescent="0.2">
      <c r="A795" s="522"/>
      <c r="B795" s="522"/>
      <c r="C795" s="522"/>
      <c r="D795" s="522"/>
      <c r="E795" s="522"/>
      <c r="F795" s="522"/>
      <c r="G795" s="522"/>
      <c r="H795" s="522"/>
      <c r="I795" s="522"/>
      <c r="J795" s="522"/>
      <c r="K795" s="522"/>
      <c r="L795" s="522"/>
      <c r="M795" s="522"/>
      <c r="N795" s="522"/>
      <c r="O795" s="522"/>
      <c r="P795" s="522"/>
      <c r="Q795" s="522"/>
      <c r="R795" s="522"/>
      <c r="S795" s="522"/>
      <c r="T795" s="522"/>
      <c r="U795" s="522"/>
      <c r="V795" s="522"/>
      <c r="W795" s="522"/>
      <c r="X795" s="522"/>
      <c r="Y795" s="522"/>
      <c r="Z795" s="522"/>
    </row>
    <row r="796" spans="1:26" ht="14.25" customHeight="1" x14ac:dyDescent="0.2">
      <c r="A796" s="522"/>
      <c r="B796" s="522"/>
      <c r="C796" s="522"/>
      <c r="D796" s="522"/>
      <c r="E796" s="522"/>
      <c r="F796" s="522"/>
      <c r="G796" s="522"/>
      <c r="H796" s="522"/>
      <c r="I796" s="522"/>
      <c r="J796" s="522"/>
      <c r="K796" s="522"/>
      <c r="L796" s="522"/>
      <c r="M796" s="522"/>
      <c r="N796" s="522"/>
      <c r="O796" s="522"/>
      <c r="P796" s="522"/>
      <c r="Q796" s="522"/>
      <c r="R796" s="522"/>
      <c r="S796" s="522"/>
      <c r="T796" s="522"/>
      <c r="U796" s="522"/>
      <c r="V796" s="522"/>
      <c r="W796" s="522"/>
      <c r="X796" s="522"/>
      <c r="Y796" s="522"/>
      <c r="Z796" s="522"/>
    </row>
    <row r="797" spans="1:26" ht="14.25" customHeight="1" x14ac:dyDescent="0.2">
      <c r="A797" s="522"/>
      <c r="B797" s="522"/>
      <c r="C797" s="522"/>
      <c r="D797" s="522"/>
      <c r="E797" s="522"/>
      <c r="F797" s="522"/>
      <c r="G797" s="522"/>
      <c r="H797" s="522"/>
      <c r="I797" s="522"/>
      <c r="J797" s="522"/>
      <c r="K797" s="522"/>
      <c r="L797" s="522"/>
      <c r="M797" s="522"/>
      <c r="N797" s="522"/>
      <c r="O797" s="522"/>
      <c r="P797" s="522"/>
      <c r="Q797" s="522"/>
      <c r="R797" s="522"/>
      <c r="S797" s="522"/>
      <c r="T797" s="522"/>
      <c r="U797" s="522"/>
      <c r="V797" s="522"/>
      <c r="W797" s="522"/>
      <c r="X797" s="522"/>
      <c r="Y797" s="522"/>
      <c r="Z797" s="522"/>
    </row>
    <row r="798" spans="1:26" ht="14.25" customHeight="1" x14ac:dyDescent="0.2">
      <c r="A798" s="522"/>
      <c r="B798" s="522"/>
      <c r="C798" s="522"/>
      <c r="D798" s="522"/>
      <c r="E798" s="522"/>
      <c r="F798" s="522"/>
      <c r="G798" s="522"/>
      <c r="H798" s="522"/>
      <c r="I798" s="522"/>
      <c r="J798" s="522"/>
      <c r="K798" s="522"/>
      <c r="L798" s="522"/>
      <c r="M798" s="522"/>
      <c r="N798" s="522"/>
      <c r="O798" s="522"/>
      <c r="P798" s="522"/>
      <c r="Q798" s="522"/>
      <c r="R798" s="522"/>
      <c r="S798" s="522"/>
      <c r="T798" s="522"/>
      <c r="U798" s="522"/>
      <c r="V798" s="522"/>
      <c r="W798" s="522"/>
      <c r="X798" s="522"/>
      <c r="Y798" s="522"/>
      <c r="Z798" s="522"/>
    </row>
    <row r="799" spans="1:26" ht="14.25" customHeight="1" x14ac:dyDescent="0.2">
      <c r="A799" s="522"/>
      <c r="B799" s="522"/>
      <c r="C799" s="522"/>
      <c r="D799" s="522"/>
      <c r="E799" s="522"/>
      <c r="F799" s="522"/>
      <c r="G799" s="522"/>
      <c r="H799" s="522"/>
      <c r="I799" s="522"/>
      <c r="J799" s="522"/>
      <c r="K799" s="522"/>
      <c r="L799" s="522"/>
      <c r="M799" s="522"/>
      <c r="N799" s="522"/>
      <c r="O799" s="522"/>
      <c r="P799" s="522"/>
      <c r="Q799" s="522"/>
      <c r="R799" s="522"/>
      <c r="S799" s="522"/>
      <c r="T799" s="522"/>
      <c r="U799" s="522"/>
      <c r="V799" s="522"/>
      <c r="W799" s="522"/>
      <c r="X799" s="522"/>
      <c r="Y799" s="522"/>
      <c r="Z799" s="522"/>
    </row>
    <row r="800" spans="1:26" ht="14.25" customHeight="1" x14ac:dyDescent="0.2">
      <c r="A800" s="522"/>
      <c r="B800" s="522"/>
      <c r="C800" s="522"/>
      <c r="D800" s="522"/>
      <c r="E800" s="522"/>
      <c r="F800" s="522"/>
      <c r="G800" s="522"/>
      <c r="H800" s="522"/>
      <c r="I800" s="522"/>
      <c r="J800" s="522"/>
      <c r="K800" s="522"/>
      <c r="L800" s="522"/>
      <c r="M800" s="522"/>
      <c r="N800" s="522"/>
      <c r="O800" s="522"/>
      <c r="P800" s="522"/>
      <c r="Q800" s="522"/>
      <c r="R800" s="522"/>
      <c r="S800" s="522"/>
      <c r="T800" s="522"/>
      <c r="U800" s="522"/>
      <c r="V800" s="522"/>
      <c r="W800" s="522"/>
      <c r="X800" s="522"/>
      <c r="Y800" s="522"/>
      <c r="Z800" s="522"/>
    </row>
    <row r="801" spans="1:26" ht="14.25" customHeight="1" x14ac:dyDescent="0.2">
      <c r="A801" s="522"/>
      <c r="B801" s="522"/>
      <c r="C801" s="522"/>
      <c r="D801" s="522"/>
      <c r="E801" s="522"/>
      <c r="F801" s="522"/>
      <c r="G801" s="522"/>
      <c r="H801" s="522"/>
      <c r="I801" s="522"/>
      <c r="J801" s="522"/>
      <c r="K801" s="522"/>
      <c r="L801" s="522"/>
      <c r="M801" s="522"/>
      <c r="N801" s="522"/>
      <c r="O801" s="522"/>
      <c r="P801" s="522"/>
      <c r="Q801" s="522"/>
      <c r="R801" s="522"/>
      <c r="S801" s="522"/>
      <c r="T801" s="522"/>
      <c r="U801" s="522"/>
      <c r="V801" s="522"/>
      <c r="W801" s="522"/>
      <c r="X801" s="522"/>
      <c r="Y801" s="522"/>
      <c r="Z801" s="522"/>
    </row>
    <row r="802" spans="1:26" ht="14.25" customHeight="1" x14ac:dyDescent="0.2">
      <c r="A802" s="522"/>
      <c r="B802" s="522"/>
      <c r="C802" s="522"/>
      <c r="D802" s="522"/>
      <c r="E802" s="522"/>
      <c r="F802" s="522"/>
      <c r="G802" s="522"/>
      <c r="H802" s="522"/>
      <c r="I802" s="522"/>
      <c r="J802" s="522"/>
      <c r="K802" s="522"/>
      <c r="L802" s="522"/>
      <c r="M802" s="522"/>
      <c r="N802" s="522"/>
      <c r="O802" s="522"/>
      <c r="P802" s="522"/>
      <c r="Q802" s="522"/>
      <c r="R802" s="522"/>
      <c r="S802" s="522"/>
      <c r="T802" s="522"/>
      <c r="U802" s="522"/>
      <c r="V802" s="522"/>
      <c r="W802" s="522"/>
      <c r="X802" s="522"/>
      <c r="Y802" s="522"/>
      <c r="Z802" s="522"/>
    </row>
    <row r="803" spans="1:26" ht="14.25" customHeight="1" x14ac:dyDescent="0.2">
      <c r="A803" s="522"/>
      <c r="B803" s="522"/>
      <c r="C803" s="522"/>
      <c r="D803" s="522"/>
      <c r="E803" s="522"/>
      <c r="F803" s="522"/>
      <c r="G803" s="522"/>
      <c r="H803" s="522"/>
      <c r="I803" s="522"/>
      <c r="J803" s="522"/>
      <c r="K803" s="522"/>
      <c r="L803" s="522"/>
      <c r="M803" s="522"/>
      <c r="N803" s="522"/>
      <c r="O803" s="522"/>
      <c r="P803" s="522"/>
      <c r="Q803" s="522"/>
      <c r="R803" s="522"/>
      <c r="S803" s="522"/>
      <c r="T803" s="522"/>
      <c r="U803" s="522"/>
      <c r="V803" s="522"/>
      <c r="W803" s="522"/>
      <c r="X803" s="522"/>
      <c r="Y803" s="522"/>
      <c r="Z803" s="522"/>
    </row>
    <row r="804" spans="1:26" ht="14.25" customHeight="1" x14ac:dyDescent="0.2">
      <c r="A804" s="522"/>
      <c r="B804" s="522"/>
      <c r="C804" s="522"/>
      <c r="D804" s="522"/>
      <c r="E804" s="522"/>
      <c r="F804" s="522"/>
      <c r="G804" s="522"/>
      <c r="H804" s="522"/>
      <c r="I804" s="522"/>
      <c r="J804" s="522"/>
      <c r="K804" s="522"/>
      <c r="L804" s="522"/>
      <c r="M804" s="522"/>
      <c r="N804" s="522"/>
      <c r="O804" s="522"/>
      <c r="P804" s="522"/>
      <c r="Q804" s="522"/>
      <c r="R804" s="522"/>
      <c r="S804" s="522"/>
      <c r="T804" s="522"/>
      <c r="U804" s="522"/>
      <c r="V804" s="522"/>
      <c r="W804" s="522"/>
      <c r="X804" s="522"/>
      <c r="Y804" s="522"/>
      <c r="Z804" s="522"/>
    </row>
    <row r="805" spans="1:26" ht="14.25" customHeight="1" x14ac:dyDescent="0.2">
      <c r="A805" s="522"/>
      <c r="B805" s="522"/>
      <c r="C805" s="522"/>
      <c r="D805" s="522"/>
      <c r="E805" s="522"/>
      <c r="F805" s="522"/>
      <c r="G805" s="522"/>
      <c r="H805" s="522"/>
      <c r="I805" s="522"/>
      <c r="J805" s="522"/>
      <c r="K805" s="522"/>
      <c r="L805" s="522"/>
      <c r="M805" s="522"/>
      <c r="N805" s="522"/>
      <c r="O805" s="522"/>
      <c r="P805" s="522"/>
      <c r="Q805" s="522"/>
      <c r="R805" s="522"/>
      <c r="S805" s="522"/>
      <c r="T805" s="522"/>
      <c r="U805" s="522"/>
      <c r="V805" s="522"/>
      <c r="W805" s="522"/>
      <c r="X805" s="522"/>
      <c r="Y805" s="522"/>
      <c r="Z805" s="522"/>
    </row>
    <row r="806" spans="1:26" ht="14.25" customHeight="1" x14ac:dyDescent="0.2">
      <c r="A806" s="522"/>
      <c r="B806" s="522"/>
      <c r="C806" s="522"/>
      <c r="D806" s="522"/>
      <c r="E806" s="522"/>
      <c r="F806" s="522"/>
      <c r="G806" s="522"/>
      <c r="H806" s="522"/>
      <c r="I806" s="522"/>
      <c r="J806" s="522"/>
      <c r="K806" s="522"/>
      <c r="L806" s="522"/>
      <c r="M806" s="522"/>
      <c r="N806" s="522"/>
      <c r="O806" s="522"/>
      <c r="P806" s="522"/>
      <c r="Q806" s="522"/>
      <c r="R806" s="522"/>
      <c r="S806" s="522"/>
      <c r="T806" s="522"/>
      <c r="U806" s="522"/>
      <c r="V806" s="522"/>
      <c r="W806" s="522"/>
      <c r="X806" s="522"/>
      <c r="Y806" s="522"/>
      <c r="Z806" s="522"/>
    </row>
    <row r="807" spans="1:26" ht="14.25" customHeight="1" x14ac:dyDescent="0.2">
      <c r="A807" s="522"/>
      <c r="B807" s="522"/>
      <c r="C807" s="522"/>
      <c r="D807" s="522"/>
      <c r="E807" s="522"/>
      <c r="F807" s="522"/>
      <c r="G807" s="522"/>
      <c r="H807" s="522"/>
      <c r="I807" s="522"/>
      <c r="J807" s="522"/>
      <c r="K807" s="522"/>
      <c r="L807" s="522"/>
      <c r="M807" s="522"/>
      <c r="N807" s="522"/>
      <c r="O807" s="522"/>
      <c r="P807" s="522"/>
      <c r="Q807" s="522"/>
      <c r="R807" s="522"/>
      <c r="S807" s="522"/>
      <c r="T807" s="522"/>
      <c r="U807" s="522"/>
      <c r="V807" s="522"/>
      <c r="W807" s="522"/>
      <c r="X807" s="522"/>
      <c r="Y807" s="522"/>
      <c r="Z807" s="522"/>
    </row>
    <row r="808" spans="1:26" ht="14.25" customHeight="1" x14ac:dyDescent="0.2">
      <c r="A808" s="522"/>
      <c r="B808" s="522"/>
      <c r="C808" s="522"/>
      <c r="D808" s="522"/>
      <c r="E808" s="522"/>
      <c r="F808" s="522"/>
      <c r="G808" s="522"/>
      <c r="H808" s="522"/>
      <c r="I808" s="522"/>
      <c r="J808" s="522"/>
      <c r="K808" s="522"/>
      <c r="L808" s="522"/>
      <c r="M808" s="522"/>
      <c r="N808" s="522"/>
      <c r="O808" s="522"/>
      <c r="P808" s="522"/>
      <c r="Q808" s="522"/>
      <c r="R808" s="522"/>
      <c r="S808" s="522"/>
      <c r="T808" s="522"/>
      <c r="U808" s="522"/>
      <c r="V808" s="522"/>
      <c r="W808" s="522"/>
      <c r="X808" s="522"/>
      <c r="Y808" s="522"/>
      <c r="Z808" s="522"/>
    </row>
    <row r="809" spans="1:26" ht="14.25" customHeight="1" x14ac:dyDescent="0.2">
      <c r="A809" s="522"/>
      <c r="B809" s="522"/>
      <c r="C809" s="522"/>
      <c r="D809" s="522"/>
      <c r="E809" s="522"/>
      <c r="F809" s="522"/>
      <c r="G809" s="522"/>
      <c r="H809" s="522"/>
      <c r="I809" s="522"/>
      <c r="J809" s="522"/>
      <c r="K809" s="522"/>
      <c r="L809" s="522"/>
      <c r="M809" s="522"/>
      <c r="N809" s="522"/>
      <c r="O809" s="522"/>
      <c r="P809" s="522"/>
      <c r="Q809" s="522"/>
      <c r="R809" s="522"/>
      <c r="S809" s="522"/>
      <c r="T809" s="522"/>
      <c r="U809" s="522"/>
      <c r="V809" s="522"/>
      <c r="W809" s="522"/>
      <c r="X809" s="522"/>
      <c r="Y809" s="522"/>
      <c r="Z809" s="522"/>
    </row>
    <row r="810" spans="1:26" ht="14.25" customHeight="1" x14ac:dyDescent="0.2">
      <c r="A810" s="522"/>
      <c r="B810" s="522"/>
      <c r="C810" s="522"/>
      <c r="D810" s="522"/>
      <c r="E810" s="522"/>
      <c r="F810" s="522"/>
      <c r="G810" s="522"/>
      <c r="H810" s="522"/>
      <c r="I810" s="522"/>
      <c r="J810" s="522"/>
      <c r="K810" s="522"/>
      <c r="L810" s="522"/>
      <c r="M810" s="522"/>
      <c r="N810" s="522"/>
      <c r="O810" s="522"/>
      <c r="P810" s="522"/>
      <c r="Q810" s="522"/>
      <c r="R810" s="522"/>
      <c r="S810" s="522"/>
      <c r="T810" s="522"/>
      <c r="U810" s="522"/>
      <c r="V810" s="522"/>
      <c r="W810" s="522"/>
      <c r="X810" s="522"/>
      <c r="Y810" s="522"/>
      <c r="Z810" s="522"/>
    </row>
    <row r="811" spans="1:26" ht="14.25" customHeight="1" x14ac:dyDescent="0.2">
      <c r="A811" s="522"/>
      <c r="B811" s="522"/>
      <c r="C811" s="522"/>
      <c r="D811" s="522"/>
      <c r="E811" s="522"/>
      <c r="F811" s="522"/>
      <c r="G811" s="522"/>
      <c r="H811" s="522"/>
      <c r="I811" s="522"/>
      <c r="J811" s="522"/>
      <c r="K811" s="522"/>
      <c r="L811" s="522"/>
      <c r="M811" s="522"/>
      <c r="N811" s="522"/>
      <c r="O811" s="522"/>
      <c r="P811" s="522"/>
      <c r="Q811" s="522"/>
      <c r="R811" s="522"/>
      <c r="S811" s="522"/>
      <c r="T811" s="522"/>
      <c r="U811" s="522"/>
      <c r="V811" s="522"/>
      <c r="W811" s="522"/>
      <c r="X811" s="522"/>
      <c r="Y811" s="522"/>
      <c r="Z811" s="522"/>
    </row>
    <row r="812" spans="1:26" ht="14.25" customHeight="1" x14ac:dyDescent="0.2">
      <c r="A812" s="522"/>
      <c r="B812" s="522"/>
      <c r="C812" s="522"/>
      <c r="D812" s="522"/>
      <c r="E812" s="522"/>
      <c r="F812" s="522"/>
      <c r="G812" s="522"/>
      <c r="H812" s="522"/>
      <c r="I812" s="522"/>
      <c r="J812" s="522"/>
      <c r="K812" s="522"/>
      <c r="L812" s="522"/>
      <c r="M812" s="522"/>
      <c r="N812" s="522"/>
      <c r="O812" s="522"/>
      <c r="P812" s="522"/>
      <c r="Q812" s="522"/>
      <c r="R812" s="522"/>
      <c r="S812" s="522"/>
      <c r="T812" s="522"/>
      <c r="U812" s="522"/>
      <c r="V812" s="522"/>
      <c r="W812" s="522"/>
      <c r="X812" s="522"/>
      <c r="Y812" s="522"/>
      <c r="Z812" s="522"/>
    </row>
    <row r="813" spans="1:26" ht="14.25" customHeight="1" x14ac:dyDescent="0.2">
      <c r="A813" s="522"/>
      <c r="B813" s="522"/>
      <c r="C813" s="522"/>
      <c r="D813" s="522"/>
      <c r="E813" s="522"/>
      <c r="F813" s="522"/>
      <c r="G813" s="522"/>
      <c r="H813" s="522"/>
      <c r="I813" s="522"/>
      <c r="J813" s="522"/>
      <c r="K813" s="522"/>
      <c r="L813" s="522"/>
      <c r="M813" s="522"/>
      <c r="N813" s="522"/>
      <c r="O813" s="522"/>
      <c r="P813" s="522"/>
      <c r="Q813" s="522"/>
      <c r="R813" s="522"/>
      <c r="S813" s="522"/>
      <c r="T813" s="522"/>
      <c r="U813" s="522"/>
      <c r="V813" s="522"/>
      <c r="W813" s="522"/>
      <c r="X813" s="522"/>
      <c r="Y813" s="522"/>
      <c r="Z813" s="522"/>
    </row>
    <row r="814" spans="1:26" ht="14.25" customHeight="1" x14ac:dyDescent="0.2">
      <c r="A814" s="522"/>
      <c r="B814" s="522"/>
      <c r="C814" s="522"/>
      <c r="D814" s="522"/>
      <c r="E814" s="522"/>
      <c r="F814" s="522"/>
      <c r="G814" s="522"/>
      <c r="H814" s="522"/>
      <c r="I814" s="522"/>
      <c r="J814" s="522"/>
      <c r="K814" s="522"/>
      <c r="L814" s="522"/>
      <c r="M814" s="522"/>
      <c r="N814" s="522"/>
      <c r="O814" s="522"/>
      <c r="P814" s="522"/>
      <c r="Q814" s="522"/>
      <c r="R814" s="522"/>
      <c r="S814" s="522"/>
      <c r="T814" s="522"/>
      <c r="U814" s="522"/>
      <c r="V814" s="522"/>
      <c r="W814" s="522"/>
      <c r="X814" s="522"/>
      <c r="Y814" s="522"/>
      <c r="Z814" s="522"/>
    </row>
    <row r="815" spans="1:26" ht="14.25" customHeight="1" x14ac:dyDescent="0.2">
      <c r="A815" s="522"/>
      <c r="B815" s="522"/>
      <c r="C815" s="522"/>
      <c r="D815" s="522"/>
      <c r="E815" s="522"/>
      <c r="F815" s="522"/>
      <c r="G815" s="522"/>
      <c r="H815" s="522"/>
      <c r="I815" s="522"/>
      <c r="J815" s="522"/>
      <c r="K815" s="522"/>
      <c r="L815" s="522"/>
      <c r="M815" s="522"/>
      <c r="N815" s="522"/>
      <c r="O815" s="522"/>
      <c r="P815" s="522"/>
      <c r="Q815" s="522"/>
      <c r="R815" s="522"/>
      <c r="S815" s="522"/>
      <c r="T815" s="522"/>
      <c r="U815" s="522"/>
      <c r="V815" s="522"/>
      <c r="W815" s="522"/>
      <c r="X815" s="522"/>
      <c r="Y815" s="522"/>
      <c r="Z815" s="522"/>
    </row>
    <row r="816" spans="1:26" ht="14.25" customHeight="1" x14ac:dyDescent="0.2">
      <c r="A816" s="522"/>
      <c r="B816" s="522"/>
      <c r="C816" s="522"/>
      <c r="D816" s="522"/>
      <c r="E816" s="522"/>
      <c r="F816" s="522"/>
      <c r="G816" s="522"/>
      <c r="H816" s="522"/>
      <c r="I816" s="522"/>
      <c r="J816" s="522"/>
      <c r="K816" s="522"/>
      <c r="L816" s="522"/>
      <c r="M816" s="522"/>
      <c r="N816" s="522"/>
      <c r="O816" s="522"/>
      <c r="P816" s="522"/>
      <c r="Q816" s="522"/>
      <c r="R816" s="522"/>
      <c r="S816" s="522"/>
      <c r="T816" s="522"/>
      <c r="U816" s="522"/>
      <c r="V816" s="522"/>
      <c r="W816" s="522"/>
      <c r="X816" s="522"/>
      <c r="Y816" s="522"/>
      <c r="Z816" s="522"/>
    </row>
    <row r="817" spans="1:26" ht="14.25" customHeight="1" x14ac:dyDescent="0.2">
      <c r="A817" s="522"/>
      <c r="B817" s="522"/>
      <c r="C817" s="522"/>
      <c r="D817" s="522"/>
      <c r="E817" s="522"/>
      <c r="F817" s="522"/>
      <c r="G817" s="522"/>
      <c r="H817" s="522"/>
      <c r="I817" s="522"/>
      <c r="J817" s="522"/>
      <c r="K817" s="522"/>
      <c r="L817" s="522"/>
      <c r="M817" s="522"/>
      <c r="N817" s="522"/>
      <c r="O817" s="522"/>
      <c r="P817" s="522"/>
      <c r="Q817" s="522"/>
      <c r="R817" s="522"/>
      <c r="S817" s="522"/>
      <c r="T817" s="522"/>
      <c r="U817" s="522"/>
      <c r="V817" s="522"/>
      <c r="W817" s="522"/>
      <c r="X817" s="522"/>
      <c r="Y817" s="522"/>
      <c r="Z817" s="522"/>
    </row>
    <row r="818" spans="1:26" ht="14.25" customHeight="1" x14ac:dyDescent="0.2">
      <c r="A818" s="522"/>
      <c r="B818" s="522"/>
      <c r="C818" s="522"/>
      <c r="D818" s="522"/>
      <c r="E818" s="522"/>
      <c r="F818" s="522"/>
      <c r="G818" s="522"/>
      <c r="H818" s="522"/>
      <c r="I818" s="522"/>
      <c r="J818" s="522"/>
      <c r="K818" s="522"/>
      <c r="L818" s="522"/>
      <c r="M818" s="522"/>
      <c r="N818" s="522"/>
      <c r="O818" s="522"/>
      <c r="P818" s="522"/>
      <c r="Q818" s="522"/>
      <c r="R818" s="522"/>
      <c r="S818" s="522"/>
      <c r="T818" s="522"/>
      <c r="U818" s="522"/>
      <c r="V818" s="522"/>
      <c r="W818" s="522"/>
      <c r="X818" s="522"/>
      <c r="Y818" s="522"/>
      <c r="Z818" s="522"/>
    </row>
    <row r="819" spans="1:26" ht="14.25" customHeight="1" x14ac:dyDescent="0.2">
      <c r="A819" s="522"/>
      <c r="B819" s="522"/>
      <c r="C819" s="522"/>
      <c r="D819" s="522"/>
      <c r="E819" s="522"/>
      <c r="F819" s="522"/>
      <c r="G819" s="522"/>
      <c r="H819" s="522"/>
      <c r="I819" s="522"/>
      <c r="J819" s="522"/>
      <c r="K819" s="522"/>
      <c r="L819" s="522"/>
      <c r="M819" s="522"/>
      <c r="N819" s="522"/>
      <c r="O819" s="522"/>
      <c r="P819" s="522"/>
      <c r="Q819" s="522"/>
      <c r="R819" s="522"/>
      <c r="S819" s="522"/>
      <c r="T819" s="522"/>
      <c r="U819" s="522"/>
      <c r="V819" s="522"/>
      <c r="W819" s="522"/>
      <c r="X819" s="522"/>
      <c r="Y819" s="522"/>
      <c r="Z819" s="522"/>
    </row>
    <row r="820" spans="1:26" ht="14.25" customHeight="1" x14ac:dyDescent="0.2">
      <c r="A820" s="522"/>
      <c r="B820" s="522"/>
      <c r="C820" s="522"/>
      <c r="D820" s="522"/>
      <c r="E820" s="522"/>
      <c r="F820" s="522"/>
      <c r="G820" s="522"/>
      <c r="H820" s="522"/>
      <c r="I820" s="522"/>
      <c r="J820" s="522"/>
      <c r="K820" s="522"/>
      <c r="L820" s="522"/>
      <c r="M820" s="522"/>
      <c r="N820" s="522"/>
      <c r="O820" s="522"/>
      <c r="P820" s="522"/>
      <c r="Q820" s="522"/>
      <c r="R820" s="522"/>
      <c r="S820" s="522"/>
      <c r="T820" s="522"/>
      <c r="U820" s="522"/>
      <c r="V820" s="522"/>
      <c r="W820" s="522"/>
      <c r="X820" s="522"/>
      <c r="Y820" s="522"/>
      <c r="Z820" s="522"/>
    </row>
    <row r="821" spans="1:26" ht="14.25" customHeight="1" x14ac:dyDescent="0.2">
      <c r="A821" s="522"/>
      <c r="B821" s="522"/>
      <c r="C821" s="522"/>
      <c r="D821" s="522"/>
      <c r="E821" s="522"/>
      <c r="F821" s="522"/>
      <c r="G821" s="522"/>
      <c r="H821" s="522"/>
      <c r="I821" s="522"/>
      <c r="J821" s="522"/>
      <c r="K821" s="522"/>
      <c r="L821" s="522"/>
      <c r="M821" s="522"/>
      <c r="N821" s="522"/>
      <c r="O821" s="522"/>
      <c r="P821" s="522"/>
      <c r="Q821" s="522"/>
      <c r="R821" s="522"/>
      <c r="S821" s="522"/>
      <c r="T821" s="522"/>
      <c r="U821" s="522"/>
      <c r="V821" s="522"/>
      <c r="W821" s="522"/>
      <c r="X821" s="522"/>
      <c r="Y821" s="522"/>
      <c r="Z821" s="522"/>
    </row>
    <row r="822" spans="1:26" ht="14.25" customHeight="1" x14ac:dyDescent="0.2">
      <c r="A822" s="522"/>
      <c r="B822" s="522"/>
      <c r="C822" s="522"/>
      <c r="D822" s="522"/>
      <c r="E822" s="522"/>
      <c r="F822" s="522"/>
      <c r="G822" s="522"/>
      <c r="H822" s="522"/>
      <c r="I822" s="522"/>
      <c r="J822" s="522"/>
      <c r="K822" s="522"/>
      <c r="L822" s="522"/>
      <c r="M822" s="522"/>
      <c r="N822" s="522"/>
      <c r="O822" s="522"/>
      <c r="P822" s="522"/>
      <c r="Q822" s="522"/>
      <c r="R822" s="522"/>
      <c r="S822" s="522"/>
      <c r="T822" s="522"/>
      <c r="U822" s="522"/>
      <c r="V822" s="522"/>
      <c r="W822" s="522"/>
      <c r="X822" s="522"/>
      <c r="Y822" s="522"/>
      <c r="Z822" s="522"/>
    </row>
    <row r="823" spans="1:26" ht="14.25" customHeight="1" x14ac:dyDescent="0.2">
      <c r="A823" s="522"/>
      <c r="B823" s="522"/>
      <c r="C823" s="522"/>
      <c r="D823" s="522"/>
      <c r="E823" s="522"/>
      <c r="F823" s="522"/>
      <c r="G823" s="522"/>
      <c r="H823" s="522"/>
      <c r="I823" s="522"/>
      <c r="J823" s="522"/>
      <c r="K823" s="522"/>
      <c r="L823" s="522"/>
      <c r="M823" s="522"/>
      <c r="N823" s="522"/>
      <c r="O823" s="522"/>
      <c r="P823" s="522"/>
      <c r="Q823" s="522"/>
      <c r="R823" s="522"/>
      <c r="S823" s="522"/>
      <c r="T823" s="522"/>
      <c r="U823" s="522"/>
      <c r="V823" s="522"/>
      <c r="W823" s="522"/>
      <c r="X823" s="522"/>
      <c r="Y823" s="522"/>
      <c r="Z823" s="522"/>
    </row>
    <row r="824" spans="1:26" ht="14.25" customHeight="1" x14ac:dyDescent="0.2">
      <c r="A824" s="522"/>
      <c r="B824" s="522"/>
      <c r="C824" s="522"/>
      <c r="D824" s="522"/>
      <c r="E824" s="522"/>
      <c r="F824" s="522"/>
      <c r="G824" s="522"/>
      <c r="H824" s="522"/>
      <c r="I824" s="522"/>
      <c r="J824" s="522"/>
      <c r="K824" s="522"/>
      <c r="L824" s="522"/>
      <c r="M824" s="522"/>
      <c r="N824" s="522"/>
      <c r="O824" s="522"/>
      <c r="P824" s="522"/>
      <c r="Q824" s="522"/>
      <c r="R824" s="522"/>
      <c r="S824" s="522"/>
      <c r="T824" s="522"/>
      <c r="U824" s="522"/>
      <c r="V824" s="522"/>
      <c r="W824" s="522"/>
      <c r="X824" s="522"/>
      <c r="Y824" s="522"/>
      <c r="Z824" s="522"/>
    </row>
    <row r="825" spans="1:26" ht="14.25" customHeight="1" x14ac:dyDescent="0.2">
      <c r="A825" s="522"/>
      <c r="B825" s="522"/>
      <c r="C825" s="522"/>
      <c r="D825" s="522"/>
      <c r="E825" s="522"/>
      <c r="F825" s="522"/>
      <c r="G825" s="522"/>
      <c r="H825" s="522"/>
      <c r="I825" s="522"/>
      <c r="J825" s="522"/>
      <c r="K825" s="522"/>
      <c r="L825" s="522"/>
      <c r="M825" s="522"/>
      <c r="N825" s="522"/>
      <c r="O825" s="522"/>
      <c r="P825" s="522"/>
      <c r="Q825" s="522"/>
      <c r="R825" s="522"/>
      <c r="S825" s="522"/>
      <c r="T825" s="522"/>
      <c r="U825" s="522"/>
      <c r="V825" s="522"/>
      <c r="W825" s="522"/>
      <c r="X825" s="522"/>
      <c r="Y825" s="522"/>
      <c r="Z825" s="522"/>
    </row>
    <row r="826" spans="1:26" ht="14.25" customHeight="1" x14ac:dyDescent="0.2">
      <c r="A826" s="522"/>
      <c r="B826" s="522"/>
      <c r="C826" s="522"/>
      <c r="D826" s="522"/>
      <c r="E826" s="522"/>
      <c r="F826" s="522"/>
      <c r="G826" s="522"/>
      <c r="H826" s="522"/>
      <c r="I826" s="522"/>
      <c r="J826" s="522"/>
      <c r="K826" s="522"/>
      <c r="L826" s="522"/>
      <c r="M826" s="522"/>
      <c r="N826" s="522"/>
      <c r="O826" s="522"/>
      <c r="P826" s="522"/>
      <c r="Q826" s="522"/>
      <c r="R826" s="522"/>
      <c r="S826" s="522"/>
      <c r="T826" s="522"/>
      <c r="U826" s="522"/>
      <c r="V826" s="522"/>
      <c r="W826" s="522"/>
      <c r="X826" s="522"/>
      <c r="Y826" s="522"/>
      <c r="Z826" s="522"/>
    </row>
    <row r="827" spans="1:26" ht="14.25" customHeight="1" x14ac:dyDescent="0.2">
      <c r="A827" s="522"/>
      <c r="B827" s="522"/>
      <c r="C827" s="522"/>
      <c r="D827" s="522"/>
      <c r="E827" s="522"/>
      <c r="F827" s="522"/>
      <c r="G827" s="522"/>
      <c r="H827" s="522"/>
      <c r="I827" s="522"/>
      <c r="J827" s="522"/>
      <c r="K827" s="522"/>
      <c r="L827" s="522"/>
      <c r="M827" s="522"/>
      <c r="N827" s="522"/>
      <c r="O827" s="522"/>
      <c r="P827" s="522"/>
      <c r="Q827" s="522"/>
      <c r="R827" s="522"/>
      <c r="S827" s="522"/>
      <c r="T827" s="522"/>
      <c r="U827" s="522"/>
      <c r="V827" s="522"/>
      <c r="W827" s="522"/>
      <c r="X827" s="522"/>
      <c r="Y827" s="522"/>
      <c r="Z827" s="522"/>
    </row>
    <row r="828" spans="1:26" ht="14.25" customHeight="1" x14ac:dyDescent="0.2">
      <c r="A828" s="522"/>
      <c r="B828" s="522"/>
      <c r="C828" s="522"/>
      <c r="D828" s="522"/>
      <c r="E828" s="522"/>
      <c r="F828" s="522"/>
      <c r="G828" s="522"/>
      <c r="H828" s="522"/>
      <c r="I828" s="522"/>
      <c r="J828" s="522"/>
      <c r="K828" s="522"/>
      <c r="L828" s="522"/>
      <c r="M828" s="522"/>
      <c r="N828" s="522"/>
      <c r="O828" s="522"/>
      <c r="P828" s="522"/>
      <c r="Q828" s="522"/>
      <c r="R828" s="522"/>
      <c r="S828" s="522"/>
      <c r="T828" s="522"/>
      <c r="U828" s="522"/>
      <c r="V828" s="522"/>
      <c r="W828" s="522"/>
      <c r="X828" s="522"/>
      <c r="Y828" s="522"/>
      <c r="Z828" s="522"/>
    </row>
    <row r="829" spans="1:26" ht="14.25" customHeight="1" x14ac:dyDescent="0.2">
      <c r="A829" s="522"/>
      <c r="B829" s="522"/>
      <c r="C829" s="522"/>
      <c r="D829" s="522"/>
      <c r="E829" s="522"/>
      <c r="F829" s="522"/>
      <c r="G829" s="522"/>
      <c r="H829" s="522"/>
      <c r="I829" s="522"/>
      <c r="J829" s="522"/>
      <c r="K829" s="522"/>
      <c r="L829" s="522"/>
      <c r="M829" s="522"/>
      <c r="N829" s="522"/>
      <c r="O829" s="522"/>
      <c r="P829" s="522"/>
      <c r="Q829" s="522"/>
      <c r="R829" s="522"/>
      <c r="S829" s="522"/>
      <c r="T829" s="522"/>
      <c r="U829" s="522"/>
      <c r="V829" s="522"/>
      <c r="W829" s="522"/>
      <c r="X829" s="522"/>
      <c r="Y829" s="522"/>
      <c r="Z829" s="522"/>
    </row>
    <row r="830" spans="1:26" ht="14.25" customHeight="1" x14ac:dyDescent="0.2">
      <c r="A830" s="522"/>
      <c r="B830" s="522"/>
      <c r="C830" s="522"/>
      <c r="D830" s="522"/>
      <c r="E830" s="522"/>
      <c r="F830" s="522"/>
      <c r="G830" s="522"/>
      <c r="H830" s="522"/>
      <c r="I830" s="522"/>
      <c r="J830" s="522"/>
      <c r="K830" s="522"/>
      <c r="L830" s="522"/>
      <c r="M830" s="522"/>
      <c r="N830" s="522"/>
      <c r="O830" s="522"/>
      <c r="P830" s="522"/>
      <c r="Q830" s="522"/>
      <c r="R830" s="522"/>
      <c r="S830" s="522"/>
      <c r="T830" s="522"/>
      <c r="U830" s="522"/>
      <c r="V830" s="522"/>
      <c r="W830" s="522"/>
      <c r="X830" s="522"/>
      <c r="Y830" s="522"/>
      <c r="Z830" s="522"/>
    </row>
    <row r="831" spans="1:26" ht="14.25" customHeight="1" x14ac:dyDescent="0.2">
      <c r="A831" s="522"/>
      <c r="B831" s="522"/>
      <c r="C831" s="522"/>
      <c r="D831" s="522"/>
      <c r="E831" s="522"/>
      <c r="F831" s="522"/>
      <c r="G831" s="522"/>
      <c r="H831" s="522"/>
      <c r="I831" s="522"/>
      <c r="J831" s="522"/>
      <c r="K831" s="522"/>
      <c r="L831" s="522"/>
      <c r="M831" s="522"/>
      <c r="N831" s="522"/>
      <c r="O831" s="522"/>
      <c r="P831" s="522"/>
      <c r="Q831" s="522"/>
      <c r="R831" s="522"/>
      <c r="S831" s="522"/>
      <c r="T831" s="522"/>
      <c r="U831" s="522"/>
      <c r="V831" s="522"/>
      <c r="W831" s="522"/>
      <c r="X831" s="522"/>
      <c r="Y831" s="522"/>
      <c r="Z831" s="522"/>
    </row>
    <row r="832" spans="1:26" ht="14.25" customHeight="1" x14ac:dyDescent="0.2">
      <c r="A832" s="522"/>
      <c r="B832" s="522"/>
      <c r="C832" s="522"/>
      <c r="D832" s="522"/>
      <c r="E832" s="522"/>
      <c r="F832" s="522"/>
      <c r="G832" s="522"/>
      <c r="H832" s="522"/>
      <c r="I832" s="522"/>
      <c r="J832" s="522"/>
      <c r="K832" s="522"/>
      <c r="L832" s="522"/>
      <c r="M832" s="522"/>
      <c r="N832" s="522"/>
      <c r="O832" s="522"/>
      <c r="P832" s="522"/>
      <c r="Q832" s="522"/>
      <c r="R832" s="522"/>
      <c r="S832" s="522"/>
      <c r="T832" s="522"/>
      <c r="U832" s="522"/>
      <c r="V832" s="522"/>
      <c r="W832" s="522"/>
      <c r="X832" s="522"/>
      <c r="Y832" s="522"/>
      <c r="Z832" s="522"/>
    </row>
    <row r="833" spans="1:26" ht="14.25" customHeight="1" x14ac:dyDescent="0.2">
      <c r="A833" s="522"/>
      <c r="B833" s="522"/>
      <c r="C833" s="522"/>
      <c r="D833" s="522"/>
      <c r="E833" s="522"/>
      <c r="F833" s="522"/>
      <c r="G833" s="522"/>
      <c r="H833" s="522"/>
      <c r="I833" s="522"/>
      <c r="J833" s="522"/>
      <c r="K833" s="522"/>
      <c r="L833" s="522"/>
      <c r="M833" s="522"/>
      <c r="N833" s="522"/>
      <c r="O833" s="522"/>
      <c r="P833" s="522"/>
      <c r="Q833" s="522"/>
      <c r="R833" s="522"/>
      <c r="S833" s="522"/>
      <c r="T833" s="522"/>
      <c r="U833" s="522"/>
      <c r="V833" s="522"/>
      <c r="W833" s="522"/>
      <c r="X833" s="522"/>
      <c r="Y833" s="522"/>
      <c r="Z833" s="522"/>
    </row>
    <row r="834" spans="1:26" ht="14.25" customHeight="1" x14ac:dyDescent="0.2">
      <c r="A834" s="522"/>
      <c r="B834" s="522"/>
      <c r="C834" s="522"/>
      <c r="D834" s="522"/>
      <c r="E834" s="522"/>
      <c r="F834" s="522"/>
      <c r="G834" s="522"/>
      <c r="H834" s="522"/>
      <c r="I834" s="522"/>
      <c r="J834" s="522"/>
      <c r="K834" s="522"/>
      <c r="L834" s="522"/>
      <c r="M834" s="522"/>
      <c r="N834" s="522"/>
      <c r="O834" s="522"/>
      <c r="P834" s="522"/>
      <c r="Q834" s="522"/>
      <c r="R834" s="522"/>
      <c r="S834" s="522"/>
      <c r="T834" s="522"/>
      <c r="U834" s="522"/>
      <c r="V834" s="522"/>
      <c r="W834" s="522"/>
      <c r="X834" s="522"/>
      <c r="Y834" s="522"/>
      <c r="Z834" s="522"/>
    </row>
    <row r="835" spans="1:26" ht="14.25" customHeight="1" x14ac:dyDescent="0.2">
      <c r="A835" s="522"/>
      <c r="B835" s="522"/>
      <c r="C835" s="522"/>
      <c r="D835" s="522"/>
      <c r="E835" s="522"/>
      <c r="F835" s="522"/>
      <c r="G835" s="522"/>
      <c r="H835" s="522"/>
      <c r="I835" s="522"/>
      <c r="J835" s="522"/>
      <c r="K835" s="522"/>
      <c r="L835" s="522"/>
      <c r="M835" s="522"/>
      <c r="N835" s="522"/>
      <c r="O835" s="522"/>
      <c r="P835" s="522"/>
      <c r="Q835" s="522"/>
      <c r="R835" s="522"/>
      <c r="S835" s="522"/>
      <c r="T835" s="522"/>
      <c r="U835" s="522"/>
      <c r="V835" s="522"/>
      <c r="W835" s="522"/>
      <c r="X835" s="522"/>
      <c r="Y835" s="522"/>
      <c r="Z835" s="522"/>
    </row>
    <row r="836" spans="1:26" ht="14.25" customHeight="1" x14ac:dyDescent="0.2">
      <c r="A836" s="522"/>
      <c r="B836" s="522"/>
      <c r="C836" s="522"/>
      <c r="D836" s="522"/>
      <c r="E836" s="522"/>
      <c r="F836" s="522"/>
      <c r="G836" s="522"/>
      <c r="H836" s="522"/>
      <c r="I836" s="522"/>
      <c r="J836" s="522"/>
      <c r="K836" s="522"/>
      <c r="L836" s="522"/>
      <c r="M836" s="522"/>
      <c r="N836" s="522"/>
      <c r="O836" s="522"/>
      <c r="P836" s="522"/>
      <c r="Q836" s="522"/>
      <c r="R836" s="522"/>
      <c r="S836" s="522"/>
      <c r="T836" s="522"/>
      <c r="U836" s="522"/>
      <c r="V836" s="522"/>
      <c r="W836" s="522"/>
      <c r="X836" s="522"/>
      <c r="Y836" s="522"/>
      <c r="Z836" s="522"/>
    </row>
    <row r="837" spans="1:26" ht="14.25" customHeight="1" x14ac:dyDescent="0.2">
      <c r="A837" s="522"/>
      <c r="B837" s="522"/>
      <c r="C837" s="522"/>
      <c r="D837" s="522"/>
      <c r="E837" s="522"/>
      <c r="F837" s="522"/>
      <c r="G837" s="522"/>
      <c r="H837" s="522"/>
      <c r="I837" s="522"/>
      <c r="J837" s="522"/>
      <c r="K837" s="522"/>
      <c r="L837" s="522"/>
      <c r="M837" s="522"/>
      <c r="N837" s="522"/>
      <c r="O837" s="522"/>
      <c r="P837" s="522"/>
      <c r="Q837" s="522"/>
      <c r="R837" s="522"/>
      <c r="S837" s="522"/>
      <c r="T837" s="522"/>
      <c r="U837" s="522"/>
      <c r="V837" s="522"/>
      <c r="W837" s="522"/>
      <c r="X837" s="522"/>
      <c r="Y837" s="522"/>
      <c r="Z837" s="522"/>
    </row>
    <row r="838" spans="1:26" ht="14.25" customHeight="1" x14ac:dyDescent="0.2">
      <c r="A838" s="522"/>
      <c r="B838" s="522"/>
      <c r="C838" s="522"/>
      <c r="D838" s="522"/>
      <c r="E838" s="522"/>
      <c r="F838" s="522"/>
      <c r="G838" s="522"/>
      <c r="H838" s="522"/>
      <c r="I838" s="522"/>
      <c r="J838" s="522"/>
      <c r="K838" s="522"/>
      <c r="L838" s="522"/>
      <c r="M838" s="522"/>
      <c r="N838" s="522"/>
      <c r="O838" s="522"/>
      <c r="P838" s="522"/>
      <c r="Q838" s="522"/>
      <c r="R838" s="522"/>
      <c r="S838" s="522"/>
      <c r="T838" s="522"/>
      <c r="U838" s="522"/>
      <c r="V838" s="522"/>
      <c r="W838" s="522"/>
      <c r="X838" s="522"/>
      <c r="Y838" s="522"/>
      <c r="Z838" s="522"/>
    </row>
    <row r="839" spans="1:26" ht="14.25" customHeight="1" x14ac:dyDescent="0.2">
      <c r="A839" s="522"/>
      <c r="B839" s="522"/>
      <c r="C839" s="522"/>
      <c r="D839" s="522"/>
      <c r="E839" s="522"/>
      <c r="F839" s="522"/>
      <c r="G839" s="522"/>
      <c r="H839" s="522"/>
      <c r="I839" s="522"/>
      <c r="J839" s="522"/>
      <c r="K839" s="522"/>
      <c r="L839" s="522"/>
      <c r="M839" s="522"/>
      <c r="N839" s="522"/>
      <c r="O839" s="522"/>
      <c r="P839" s="522"/>
      <c r="Q839" s="522"/>
      <c r="R839" s="522"/>
      <c r="S839" s="522"/>
      <c r="T839" s="522"/>
      <c r="U839" s="522"/>
      <c r="V839" s="522"/>
      <c r="W839" s="522"/>
      <c r="X839" s="522"/>
      <c r="Y839" s="522"/>
      <c r="Z839" s="522"/>
    </row>
    <row r="840" spans="1:26" ht="14.25" customHeight="1" x14ac:dyDescent="0.2">
      <c r="A840" s="522"/>
      <c r="B840" s="522"/>
      <c r="C840" s="522"/>
      <c r="D840" s="522"/>
      <c r="E840" s="522"/>
      <c r="F840" s="522"/>
      <c r="G840" s="522"/>
      <c r="H840" s="522"/>
      <c r="I840" s="522"/>
      <c r="J840" s="522"/>
      <c r="K840" s="522"/>
      <c r="L840" s="522"/>
      <c r="M840" s="522"/>
      <c r="N840" s="522"/>
      <c r="O840" s="522"/>
      <c r="P840" s="522"/>
      <c r="Q840" s="522"/>
      <c r="R840" s="522"/>
      <c r="S840" s="522"/>
      <c r="T840" s="522"/>
      <c r="U840" s="522"/>
      <c r="V840" s="522"/>
      <c r="W840" s="522"/>
      <c r="X840" s="522"/>
      <c r="Y840" s="522"/>
      <c r="Z840" s="522"/>
    </row>
    <row r="841" spans="1:26" ht="14.25" customHeight="1" x14ac:dyDescent="0.2">
      <c r="A841" s="522"/>
      <c r="B841" s="522"/>
      <c r="C841" s="522"/>
      <c r="D841" s="522"/>
      <c r="E841" s="522"/>
      <c r="F841" s="522"/>
      <c r="G841" s="522"/>
      <c r="H841" s="522"/>
      <c r="I841" s="522"/>
      <c r="J841" s="522"/>
      <c r="K841" s="522"/>
      <c r="L841" s="522"/>
      <c r="M841" s="522"/>
      <c r="N841" s="522"/>
      <c r="O841" s="522"/>
      <c r="P841" s="522"/>
      <c r="Q841" s="522"/>
      <c r="R841" s="522"/>
      <c r="S841" s="522"/>
      <c r="T841" s="522"/>
      <c r="U841" s="522"/>
      <c r="V841" s="522"/>
      <c r="W841" s="522"/>
      <c r="X841" s="522"/>
      <c r="Y841" s="522"/>
      <c r="Z841" s="522"/>
    </row>
    <row r="842" spans="1:26" ht="14.25" customHeight="1" x14ac:dyDescent="0.2">
      <c r="A842" s="522"/>
      <c r="B842" s="522"/>
      <c r="C842" s="522"/>
      <c r="D842" s="522"/>
      <c r="E842" s="522"/>
      <c r="F842" s="522"/>
      <c r="G842" s="522"/>
      <c r="H842" s="522"/>
      <c r="I842" s="522"/>
      <c r="J842" s="522"/>
      <c r="K842" s="522"/>
      <c r="L842" s="522"/>
      <c r="M842" s="522"/>
      <c r="N842" s="522"/>
      <c r="O842" s="522"/>
      <c r="P842" s="522"/>
      <c r="Q842" s="522"/>
      <c r="R842" s="522"/>
      <c r="S842" s="522"/>
      <c r="T842" s="522"/>
      <c r="U842" s="522"/>
      <c r="V842" s="522"/>
      <c r="W842" s="522"/>
      <c r="X842" s="522"/>
      <c r="Y842" s="522"/>
      <c r="Z842" s="522"/>
    </row>
    <row r="843" spans="1:26" ht="14.25" customHeight="1" x14ac:dyDescent="0.2">
      <c r="A843" s="522"/>
      <c r="B843" s="522"/>
      <c r="C843" s="522"/>
      <c r="D843" s="522"/>
      <c r="E843" s="522"/>
      <c r="F843" s="522"/>
      <c r="G843" s="522"/>
      <c r="H843" s="522"/>
      <c r="I843" s="522"/>
      <c r="J843" s="522"/>
      <c r="K843" s="522"/>
      <c r="L843" s="522"/>
      <c r="M843" s="522"/>
      <c r="N843" s="522"/>
      <c r="O843" s="522"/>
      <c r="P843" s="522"/>
      <c r="Q843" s="522"/>
      <c r="R843" s="522"/>
      <c r="S843" s="522"/>
      <c r="T843" s="522"/>
      <c r="U843" s="522"/>
      <c r="V843" s="522"/>
      <c r="W843" s="522"/>
      <c r="X843" s="522"/>
      <c r="Y843" s="522"/>
      <c r="Z843" s="522"/>
    </row>
    <row r="844" spans="1:26" ht="14.25" customHeight="1" x14ac:dyDescent="0.2">
      <c r="A844" s="522"/>
      <c r="B844" s="522"/>
      <c r="C844" s="522"/>
      <c r="D844" s="522"/>
      <c r="E844" s="522"/>
      <c r="F844" s="522"/>
      <c r="G844" s="522"/>
      <c r="H844" s="522"/>
      <c r="I844" s="522"/>
      <c r="J844" s="522"/>
      <c r="K844" s="522"/>
      <c r="L844" s="522"/>
      <c r="M844" s="522"/>
      <c r="N844" s="522"/>
      <c r="O844" s="522"/>
      <c r="P844" s="522"/>
      <c r="Q844" s="522"/>
      <c r="R844" s="522"/>
      <c r="S844" s="522"/>
      <c r="T844" s="522"/>
      <c r="U844" s="522"/>
      <c r="V844" s="522"/>
      <c r="W844" s="522"/>
      <c r="X844" s="522"/>
      <c r="Y844" s="522"/>
      <c r="Z844" s="522"/>
    </row>
    <row r="845" spans="1:26" ht="14.25" customHeight="1" x14ac:dyDescent="0.2">
      <c r="A845" s="522"/>
      <c r="B845" s="522"/>
      <c r="C845" s="522"/>
      <c r="D845" s="522"/>
      <c r="E845" s="522"/>
      <c r="F845" s="522"/>
      <c r="G845" s="522"/>
      <c r="H845" s="522"/>
      <c r="I845" s="522"/>
      <c r="J845" s="522"/>
      <c r="K845" s="522"/>
      <c r="L845" s="522"/>
      <c r="M845" s="522"/>
      <c r="N845" s="522"/>
      <c r="O845" s="522"/>
      <c r="P845" s="522"/>
      <c r="Q845" s="522"/>
      <c r="R845" s="522"/>
      <c r="S845" s="522"/>
      <c r="T845" s="522"/>
      <c r="U845" s="522"/>
      <c r="V845" s="522"/>
      <c r="W845" s="522"/>
      <c r="X845" s="522"/>
      <c r="Y845" s="522"/>
      <c r="Z845" s="522"/>
    </row>
    <row r="846" spans="1:26" ht="14.25" customHeight="1" x14ac:dyDescent="0.2">
      <c r="A846" s="522"/>
      <c r="B846" s="522"/>
      <c r="C846" s="522"/>
      <c r="D846" s="522"/>
      <c r="E846" s="522"/>
      <c r="F846" s="522"/>
      <c r="G846" s="522"/>
      <c r="H846" s="522"/>
      <c r="I846" s="522"/>
      <c r="J846" s="522"/>
      <c r="K846" s="522"/>
      <c r="L846" s="522"/>
      <c r="M846" s="522"/>
      <c r="N846" s="522"/>
      <c r="O846" s="522"/>
      <c r="P846" s="522"/>
      <c r="Q846" s="522"/>
      <c r="R846" s="522"/>
      <c r="S846" s="522"/>
      <c r="T846" s="522"/>
      <c r="U846" s="522"/>
      <c r="V846" s="522"/>
      <c r="W846" s="522"/>
      <c r="X846" s="522"/>
      <c r="Y846" s="522"/>
      <c r="Z846" s="522"/>
    </row>
    <row r="847" spans="1:26" ht="14.25" customHeight="1" x14ac:dyDescent="0.2">
      <c r="A847" s="522"/>
      <c r="B847" s="522"/>
      <c r="C847" s="522"/>
      <c r="D847" s="522"/>
      <c r="E847" s="522"/>
      <c r="F847" s="522"/>
      <c r="G847" s="522"/>
      <c r="H847" s="522"/>
      <c r="I847" s="522"/>
      <c r="J847" s="522"/>
      <c r="K847" s="522"/>
      <c r="L847" s="522"/>
      <c r="M847" s="522"/>
      <c r="N847" s="522"/>
      <c r="O847" s="522"/>
      <c r="P847" s="522"/>
      <c r="Q847" s="522"/>
      <c r="R847" s="522"/>
      <c r="S847" s="522"/>
      <c r="T847" s="522"/>
      <c r="U847" s="522"/>
      <c r="V847" s="522"/>
      <c r="W847" s="522"/>
      <c r="X847" s="522"/>
      <c r="Y847" s="522"/>
      <c r="Z847" s="522"/>
    </row>
    <row r="848" spans="1:26" ht="14.25" customHeight="1" x14ac:dyDescent="0.2">
      <c r="A848" s="522"/>
      <c r="B848" s="522"/>
      <c r="C848" s="522"/>
      <c r="D848" s="522"/>
      <c r="E848" s="522"/>
      <c r="F848" s="522"/>
      <c r="G848" s="522"/>
      <c r="H848" s="522"/>
      <c r="I848" s="522"/>
      <c r="J848" s="522"/>
      <c r="K848" s="522"/>
      <c r="L848" s="522"/>
      <c r="M848" s="522"/>
      <c r="N848" s="522"/>
      <c r="O848" s="522"/>
      <c r="P848" s="522"/>
      <c r="Q848" s="522"/>
      <c r="R848" s="522"/>
      <c r="S848" s="522"/>
      <c r="T848" s="522"/>
      <c r="U848" s="522"/>
      <c r="V848" s="522"/>
      <c r="W848" s="522"/>
      <c r="X848" s="522"/>
      <c r="Y848" s="522"/>
      <c r="Z848" s="522"/>
    </row>
    <row r="849" spans="1:26" ht="14.25" customHeight="1" x14ac:dyDescent="0.2">
      <c r="A849" s="522"/>
      <c r="B849" s="522"/>
      <c r="C849" s="522"/>
      <c r="D849" s="522"/>
      <c r="E849" s="522"/>
      <c r="F849" s="522"/>
      <c r="G849" s="522"/>
      <c r="H849" s="522"/>
      <c r="I849" s="522"/>
      <c r="J849" s="522"/>
      <c r="K849" s="522"/>
      <c r="L849" s="522"/>
      <c r="M849" s="522"/>
      <c r="N849" s="522"/>
      <c r="O849" s="522"/>
      <c r="P849" s="522"/>
      <c r="Q849" s="522"/>
      <c r="R849" s="522"/>
      <c r="S849" s="522"/>
      <c r="T849" s="522"/>
      <c r="U849" s="522"/>
      <c r="V849" s="522"/>
      <c r="W849" s="522"/>
      <c r="X849" s="522"/>
      <c r="Y849" s="522"/>
      <c r="Z849" s="522"/>
    </row>
    <row r="850" spans="1:26" ht="14.25" customHeight="1" x14ac:dyDescent="0.2">
      <c r="A850" s="522"/>
      <c r="B850" s="522"/>
      <c r="C850" s="522"/>
      <c r="D850" s="522"/>
      <c r="E850" s="522"/>
      <c r="F850" s="522"/>
      <c r="G850" s="522"/>
      <c r="H850" s="522"/>
      <c r="I850" s="522"/>
      <c r="J850" s="522"/>
      <c r="K850" s="522"/>
      <c r="L850" s="522"/>
      <c r="M850" s="522"/>
      <c r="N850" s="522"/>
      <c r="O850" s="522"/>
      <c r="P850" s="522"/>
      <c r="Q850" s="522"/>
      <c r="R850" s="522"/>
      <c r="S850" s="522"/>
      <c r="T850" s="522"/>
      <c r="U850" s="522"/>
      <c r="V850" s="522"/>
      <c r="W850" s="522"/>
      <c r="X850" s="522"/>
      <c r="Y850" s="522"/>
      <c r="Z850" s="522"/>
    </row>
    <row r="851" spans="1:26" ht="14.25" customHeight="1" x14ac:dyDescent="0.2">
      <c r="A851" s="522"/>
      <c r="B851" s="522"/>
      <c r="C851" s="522"/>
      <c r="D851" s="522"/>
      <c r="E851" s="522"/>
      <c r="F851" s="522"/>
      <c r="G851" s="522"/>
      <c r="H851" s="522"/>
      <c r="I851" s="522"/>
      <c r="J851" s="522"/>
      <c r="K851" s="522"/>
      <c r="L851" s="522"/>
      <c r="M851" s="522"/>
      <c r="N851" s="522"/>
      <c r="O851" s="522"/>
      <c r="P851" s="522"/>
      <c r="Q851" s="522"/>
      <c r="R851" s="522"/>
      <c r="S851" s="522"/>
      <c r="T851" s="522"/>
      <c r="U851" s="522"/>
      <c r="V851" s="522"/>
      <c r="W851" s="522"/>
      <c r="X851" s="522"/>
      <c r="Y851" s="522"/>
      <c r="Z851" s="522"/>
    </row>
    <row r="852" spans="1:26" ht="14.25" customHeight="1" x14ac:dyDescent="0.2">
      <c r="A852" s="522"/>
      <c r="B852" s="522"/>
      <c r="C852" s="522"/>
      <c r="D852" s="522"/>
      <c r="E852" s="522"/>
      <c r="F852" s="522"/>
      <c r="G852" s="522"/>
      <c r="H852" s="522"/>
      <c r="I852" s="522"/>
      <c r="J852" s="522"/>
      <c r="K852" s="522"/>
      <c r="L852" s="522"/>
      <c r="M852" s="522"/>
      <c r="N852" s="522"/>
      <c r="O852" s="522"/>
      <c r="P852" s="522"/>
      <c r="Q852" s="522"/>
      <c r="R852" s="522"/>
      <c r="S852" s="522"/>
      <c r="T852" s="522"/>
      <c r="U852" s="522"/>
      <c r="V852" s="522"/>
      <c r="W852" s="522"/>
      <c r="X852" s="522"/>
      <c r="Y852" s="522"/>
      <c r="Z852" s="522"/>
    </row>
    <row r="853" spans="1:26" ht="14.25" customHeight="1" x14ac:dyDescent="0.2">
      <c r="A853" s="522"/>
      <c r="B853" s="522"/>
      <c r="C853" s="522"/>
      <c r="D853" s="522"/>
      <c r="E853" s="522"/>
      <c r="F853" s="522"/>
      <c r="G853" s="522"/>
      <c r="H853" s="522"/>
      <c r="I853" s="522"/>
      <c r="J853" s="522"/>
      <c r="K853" s="522"/>
      <c r="L853" s="522"/>
      <c r="M853" s="522"/>
      <c r="N853" s="522"/>
      <c r="O853" s="522"/>
      <c r="P853" s="522"/>
      <c r="Q853" s="522"/>
      <c r="R853" s="522"/>
      <c r="S853" s="522"/>
      <c r="T853" s="522"/>
      <c r="U853" s="522"/>
      <c r="V853" s="522"/>
      <c r="W853" s="522"/>
      <c r="X853" s="522"/>
      <c r="Y853" s="522"/>
      <c r="Z853" s="522"/>
    </row>
    <row r="854" spans="1:26" ht="14.25" customHeight="1" x14ac:dyDescent="0.2">
      <c r="A854" s="522"/>
      <c r="B854" s="522"/>
      <c r="C854" s="522"/>
      <c r="D854" s="522"/>
      <c r="E854" s="522"/>
      <c r="F854" s="522"/>
      <c r="G854" s="522"/>
      <c r="H854" s="522"/>
      <c r="I854" s="522"/>
      <c r="J854" s="522"/>
      <c r="K854" s="522"/>
      <c r="L854" s="522"/>
      <c r="M854" s="522"/>
      <c r="N854" s="522"/>
      <c r="O854" s="522"/>
      <c r="P854" s="522"/>
      <c r="Q854" s="522"/>
      <c r="R854" s="522"/>
      <c r="S854" s="522"/>
      <c r="T854" s="522"/>
      <c r="U854" s="522"/>
      <c r="V854" s="522"/>
      <c r="W854" s="522"/>
      <c r="X854" s="522"/>
      <c r="Y854" s="522"/>
      <c r="Z854" s="522"/>
    </row>
    <row r="855" spans="1:26" ht="14.25" customHeight="1" x14ac:dyDescent="0.2">
      <c r="A855" s="522"/>
      <c r="B855" s="522"/>
      <c r="C855" s="522"/>
      <c r="D855" s="522"/>
      <c r="E855" s="522"/>
      <c r="F855" s="522"/>
      <c r="G855" s="522"/>
      <c r="H855" s="522"/>
      <c r="I855" s="522"/>
      <c r="J855" s="522"/>
      <c r="K855" s="522"/>
      <c r="L855" s="522"/>
      <c r="M855" s="522"/>
      <c r="N855" s="522"/>
      <c r="O855" s="522"/>
      <c r="P855" s="522"/>
      <c r="Q855" s="522"/>
      <c r="R855" s="522"/>
      <c r="S855" s="522"/>
      <c r="T855" s="522"/>
      <c r="U855" s="522"/>
      <c r="V855" s="522"/>
      <c r="W855" s="522"/>
      <c r="X855" s="522"/>
      <c r="Y855" s="522"/>
      <c r="Z855" s="522"/>
    </row>
    <row r="856" spans="1:26" ht="14.25" customHeight="1" x14ac:dyDescent="0.2">
      <c r="A856" s="522"/>
      <c r="B856" s="522"/>
      <c r="C856" s="522"/>
      <c r="D856" s="522"/>
      <c r="E856" s="522"/>
      <c r="F856" s="522"/>
      <c r="G856" s="522"/>
      <c r="H856" s="522"/>
      <c r="I856" s="522"/>
      <c r="J856" s="522"/>
      <c r="K856" s="522"/>
      <c r="L856" s="522"/>
      <c r="M856" s="522"/>
      <c r="N856" s="522"/>
      <c r="O856" s="522"/>
      <c r="P856" s="522"/>
      <c r="Q856" s="522"/>
      <c r="R856" s="522"/>
      <c r="S856" s="522"/>
      <c r="T856" s="522"/>
      <c r="U856" s="522"/>
      <c r="V856" s="522"/>
      <c r="W856" s="522"/>
      <c r="X856" s="522"/>
      <c r="Y856" s="522"/>
      <c r="Z856" s="522"/>
    </row>
    <row r="857" spans="1:26" ht="14.25" customHeight="1" x14ac:dyDescent="0.2">
      <c r="A857" s="522"/>
      <c r="B857" s="522"/>
      <c r="C857" s="522"/>
      <c r="D857" s="522"/>
      <c r="E857" s="522"/>
      <c r="F857" s="522"/>
      <c r="G857" s="522"/>
      <c r="H857" s="522"/>
      <c r="I857" s="522"/>
      <c r="J857" s="522"/>
      <c r="K857" s="522"/>
      <c r="L857" s="522"/>
      <c r="M857" s="522"/>
      <c r="N857" s="522"/>
      <c r="O857" s="522"/>
      <c r="P857" s="522"/>
      <c r="Q857" s="522"/>
      <c r="R857" s="522"/>
      <c r="S857" s="522"/>
      <c r="T857" s="522"/>
      <c r="U857" s="522"/>
      <c r="V857" s="522"/>
      <c r="W857" s="522"/>
      <c r="X857" s="522"/>
      <c r="Y857" s="522"/>
      <c r="Z857" s="522"/>
    </row>
    <row r="858" spans="1:26" ht="14.25" customHeight="1" x14ac:dyDescent="0.2">
      <c r="A858" s="522"/>
      <c r="B858" s="522"/>
      <c r="C858" s="522"/>
      <c r="D858" s="522"/>
      <c r="E858" s="522"/>
      <c r="F858" s="522"/>
      <c r="G858" s="522"/>
      <c r="H858" s="522"/>
      <c r="I858" s="522"/>
      <c r="J858" s="522"/>
      <c r="K858" s="522"/>
      <c r="L858" s="522"/>
      <c r="M858" s="522"/>
      <c r="N858" s="522"/>
      <c r="O858" s="522"/>
      <c r="P858" s="522"/>
      <c r="Q858" s="522"/>
      <c r="R858" s="522"/>
      <c r="S858" s="522"/>
      <c r="T858" s="522"/>
      <c r="U858" s="522"/>
      <c r="V858" s="522"/>
      <c r="W858" s="522"/>
      <c r="X858" s="522"/>
      <c r="Y858" s="522"/>
      <c r="Z858" s="522"/>
    </row>
    <row r="859" spans="1:26" ht="14.25" customHeight="1" x14ac:dyDescent="0.2">
      <c r="A859" s="522"/>
      <c r="B859" s="522"/>
      <c r="C859" s="522"/>
      <c r="D859" s="522"/>
      <c r="E859" s="522"/>
      <c r="F859" s="522"/>
      <c r="G859" s="522"/>
      <c r="H859" s="522"/>
      <c r="I859" s="522"/>
      <c r="J859" s="522"/>
      <c r="K859" s="522"/>
      <c r="L859" s="522"/>
      <c r="M859" s="522"/>
      <c r="N859" s="522"/>
      <c r="O859" s="522"/>
      <c r="P859" s="522"/>
      <c r="Q859" s="522"/>
      <c r="R859" s="522"/>
      <c r="S859" s="522"/>
      <c r="T859" s="522"/>
      <c r="U859" s="522"/>
      <c r="V859" s="522"/>
      <c r="W859" s="522"/>
      <c r="X859" s="522"/>
      <c r="Y859" s="522"/>
      <c r="Z859" s="522"/>
    </row>
    <row r="860" spans="1:26" ht="14.25" customHeight="1" x14ac:dyDescent="0.2">
      <c r="A860" s="522"/>
      <c r="B860" s="522"/>
      <c r="C860" s="522"/>
      <c r="D860" s="522"/>
      <c r="E860" s="522"/>
      <c r="F860" s="522"/>
      <c r="G860" s="522"/>
      <c r="H860" s="522"/>
      <c r="I860" s="522"/>
      <c r="J860" s="522"/>
      <c r="K860" s="522"/>
      <c r="L860" s="522"/>
      <c r="M860" s="522"/>
      <c r="N860" s="522"/>
      <c r="O860" s="522"/>
      <c r="P860" s="522"/>
      <c r="Q860" s="522"/>
      <c r="R860" s="522"/>
      <c r="S860" s="522"/>
      <c r="T860" s="522"/>
      <c r="U860" s="522"/>
      <c r="V860" s="522"/>
      <c r="W860" s="522"/>
      <c r="X860" s="522"/>
      <c r="Y860" s="522"/>
      <c r="Z860" s="522"/>
    </row>
    <row r="861" spans="1:26" ht="14.25" customHeight="1" x14ac:dyDescent="0.2">
      <c r="A861" s="522"/>
      <c r="B861" s="522"/>
      <c r="C861" s="522"/>
      <c r="D861" s="522"/>
      <c r="E861" s="522"/>
      <c r="F861" s="522"/>
      <c r="G861" s="522"/>
      <c r="H861" s="522"/>
      <c r="I861" s="522"/>
      <c r="J861" s="522"/>
      <c r="K861" s="522"/>
      <c r="L861" s="522"/>
      <c r="M861" s="522"/>
      <c r="N861" s="522"/>
      <c r="O861" s="522"/>
      <c r="P861" s="522"/>
      <c r="Q861" s="522"/>
      <c r="R861" s="522"/>
      <c r="S861" s="522"/>
      <c r="T861" s="522"/>
      <c r="U861" s="522"/>
      <c r="V861" s="522"/>
      <c r="W861" s="522"/>
      <c r="X861" s="522"/>
      <c r="Y861" s="522"/>
      <c r="Z861" s="522"/>
    </row>
    <row r="862" spans="1:26" ht="14.25" customHeight="1" x14ac:dyDescent="0.2">
      <c r="A862" s="522"/>
      <c r="B862" s="522"/>
      <c r="C862" s="522"/>
      <c r="D862" s="522"/>
      <c r="E862" s="522"/>
      <c r="F862" s="522"/>
      <c r="G862" s="522"/>
      <c r="H862" s="522"/>
      <c r="I862" s="522"/>
      <c r="J862" s="522"/>
      <c r="K862" s="522"/>
      <c r="L862" s="522"/>
      <c r="M862" s="522"/>
      <c r="N862" s="522"/>
      <c r="O862" s="522"/>
      <c r="P862" s="522"/>
      <c r="Q862" s="522"/>
      <c r="R862" s="522"/>
      <c r="S862" s="522"/>
      <c r="T862" s="522"/>
      <c r="U862" s="522"/>
      <c r="V862" s="522"/>
      <c r="W862" s="522"/>
      <c r="X862" s="522"/>
      <c r="Y862" s="522"/>
      <c r="Z862" s="522"/>
    </row>
    <row r="863" spans="1:26" ht="14.25" customHeight="1" x14ac:dyDescent="0.2">
      <c r="A863" s="522"/>
      <c r="B863" s="522"/>
      <c r="C863" s="522"/>
      <c r="D863" s="522"/>
      <c r="E863" s="522"/>
      <c r="F863" s="522"/>
      <c r="G863" s="522"/>
      <c r="H863" s="522"/>
      <c r="I863" s="522"/>
      <c r="J863" s="522"/>
      <c r="K863" s="522"/>
      <c r="L863" s="522"/>
      <c r="M863" s="522"/>
      <c r="N863" s="522"/>
      <c r="O863" s="522"/>
      <c r="P863" s="522"/>
      <c r="Q863" s="522"/>
      <c r="R863" s="522"/>
      <c r="S863" s="522"/>
      <c r="T863" s="522"/>
      <c r="U863" s="522"/>
      <c r="V863" s="522"/>
      <c r="W863" s="522"/>
      <c r="X863" s="522"/>
      <c r="Y863" s="522"/>
      <c r="Z863" s="522"/>
    </row>
    <row r="864" spans="1:26" ht="14.25" customHeight="1" x14ac:dyDescent="0.2">
      <c r="A864" s="522"/>
      <c r="B864" s="522"/>
      <c r="C864" s="522"/>
      <c r="D864" s="522"/>
      <c r="E864" s="522"/>
      <c r="F864" s="522"/>
      <c r="G864" s="522"/>
      <c r="H864" s="522"/>
      <c r="I864" s="522"/>
      <c r="J864" s="522"/>
      <c r="K864" s="522"/>
      <c r="L864" s="522"/>
      <c r="M864" s="522"/>
      <c r="N864" s="522"/>
      <c r="O864" s="522"/>
      <c r="P864" s="522"/>
      <c r="Q864" s="522"/>
      <c r="R864" s="522"/>
      <c r="S864" s="522"/>
      <c r="T864" s="522"/>
      <c r="U864" s="522"/>
      <c r="V864" s="522"/>
      <c r="W864" s="522"/>
      <c r="X864" s="522"/>
      <c r="Y864" s="522"/>
      <c r="Z864" s="522"/>
    </row>
    <row r="865" spans="1:26" ht="14.25" customHeight="1" x14ac:dyDescent="0.2">
      <c r="A865" s="522"/>
      <c r="B865" s="522"/>
      <c r="C865" s="522"/>
      <c r="D865" s="522"/>
      <c r="E865" s="522"/>
      <c r="F865" s="522"/>
      <c r="G865" s="522"/>
      <c r="H865" s="522"/>
      <c r="I865" s="522"/>
      <c r="J865" s="522"/>
      <c r="K865" s="522"/>
      <c r="L865" s="522"/>
      <c r="M865" s="522"/>
      <c r="N865" s="522"/>
      <c r="O865" s="522"/>
      <c r="P865" s="522"/>
      <c r="Q865" s="522"/>
      <c r="R865" s="522"/>
      <c r="S865" s="522"/>
      <c r="T865" s="522"/>
      <c r="U865" s="522"/>
      <c r="V865" s="522"/>
      <c r="W865" s="522"/>
      <c r="X865" s="522"/>
      <c r="Y865" s="522"/>
      <c r="Z865" s="522"/>
    </row>
    <row r="866" spans="1:26" ht="14.25" customHeight="1" x14ac:dyDescent="0.2">
      <c r="A866" s="522"/>
      <c r="B866" s="522"/>
      <c r="C866" s="522"/>
      <c r="D866" s="522"/>
      <c r="E866" s="522"/>
      <c r="F866" s="522"/>
      <c r="G866" s="522"/>
      <c r="H866" s="522"/>
      <c r="I866" s="522"/>
      <c r="J866" s="522"/>
      <c r="K866" s="522"/>
      <c r="L866" s="522"/>
      <c r="M866" s="522"/>
      <c r="N866" s="522"/>
      <c r="O866" s="522"/>
      <c r="P866" s="522"/>
      <c r="Q866" s="522"/>
      <c r="R866" s="522"/>
      <c r="S866" s="522"/>
      <c r="T866" s="522"/>
      <c r="U866" s="522"/>
      <c r="V866" s="522"/>
      <c r="W866" s="522"/>
      <c r="X866" s="522"/>
      <c r="Y866" s="522"/>
      <c r="Z866" s="522"/>
    </row>
    <row r="867" spans="1:26" ht="14.25" customHeight="1" x14ac:dyDescent="0.2">
      <c r="A867" s="522"/>
      <c r="B867" s="522"/>
      <c r="C867" s="522"/>
      <c r="D867" s="522"/>
      <c r="E867" s="522"/>
      <c r="F867" s="522"/>
      <c r="G867" s="522"/>
      <c r="H867" s="522"/>
      <c r="I867" s="522"/>
      <c r="J867" s="522"/>
      <c r="K867" s="522"/>
      <c r="L867" s="522"/>
      <c r="M867" s="522"/>
      <c r="N867" s="522"/>
      <c r="O867" s="522"/>
      <c r="P867" s="522"/>
      <c r="Q867" s="522"/>
      <c r="R867" s="522"/>
      <c r="S867" s="522"/>
      <c r="T867" s="522"/>
      <c r="U867" s="522"/>
      <c r="V867" s="522"/>
      <c r="W867" s="522"/>
      <c r="X867" s="522"/>
      <c r="Y867" s="522"/>
      <c r="Z867" s="522"/>
    </row>
    <row r="868" spans="1:26" ht="14.25" customHeight="1" x14ac:dyDescent="0.2">
      <c r="A868" s="522"/>
      <c r="B868" s="522"/>
      <c r="C868" s="522"/>
      <c r="D868" s="522"/>
      <c r="E868" s="522"/>
      <c r="F868" s="522"/>
      <c r="G868" s="522"/>
      <c r="H868" s="522"/>
      <c r="I868" s="522"/>
      <c r="J868" s="522"/>
      <c r="K868" s="522"/>
      <c r="L868" s="522"/>
      <c r="M868" s="522"/>
      <c r="N868" s="522"/>
      <c r="O868" s="522"/>
      <c r="P868" s="522"/>
      <c r="Q868" s="522"/>
      <c r="R868" s="522"/>
      <c r="S868" s="522"/>
      <c r="T868" s="522"/>
      <c r="U868" s="522"/>
      <c r="V868" s="522"/>
      <c r="W868" s="522"/>
      <c r="X868" s="522"/>
      <c r="Y868" s="522"/>
      <c r="Z868" s="522"/>
    </row>
    <row r="869" spans="1:26" ht="14.25" customHeight="1" x14ac:dyDescent="0.2">
      <c r="A869" s="522"/>
      <c r="B869" s="522"/>
      <c r="C869" s="522"/>
      <c r="D869" s="522"/>
      <c r="E869" s="522"/>
      <c r="F869" s="522"/>
      <c r="G869" s="522"/>
      <c r="H869" s="522"/>
      <c r="I869" s="522"/>
      <c r="J869" s="522"/>
      <c r="K869" s="522"/>
      <c r="L869" s="522"/>
      <c r="M869" s="522"/>
      <c r="N869" s="522"/>
      <c r="O869" s="522"/>
      <c r="P869" s="522"/>
      <c r="Q869" s="522"/>
      <c r="R869" s="522"/>
      <c r="S869" s="522"/>
      <c r="T869" s="522"/>
      <c r="U869" s="522"/>
      <c r="V869" s="522"/>
      <c r="W869" s="522"/>
      <c r="X869" s="522"/>
      <c r="Y869" s="522"/>
      <c r="Z869" s="522"/>
    </row>
    <row r="870" spans="1:26" ht="14.25" customHeight="1" x14ac:dyDescent="0.2">
      <c r="A870" s="522"/>
      <c r="B870" s="522"/>
      <c r="C870" s="522"/>
      <c r="D870" s="522"/>
      <c r="E870" s="522"/>
      <c r="F870" s="522"/>
      <c r="G870" s="522"/>
      <c r="H870" s="522"/>
      <c r="I870" s="522"/>
      <c r="J870" s="522"/>
      <c r="K870" s="522"/>
      <c r="L870" s="522"/>
      <c r="M870" s="522"/>
      <c r="N870" s="522"/>
      <c r="O870" s="522"/>
      <c r="P870" s="522"/>
      <c r="Q870" s="522"/>
      <c r="R870" s="522"/>
      <c r="S870" s="522"/>
      <c r="T870" s="522"/>
      <c r="U870" s="522"/>
      <c r="V870" s="522"/>
      <c r="W870" s="522"/>
      <c r="X870" s="522"/>
      <c r="Y870" s="522"/>
      <c r="Z870" s="522"/>
    </row>
    <row r="871" spans="1:26" ht="14.25" customHeight="1" x14ac:dyDescent="0.2">
      <c r="A871" s="522"/>
      <c r="B871" s="522"/>
      <c r="C871" s="522"/>
      <c r="D871" s="522"/>
      <c r="E871" s="522"/>
      <c r="F871" s="522"/>
      <c r="G871" s="522"/>
      <c r="H871" s="522"/>
      <c r="I871" s="522"/>
      <c r="J871" s="522"/>
      <c r="K871" s="522"/>
      <c r="L871" s="522"/>
      <c r="M871" s="522"/>
      <c r="N871" s="522"/>
      <c r="O871" s="522"/>
      <c r="P871" s="522"/>
      <c r="Q871" s="522"/>
      <c r="R871" s="522"/>
      <c r="S871" s="522"/>
      <c r="T871" s="522"/>
      <c r="U871" s="522"/>
      <c r="V871" s="522"/>
      <c r="W871" s="522"/>
      <c r="X871" s="522"/>
      <c r="Y871" s="522"/>
      <c r="Z871" s="522"/>
    </row>
    <row r="872" spans="1:26" ht="14.25" customHeight="1" x14ac:dyDescent="0.2">
      <c r="A872" s="522"/>
      <c r="B872" s="522"/>
      <c r="C872" s="522"/>
      <c r="D872" s="522"/>
      <c r="E872" s="522"/>
      <c r="F872" s="522"/>
      <c r="G872" s="522"/>
      <c r="H872" s="522"/>
      <c r="I872" s="522"/>
      <c r="J872" s="522"/>
      <c r="K872" s="522"/>
      <c r="L872" s="522"/>
      <c r="M872" s="522"/>
      <c r="N872" s="522"/>
      <c r="O872" s="522"/>
      <c r="P872" s="522"/>
      <c r="Q872" s="522"/>
      <c r="R872" s="522"/>
      <c r="S872" s="522"/>
      <c r="T872" s="522"/>
      <c r="U872" s="522"/>
      <c r="V872" s="522"/>
      <c r="W872" s="522"/>
      <c r="X872" s="522"/>
      <c r="Y872" s="522"/>
      <c r="Z872" s="522"/>
    </row>
    <row r="873" spans="1:26" ht="14.25" customHeight="1" x14ac:dyDescent="0.2">
      <c r="A873" s="522"/>
      <c r="B873" s="522"/>
      <c r="C873" s="522"/>
      <c r="D873" s="522"/>
      <c r="E873" s="522"/>
      <c r="F873" s="522"/>
      <c r="G873" s="522"/>
      <c r="H873" s="522"/>
      <c r="I873" s="522"/>
      <c r="J873" s="522"/>
      <c r="K873" s="522"/>
      <c r="L873" s="522"/>
      <c r="M873" s="522"/>
      <c r="N873" s="522"/>
      <c r="O873" s="522"/>
      <c r="P873" s="522"/>
      <c r="Q873" s="522"/>
      <c r="R873" s="522"/>
      <c r="S873" s="522"/>
      <c r="T873" s="522"/>
      <c r="U873" s="522"/>
      <c r="V873" s="522"/>
      <c r="W873" s="522"/>
      <c r="X873" s="522"/>
      <c r="Y873" s="522"/>
      <c r="Z873" s="522"/>
    </row>
    <row r="874" spans="1:26" ht="14.25" customHeight="1" x14ac:dyDescent="0.2">
      <c r="A874" s="522"/>
      <c r="B874" s="522"/>
      <c r="C874" s="522"/>
      <c r="D874" s="522"/>
      <c r="E874" s="522"/>
      <c r="F874" s="522"/>
      <c r="G874" s="522"/>
      <c r="H874" s="522"/>
      <c r="I874" s="522"/>
      <c r="J874" s="522"/>
      <c r="K874" s="522"/>
      <c r="L874" s="522"/>
      <c r="M874" s="522"/>
      <c r="N874" s="522"/>
      <c r="O874" s="522"/>
      <c r="P874" s="522"/>
      <c r="Q874" s="522"/>
      <c r="R874" s="522"/>
      <c r="S874" s="522"/>
      <c r="T874" s="522"/>
      <c r="U874" s="522"/>
      <c r="V874" s="522"/>
      <c r="W874" s="522"/>
      <c r="X874" s="522"/>
      <c r="Y874" s="522"/>
      <c r="Z874" s="522"/>
    </row>
    <row r="875" spans="1:26" ht="14.25" customHeight="1" x14ac:dyDescent="0.2">
      <c r="A875" s="522"/>
      <c r="B875" s="522"/>
      <c r="C875" s="522"/>
      <c r="D875" s="522"/>
      <c r="E875" s="522"/>
      <c r="F875" s="522"/>
      <c r="G875" s="522"/>
      <c r="H875" s="522"/>
      <c r="I875" s="522"/>
      <c r="J875" s="522"/>
      <c r="K875" s="522"/>
      <c r="L875" s="522"/>
      <c r="M875" s="522"/>
      <c r="N875" s="522"/>
      <c r="O875" s="522"/>
      <c r="P875" s="522"/>
      <c r="Q875" s="522"/>
      <c r="R875" s="522"/>
      <c r="S875" s="522"/>
      <c r="T875" s="522"/>
      <c r="U875" s="522"/>
      <c r="V875" s="522"/>
      <c r="W875" s="522"/>
      <c r="X875" s="522"/>
      <c r="Y875" s="522"/>
      <c r="Z875" s="522"/>
    </row>
    <row r="876" spans="1:26" ht="14.25" customHeight="1" x14ac:dyDescent="0.2">
      <c r="A876" s="522"/>
      <c r="B876" s="522"/>
      <c r="C876" s="522"/>
      <c r="D876" s="522"/>
      <c r="E876" s="522"/>
      <c r="F876" s="522"/>
      <c r="G876" s="522"/>
      <c r="H876" s="522"/>
      <c r="I876" s="522"/>
      <c r="J876" s="522"/>
      <c r="K876" s="522"/>
      <c r="L876" s="522"/>
      <c r="M876" s="522"/>
      <c r="N876" s="522"/>
      <c r="O876" s="522"/>
      <c r="P876" s="522"/>
      <c r="Q876" s="522"/>
      <c r="R876" s="522"/>
      <c r="S876" s="522"/>
      <c r="T876" s="522"/>
      <c r="U876" s="522"/>
      <c r="V876" s="522"/>
      <c r="W876" s="522"/>
      <c r="X876" s="522"/>
      <c r="Y876" s="522"/>
      <c r="Z876" s="522"/>
    </row>
    <row r="877" spans="1:26" ht="14.25" customHeight="1" x14ac:dyDescent="0.2">
      <c r="A877" s="522"/>
      <c r="B877" s="522"/>
      <c r="C877" s="522"/>
      <c r="D877" s="522"/>
      <c r="E877" s="522"/>
      <c r="F877" s="522"/>
      <c r="G877" s="522"/>
      <c r="H877" s="522"/>
      <c r="I877" s="522"/>
      <c r="J877" s="522"/>
      <c r="K877" s="522"/>
      <c r="L877" s="522"/>
      <c r="M877" s="522"/>
      <c r="N877" s="522"/>
      <c r="O877" s="522"/>
      <c r="P877" s="522"/>
      <c r="Q877" s="522"/>
      <c r="R877" s="522"/>
      <c r="S877" s="522"/>
      <c r="T877" s="522"/>
      <c r="U877" s="522"/>
      <c r="V877" s="522"/>
      <c r="W877" s="522"/>
      <c r="X877" s="522"/>
      <c r="Y877" s="522"/>
      <c r="Z877" s="522"/>
    </row>
    <row r="878" spans="1:26" ht="14.25" customHeight="1" x14ac:dyDescent="0.2">
      <c r="A878" s="522"/>
      <c r="B878" s="522"/>
      <c r="C878" s="522"/>
      <c r="D878" s="522"/>
      <c r="E878" s="522"/>
      <c r="F878" s="522"/>
      <c r="G878" s="522"/>
      <c r="H878" s="522"/>
      <c r="I878" s="522"/>
      <c r="J878" s="522"/>
      <c r="K878" s="522"/>
      <c r="L878" s="522"/>
      <c r="M878" s="522"/>
      <c r="N878" s="522"/>
      <c r="O878" s="522"/>
      <c r="P878" s="522"/>
      <c r="Q878" s="522"/>
      <c r="R878" s="522"/>
      <c r="S878" s="522"/>
      <c r="T878" s="522"/>
      <c r="U878" s="522"/>
      <c r="V878" s="522"/>
      <c r="W878" s="522"/>
      <c r="X878" s="522"/>
      <c r="Y878" s="522"/>
      <c r="Z878" s="522"/>
    </row>
    <row r="879" spans="1:26" ht="14.25" customHeight="1" x14ac:dyDescent="0.2">
      <c r="A879" s="522"/>
      <c r="B879" s="522"/>
      <c r="C879" s="522"/>
      <c r="D879" s="522"/>
      <c r="E879" s="522"/>
      <c r="F879" s="522"/>
      <c r="G879" s="522"/>
      <c r="H879" s="522"/>
      <c r="I879" s="522"/>
      <c r="J879" s="522"/>
      <c r="K879" s="522"/>
      <c r="L879" s="522"/>
      <c r="M879" s="522"/>
      <c r="N879" s="522"/>
      <c r="O879" s="522"/>
      <c r="P879" s="522"/>
      <c r="Q879" s="522"/>
      <c r="R879" s="522"/>
      <c r="S879" s="522"/>
      <c r="T879" s="522"/>
      <c r="U879" s="522"/>
      <c r="V879" s="522"/>
      <c r="W879" s="522"/>
      <c r="X879" s="522"/>
      <c r="Y879" s="522"/>
      <c r="Z879" s="522"/>
    </row>
    <row r="880" spans="1:26" ht="14.25" customHeight="1" x14ac:dyDescent="0.2">
      <c r="A880" s="522"/>
      <c r="B880" s="522"/>
      <c r="C880" s="522"/>
      <c r="D880" s="522"/>
      <c r="E880" s="522"/>
      <c r="F880" s="522"/>
      <c r="G880" s="522"/>
      <c r="H880" s="522"/>
      <c r="I880" s="522"/>
      <c r="J880" s="522"/>
      <c r="K880" s="522"/>
      <c r="L880" s="522"/>
      <c r="M880" s="522"/>
      <c r="N880" s="522"/>
      <c r="O880" s="522"/>
      <c r="P880" s="522"/>
      <c r="Q880" s="522"/>
      <c r="R880" s="522"/>
      <c r="S880" s="522"/>
      <c r="T880" s="522"/>
      <c r="U880" s="522"/>
      <c r="V880" s="522"/>
      <c r="W880" s="522"/>
      <c r="X880" s="522"/>
      <c r="Y880" s="522"/>
      <c r="Z880" s="522"/>
    </row>
    <row r="881" spans="1:26" ht="14.25" customHeight="1" x14ac:dyDescent="0.2">
      <c r="A881" s="522"/>
      <c r="B881" s="522"/>
      <c r="C881" s="522"/>
      <c r="D881" s="522"/>
      <c r="E881" s="522"/>
      <c r="F881" s="522"/>
      <c r="G881" s="522"/>
      <c r="H881" s="522"/>
      <c r="I881" s="522"/>
      <c r="J881" s="522"/>
      <c r="K881" s="522"/>
      <c r="L881" s="522"/>
      <c r="M881" s="522"/>
      <c r="N881" s="522"/>
      <c r="O881" s="522"/>
      <c r="P881" s="522"/>
      <c r="Q881" s="522"/>
      <c r="R881" s="522"/>
      <c r="S881" s="522"/>
      <c r="T881" s="522"/>
      <c r="U881" s="522"/>
      <c r="V881" s="522"/>
      <c r="W881" s="522"/>
      <c r="X881" s="522"/>
      <c r="Y881" s="522"/>
      <c r="Z881" s="522"/>
    </row>
    <row r="882" spans="1:26" ht="14.25" customHeight="1" x14ac:dyDescent="0.2">
      <c r="A882" s="522"/>
      <c r="B882" s="522"/>
      <c r="C882" s="522"/>
      <c r="D882" s="522"/>
      <c r="E882" s="522"/>
      <c r="F882" s="522"/>
      <c r="G882" s="522"/>
      <c r="H882" s="522"/>
      <c r="I882" s="522"/>
      <c r="J882" s="522"/>
      <c r="K882" s="522"/>
      <c r="L882" s="522"/>
      <c r="M882" s="522"/>
      <c r="N882" s="522"/>
      <c r="O882" s="522"/>
      <c r="P882" s="522"/>
      <c r="Q882" s="522"/>
      <c r="R882" s="522"/>
      <c r="S882" s="522"/>
      <c r="T882" s="522"/>
      <c r="U882" s="522"/>
      <c r="V882" s="522"/>
      <c r="W882" s="522"/>
      <c r="X882" s="522"/>
      <c r="Y882" s="522"/>
      <c r="Z882" s="522"/>
    </row>
    <row r="883" spans="1:26" ht="14.25" customHeight="1" x14ac:dyDescent="0.2">
      <c r="A883" s="522"/>
      <c r="B883" s="522"/>
      <c r="C883" s="522"/>
      <c r="D883" s="522"/>
      <c r="E883" s="522"/>
      <c r="F883" s="522"/>
      <c r="G883" s="522"/>
      <c r="H883" s="522"/>
      <c r="I883" s="522"/>
      <c r="J883" s="522"/>
      <c r="K883" s="522"/>
      <c r="L883" s="522"/>
      <c r="M883" s="522"/>
      <c r="N883" s="522"/>
      <c r="O883" s="522"/>
      <c r="P883" s="522"/>
      <c r="Q883" s="522"/>
      <c r="R883" s="522"/>
      <c r="S883" s="522"/>
      <c r="T883" s="522"/>
      <c r="U883" s="522"/>
      <c r="V883" s="522"/>
      <c r="W883" s="522"/>
      <c r="X883" s="522"/>
      <c r="Y883" s="522"/>
      <c r="Z883" s="522"/>
    </row>
    <row r="884" spans="1:26" ht="14.25" customHeight="1" x14ac:dyDescent="0.2">
      <c r="A884" s="522"/>
      <c r="B884" s="522"/>
      <c r="C884" s="522"/>
      <c r="D884" s="522"/>
      <c r="E884" s="522"/>
      <c r="F884" s="522"/>
      <c r="G884" s="522"/>
      <c r="H884" s="522"/>
      <c r="I884" s="522"/>
      <c r="J884" s="522"/>
      <c r="K884" s="522"/>
      <c r="L884" s="522"/>
      <c r="M884" s="522"/>
      <c r="N884" s="522"/>
      <c r="O884" s="522"/>
      <c r="P884" s="522"/>
      <c r="Q884" s="522"/>
      <c r="R884" s="522"/>
      <c r="S884" s="522"/>
      <c r="T884" s="522"/>
      <c r="U884" s="522"/>
      <c r="V884" s="522"/>
      <c r="W884" s="522"/>
      <c r="X884" s="522"/>
      <c r="Y884" s="522"/>
      <c r="Z884" s="522"/>
    </row>
    <row r="885" spans="1:26" ht="14.25" customHeight="1" x14ac:dyDescent="0.2">
      <c r="A885" s="522"/>
      <c r="B885" s="522"/>
      <c r="C885" s="522"/>
      <c r="D885" s="522"/>
      <c r="E885" s="522"/>
      <c r="F885" s="522"/>
      <c r="G885" s="522"/>
      <c r="H885" s="522"/>
      <c r="I885" s="522"/>
      <c r="J885" s="522"/>
      <c r="K885" s="522"/>
      <c r="L885" s="522"/>
      <c r="M885" s="522"/>
      <c r="N885" s="522"/>
      <c r="O885" s="522"/>
      <c r="P885" s="522"/>
      <c r="Q885" s="522"/>
      <c r="R885" s="522"/>
      <c r="S885" s="522"/>
      <c r="T885" s="522"/>
      <c r="U885" s="522"/>
      <c r="V885" s="522"/>
      <c r="W885" s="522"/>
      <c r="X885" s="522"/>
      <c r="Y885" s="522"/>
      <c r="Z885" s="522"/>
    </row>
    <row r="886" spans="1:26" ht="14.25" customHeight="1" x14ac:dyDescent="0.2">
      <c r="A886" s="522"/>
      <c r="B886" s="522"/>
      <c r="C886" s="522"/>
      <c r="D886" s="522"/>
      <c r="E886" s="522"/>
      <c r="F886" s="522"/>
      <c r="G886" s="522"/>
      <c r="H886" s="522"/>
      <c r="I886" s="522"/>
      <c r="J886" s="522"/>
      <c r="K886" s="522"/>
      <c r="L886" s="522"/>
      <c r="M886" s="522"/>
      <c r="N886" s="522"/>
      <c r="O886" s="522"/>
      <c r="P886" s="522"/>
      <c r="Q886" s="522"/>
      <c r="R886" s="522"/>
      <c r="S886" s="522"/>
      <c r="T886" s="522"/>
      <c r="U886" s="522"/>
      <c r="V886" s="522"/>
      <c r="W886" s="522"/>
      <c r="X886" s="522"/>
      <c r="Y886" s="522"/>
      <c r="Z886" s="522"/>
    </row>
    <row r="887" spans="1:26" ht="14.25" customHeight="1" x14ac:dyDescent="0.2">
      <c r="A887" s="522"/>
      <c r="B887" s="522"/>
      <c r="C887" s="522"/>
      <c r="D887" s="522"/>
      <c r="E887" s="522"/>
      <c r="F887" s="522"/>
      <c r="G887" s="522"/>
      <c r="H887" s="522"/>
      <c r="I887" s="522"/>
      <c r="J887" s="522"/>
      <c r="K887" s="522"/>
      <c r="L887" s="522"/>
      <c r="M887" s="522"/>
      <c r="N887" s="522"/>
      <c r="O887" s="522"/>
      <c r="P887" s="522"/>
      <c r="Q887" s="522"/>
      <c r="R887" s="522"/>
      <c r="S887" s="522"/>
      <c r="T887" s="522"/>
      <c r="U887" s="522"/>
      <c r="V887" s="522"/>
      <c r="W887" s="522"/>
      <c r="X887" s="522"/>
      <c r="Y887" s="522"/>
      <c r="Z887" s="522"/>
    </row>
    <row r="888" spans="1:26" ht="14.25" customHeight="1" x14ac:dyDescent="0.2">
      <c r="A888" s="522"/>
      <c r="B888" s="522"/>
      <c r="C888" s="522"/>
      <c r="D888" s="522"/>
      <c r="E888" s="522"/>
      <c r="F888" s="522"/>
      <c r="G888" s="522"/>
      <c r="H888" s="522"/>
      <c r="I888" s="522"/>
      <c r="J888" s="522"/>
      <c r="K888" s="522"/>
      <c r="L888" s="522"/>
      <c r="M888" s="522"/>
      <c r="N888" s="522"/>
      <c r="O888" s="522"/>
      <c r="P888" s="522"/>
      <c r="Q888" s="522"/>
      <c r="R888" s="522"/>
      <c r="S888" s="522"/>
      <c r="T888" s="522"/>
      <c r="U888" s="522"/>
      <c r="V888" s="522"/>
      <c r="W888" s="522"/>
      <c r="X888" s="522"/>
      <c r="Y888" s="522"/>
      <c r="Z888" s="522"/>
    </row>
    <row r="889" spans="1:26" ht="14.25" customHeight="1" x14ac:dyDescent="0.2">
      <c r="A889" s="522"/>
      <c r="B889" s="522"/>
      <c r="C889" s="522"/>
      <c r="D889" s="522"/>
      <c r="E889" s="522"/>
      <c r="F889" s="522"/>
      <c r="G889" s="522"/>
      <c r="H889" s="522"/>
      <c r="I889" s="522"/>
      <c r="J889" s="522"/>
      <c r="K889" s="522"/>
      <c r="L889" s="522"/>
      <c r="M889" s="522"/>
      <c r="N889" s="522"/>
      <c r="O889" s="522"/>
      <c r="P889" s="522"/>
      <c r="Q889" s="522"/>
      <c r="R889" s="522"/>
      <c r="S889" s="522"/>
      <c r="T889" s="522"/>
      <c r="U889" s="522"/>
      <c r="V889" s="522"/>
      <c r="W889" s="522"/>
      <c r="X889" s="522"/>
      <c r="Y889" s="522"/>
      <c r="Z889" s="522"/>
    </row>
    <row r="890" spans="1:26" ht="14.25" customHeight="1" x14ac:dyDescent="0.2">
      <c r="A890" s="522"/>
      <c r="B890" s="522"/>
      <c r="C890" s="522"/>
      <c r="D890" s="522"/>
      <c r="E890" s="522"/>
      <c r="F890" s="522"/>
      <c r="G890" s="522"/>
      <c r="H890" s="522"/>
      <c r="I890" s="522"/>
      <c r="J890" s="522"/>
      <c r="K890" s="522"/>
      <c r="L890" s="522"/>
      <c r="M890" s="522"/>
      <c r="N890" s="522"/>
      <c r="O890" s="522"/>
      <c r="P890" s="522"/>
      <c r="Q890" s="522"/>
      <c r="R890" s="522"/>
      <c r="S890" s="522"/>
      <c r="T890" s="522"/>
      <c r="U890" s="522"/>
      <c r="V890" s="522"/>
      <c r="W890" s="522"/>
      <c r="X890" s="522"/>
      <c r="Y890" s="522"/>
      <c r="Z890" s="522"/>
    </row>
    <row r="891" spans="1:26" ht="14.25" customHeight="1" x14ac:dyDescent="0.2">
      <c r="A891" s="522"/>
      <c r="B891" s="522"/>
      <c r="C891" s="522"/>
      <c r="D891" s="522"/>
      <c r="E891" s="522"/>
      <c r="F891" s="522"/>
      <c r="G891" s="522"/>
      <c r="H891" s="522"/>
      <c r="I891" s="522"/>
      <c r="J891" s="522"/>
      <c r="K891" s="522"/>
      <c r="L891" s="522"/>
      <c r="M891" s="522"/>
      <c r="N891" s="522"/>
      <c r="O891" s="522"/>
      <c r="P891" s="522"/>
      <c r="Q891" s="522"/>
      <c r="R891" s="522"/>
      <c r="S891" s="522"/>
      <c r="T891" s="522"/>
      <c r="U891" s="522"/>
      <c r="V891" s="522"/>
      <c r="W891" s="522"/>
      <c r="X891" s="522"/>
      <c r="Y891" s="522"/>
      <c r="Z891" s="522"/>
    </row>
    <row r="892" spans="1:26" ht="14.25" customHeight="1" x14ac:dyDescent="0.2">
      <c r="A892" s="522"/>
      <c r="B892" s="522"/>
      <c r="C892" s="522"/>
      <c r="D892" s="522"/>
      <c r="E892" s="522"/>
      <c r="F892" s="522"/>
      <c r="G892" s="522"/>
      <c r="H892" s="522"/>
      <c r="I892" s="522"/>
      <c r="J892" s="522"/>
      <c r="K892" s="522"/>
      <c r="L892" s="522"/>
      <c r="M892" s="522"/>
      <c r="N892" s="522"/>
      <c r="O892" s="522"/>
      <c r="P892" s="522"/>
      <c r="Q892" s="522"/>
      <c r="R892" s="522"/>
      <c r="S892" s="522"/>
      <c r="T892" s="522"/>
      <c r="U892" s="522"/>
      <c r="V892" s="522"/>
      <c r="W892" s="522"/>
      <c r="X892" s="522"/>
      <c r="Y892" s="522"/>
      <c r="Z892" s="522"/>
    </row>
    <row r="893" spans="1:26" ht="14.25" customHeight="1" x14ac:dyDescent="0.2">
      <c r="A893" s="522"/>
      <c r="B893" s="522"/>
      <c r="C893" s="522"/>
      <c r="D893" s="522"/>
      <c r="E893" s="522"/>
      <c r="F893" s="522"/>
      <c r="G893" s="522"/>
      <c r="H893" s="522"/>
      <c r="I893" s="522"/>
      <c r="J893" s="522"/>
      <c r="K893" s="522"/>
      <c r="L893" s="522"/>
      <c r="M893" s="522"/>
      <c r="N893" s="522"/>
      <c r="O893" s="522"/>
      <c r="P893" s="522"/>
      <c r="Q893" s="522"/>
      <c r="R893" s="522"/>
      <c r="S893" s="522"/>
      <c r="T893" s="522"/>
      <c r="U893" s="522"/>
      <c r="V893" s="522"/>
      <c r="W893" s="522"/>
      <c r="X893" s="522"/>
      <c r="Y893" s="522"/>
      <c r="Z893" s="522"/>
    </row>
    <row r="894" spans="1:26" ht="14.25" customHeight="1" x14ac:dyDescent="0.2">
      <c r="A894" s="522"/>
      <c r="B894" s="522"/>
      <c r="C894" s="522"/>
      <c r="D894" s="522"/>
      <c r="E894" s="522"/>
      <c r="F894" s="522"/>
      <c r="G894" s="522"/>
      <c r="H894" s="522"/>
      <c r="I894" s="522"/>
      <c r="J894" s="522"/>
      <c r="K894" s="522"/>
      <c r="L894" s="522"/>
      <c r="M894" s="522"/>
      <c r="N894" s="522"/>
      <c r="O894" s="522"/>
      <c r="P894" s="522"/>
      <c r="Q894" s="522"/>
      <c r="R894" s="522"/>
      <c r="S894" s="522"/>
      <c r="T894" s="522"/>
      <c r="U894" s="522"/>
      <c r="V894" s="522"/>
      <c r="W894" s="522"/>
      <c r="X894" s="522"/>
      <c r="Y894" s="522"/>
      <c r="Z894" s="522"/>
    </row>
    <row r="895" spans="1:26" ht="14.25" customHeight="1" x14ac:dyDescent="0.2">
      <c r="A895" s="522"/>
      <c r="B895" s="522"/>
      <c r="C895" s="522"/>
      <c r="D895" s="522"/>
      <c r="E895" s="522"/>
      <c r="F895" s="522"/>
      <c r="G895" s="522"/>
      <c r="H895" s="522"/>
      <c r="I895" s="522"/>
      <c r="J895" s="522"/>
      <c r="K895" s="522"/>
      <c r="L895" s="522"/>
      <c r="M895" s="522"/>
      <c r="N895" s="522"/>
      <c r="O895" s="522"/>
      <c r="P895" s="522"/>
      <c r="Q895" s="522"/>
      <c r="R895" s="522"/>
      <c r="S895" s="522"/>
      <c r="T895" s="522"/>
      <c r="U895" s="522"/>
      <c r="V895" s="522"/>
      <c r="W895" s="522"/>
      <c r="X895" s="522"/>
      <c r="Y895" s="522"/>
      <c r="Z895" s="522"/>
    </row>
    <row r="896" spans="1:26" ht="14.25" customHeight="1" x14ac:dyDescent="0.2">
      <c r="A896" s="522"/>
      <c r="B896" s="522"/>
      <c r="C896" s="522"/>
      <c r="D896" s="522"/>
      <c r="E896" s="522"/>
      <c r="F896" s="522"/>
      <c r="G896" s="522"/>
      <c r="H896" s="522"/>
      <c r="I896" s="522"/>
      <c r="J896" s="522"/>
      <c r="K896" s="522"/>
      <c r="L896" s="522"/>
      <c r="M896" s="522"/>
      <c r="N896" s="522"/>
      <c r="O896" s="522"/>
      <c r="P896" s="522"/>
      <c r="Q896" s="522"/>
      <c r="R896" s="522"/>
      <c r="S896" s="522"/>
      <c r="T896" s="522"/>
      <c r="U896" s="522"/>
      <c r="V896" s="522"/>
      <c r="W896" s="522"/>
      <c r="X896" s="522"/>
      <c r="Y896" s="522"/>
      <c r="Z896" s="522"/>
    </row>
    <row r="897" spans="1:26" ht="14.25" customHeight="1" x14ac:dyDescent="0.2">
      <c r="A897" s="522"/>
      <c r="B897" s="522"/>
      <c r="C897" s="522"/>
      <c r="D897" s="522"/>
      <c r="E897" s="522"/>
      <c r="F897" s="522"/>
      <c r="G897" s="522"/>
      <c r="H897" s="522"/>
      <c r="I897" s="522"/>
      <c r="J897" s="522"/>
      <c r="K897" s="522"/>
      <c r="L897" s="522"/>
      <c r="M897" s="522"/>
      <c r="N897" s="522"/>
      <c r="O897" s="522"/>
      <c r="P897" s="522"/>
      <c r="Q897" s="522"/>
      <c r="R897" s="522"/>
      <c r="S897" s="522"/>
      <c r="T897" s="522"/>
      <c r="U897" s="522"/>
      <c r="V897" s="522"/>
      <c r="W897" s="522"/>
      <c r="X897" s="522"/>
      <c r="Y897" s="522"/>
      <c r="Z897" s="522"/>
    </row>
    <row r="898" spans="1:26" ht="14.25" customHeight="1" x14ac:dyDescent="0.2">
      <c r="A898" s="522"/>
      <c r="B898" s="522"/>
      <c r="C898" s="522"/>
      <c r="D898" s="522"/>
      <c r="E898" s="522"/>
      <c r="F898" s="522"/>
      <c r="G898" s="522"/>
      <c r="H898" s="522"/>
      <c r="I898" s="522"/>
      <c r="J898" s="522"/>
      <c r="K898" s="522"/>
      <c r="L898" s="522"/>
      <c r="M898" s="522"/>
      <c r="N898" s="522"/>
      <c r="O898" s="522"/>
      <c r="P898" s="522"/>
      <c r="Q898" s="522"/>
      <c r="R898" s="522"/>
      <c r="S898" s="522"/>
      <c r="T898" s="522"/>
      <c r="U898" s="522"/>
      <c r="V898" s="522"/>
      <c r="W898" s="522"/>
      <c r="X898" s="522"/>
      <c r="Y898" s="522"/>
      <c r="Z898" s="522"/>
    </row>
    <row r="899" spans="1:26" ht="14.25" customHeight="1" x14ac:dyDescent="0.2">
      <c r="A899" s="522"/>
      <c r="B899" s="522"/>
      <c r="C899" s="522"/>
      <c r="D899" s="522"/>
      <c r="E899" s="522"/>
      <c r="F899" s="522"/>
      <c r="G899" s="522"/>
      <c r="H899" s="522"/>
      <c r="I899" s="522"/>
      <c r="J899" s="522"/>
      <c r="K899" s="522"/>
      <c r="L899" s="522"/>
      <c r="M899" s="522"/>
      <c r="N899" s="522"/>
      <c r="O899" s="522"/>
      <c r="P899" s="522"/>
      <c r="Q899" s="522"/>
      <c r="R899" s="522"/>
      <c r="S899" s="522"/>
      <c r="T899" s="522"/>
      <c r="U899" s="522"/>
      <c r="V899" s="522"/>
      <c r="W899" s="522"/>
      <c r="X899" s="522"/>
      <c r="Y899" s="522"/>
      <c r="Z899" s="522"/>
    </row>
    <row r="900" spans="1:26" ht="14.25" customHeight="1" x14ac:dyDescent="0.2">
      <c r="A900" s="522"/>
      <c r="B900" s="522"/>
      <c r="C900" s="522"/>
      <c r="D900" s="522"/>
      <c r="E900" s="522"/>
      <c r="F900" s="522"/>
      <c r="G900" s="522"/>
      <c r="H900" s="522"/>
      <c r="I900" s="522"/>
      <c r="J900" s="522"/>
      <c r="K900" s="522"/>
      <c r="L900" s="522"/>
      <c r="M900" s="522"/>
      <c r="N900" s="522"/>
      <c r="O900" s="522"/>
      <c r="P900" s="522"/>
      <c r="Q900" s="522"/>
      <c r="R900" s="522"/>
      <c r="S900" s="522"/>
      <c r="T900" s="522"/>
      <c r="U900" s="522"/>
      <c r="V900" s="522"/>
      <c r="W900" s="522"/>
      <c r="X900" s="522"/>
      <c r="Y900" s="522"/>
      <c r="Z900" s="522"/>
    </row>
    <row r="901" spans="1:26" ht="14.25" customHeight="1" x14ac:dyDescent="0.2">
      <c r="A901" s="522"/>
      <c r="B901" s="522"/>
      <c r="C901" s="522"/>
      <c r="D901" s="522"/>
      <c r="E901" s="522"/>
      <c r="F901" s="522"/>
      <c r="G901" s="522"/>
      <c r="H901" s="522"/>
      <c r="I901" s="522"/>
      <c r="J901" s="522"/>
      <c r="K901" s="522"/>
      <c r="L901" s="522"/>
      <c r="M901" s="522"/>
      <c r="N901" s="522"/>
      <c r="O901" s="522"/>
      <c r="P901" s="522"/>
      <c r="Q901" s="522"/>
      <c r="R901" s="522"/>
      <c r="S901" s="522"/>
      <c r="T901" s="522"/>
      <c r="U901" s="522"/>
      <c r="V901" s="522"/>
      <c r="W901" s="522"/>
      <c r="X901" s="522"/>
      <c r="Y901" s="522"/>
      <c r="Z901" s="522"/>
    </row>
    <row r="902" spans="1:26" ht="14.25" customHeight="1" x14ac:dyDescent="0.2">
      <c r="A902" s="522"/>
      <c r="B902" s="522"/>
      <c r="C902" s="522"/>
      <c r="D902" s="522"/>
      <c r="E902" s="522"/>
      <c r="F902" s="522"/>
      <c r="G902" s="522"/>
      <c r="H902" s="522"/>
      <c r="I902" s="522"/>
      <c r="J902" s="522"/>
      <c r="K902" s="522"/>
      <c r="L902" s="522"/>
      <c r="M902" s="522"/>
      <c r="N902" s="522"/>
      <c r="O902" s="522"/>
      <c r="P902" s="522"/>
      <c r="Q902" s="522"/>
      <c r="R902" s="522"/>
      <c r="S902" s="522"/>
      <c r="T902" s="522"/>
      <c r="U902" s="522"/>
      <c r="V902" s="522"/>
      <c r="W902" s="522"/>
      <c r="X902" s="522"/>
      <c r="Y902" s="522"/>
      <c r="Z902" s="522"/>
    </row>
    <row r="903" spans="1:26" ht="14.25" customHeight="1" x14ac:dyDescent="0.2">
      <c r="A903" s="522"/>
      <c r="B903" s="522"/>
      <c r="C903" s="522"/>
      <c r="D903" s="522"/>
      <c r="E903" s="522"/>
      <c r="F903" s="522"/>
      <c r="G903" s="522"/>
      <c r="H903" s="522"/>
      <c r="I903" s="522"/>
      <c r="J903" s="522"/>
      <c r="K903" s="522"/>
      <c r="L903" s="522"/>
      <c r="M903" s="522"/>
      <c r="N903" s="522"/>
      <c r="O903" s="522"/>
      <c r="P903" s="522"/>
      <c r="Q903" s="522"/>
      <c r="R903" s="522"/>
      <c r="S903" s="522"/>
      <c r="T903" s="522"/>
      <c r="U903" s="522"/>
      <c r="V903" s="522"/>
      <c r="W903" s="522"/>
      <c r="X903" s="522"/>
      <c r="Y903" s="522"/>
      <c r="Z903" s="522"/>
    </row>
    <row r="904" spans="1:26" ht="14.25" customHeight="1" x14ac:dyDescent="0.2">
      <c r="A904" s="522"/>
      <c r="B904" s="522"/>
      <c r="C904" s="522"/>
      <c r="D904" s="522"/>
      <c r="E904" s="522"/>
      <c r="F904" s="522"/>
      <c r="G904" s="522"/>
      <c r="H904" s="522"/>
      <c r="I904" s="522"/>
      <c r="J904" s="522"/>
      <c r="K904" s="522"/>
      <c r="L904" s="522"/>
      <c r="M904" s="522"/>
      <c r="N904" s="522"/>
      <c r="O904" s="522"/>
      <c r="P904" s="522"/>
      <c r="Q904" s="522"/>
      <c r="R904" s="522"/>
      <c r="S904" s="522"/>
      <c r="T904" s="522"/>
      <c r="U904" s="522"/>
      <c r="V904" s="522"/>
      <c r="W904" s="522"/>
      <c r="X904" s="522"/>
      <c r="Y904" s="522"/>
      <c r="Z904" s="522"/>
    </row>
    <row r="905" spans="1:26" ht="14.25" customHeight="1" x14ac:dyDescent="0.2">
      <c r="A905" s="522"/>
      <c r="B905" s="522"/>
      <c r="C905" s="522"/>
      <c r="D905" s="522"/>
      <c r="E905" s="522"/>
      <c r="F905" s="522"/>
      <c r="G905" s="522"/>
      <c r="H905" s="522"/>
      <c r="I905" s="522"/>
      <c r="J905" s="522"/>
      <c r="K905" s="522"/>
      <c r="L905" s="522"/>
      <c r="M905" s="522"/>
      <c r="N905" s="522"/>
      <c r="O905" s="522"/>
      <c r="P905" s="522"/>
      <c r="Q905" s="522"/>
      <c r="R905" s="522"/>
      <c r="S905" s="522"/>
      <c r="T905" s="522"/>
      <c r="U905" s="522"/>
      <c r="V905" s="522"/>
      <c r="W905" s="522"/>
      <c r="X905" s="522"/>
      <c r="Y905" s="522"/>
      <c r="Z905" s="522"/>
    </row>
    <row r="906" spans="1:26" ht="14.25" customHeight="1" x14ac:dyDescent="0.2">
      <c r="A906" s="522"/>
      <c r="B906" s="522"/>
      <c r="C906" s="522"/>
      <c r="D906" s="522"/>
      <c r="E906" s="522"/>
      <c r="F906" s="522"/>
      <c r="G906" s="522"/>
      <c r="H906" s="522"/>
      <c r="I906" s="522"/>
      <c r="J906" s="522"/>
      <c r="K906" s="522"/>
      <c r="L906" s="522"/>
      <c r="M906" s="522"/>
      <c r="N906" s="522"/>
      <c r="O906" s="522"/>
      <c r="P906" s="522"/>
      <c r="Q906" s="522"/>
      <c r="R906" s="522"/>
      <c r="S906" s="522"/>
      <c r="T906" s="522"/>
      <c r="U906" s="522"/>
      <c r="V906" s="522"/>
      <c r="W906" s="522"/>
      <c r="X906" s="522"/>
      <c r="Y906" s="522"/>
      <c r="Z906" s="522"/>
    </row>
    <row r="907" spans="1:26" ht="14.25" customHeight="1" x14ac:dyDescent="0.2">
      <c r="A907" s="522"/>
      <c r="B907" s="522"/>
      <c r="C907" s="522"/>
      <c r="D907" s="522"/>
      <c r="E907" s="522"/>
      <c r="F907" s="522"/>
      <c r="G907" s="522"/>
      <c r="H907" s="522"/>
      <c r="I907" s="522"/>
      <c r="J907" s="522"/>
      <c r="K907" s="522"/>
      <c r="L907" s="522"/>
      <c r="M907" s="522"/>
      <c r="N907" s="522"/>
      <c r="O907" s="522"/>
      <c r="P907" s="522"/>
      <c r="Q907" s="522"/>
      <c r="R907" s="522"/>
      <c r="S907" s="522"/>
      <c r="T907" s="522"/>
      <c r="U907" s="522"/>
      <c r="V907" s="522"/>
      <c r="W907" s="522"/>
      <c r="X907" s="522"/>
      <c r="Y907" s="522"/>
      <c r="Z907" s="522"/>
    </row>
    <row r="908" spans="1:26" ht="14.25" customHeight="1" x14ac:dyDescent="0.2">
      <c r="A908" s="522"/>
      <c r="B908" s="522"/>
      <c r="C908" s="522"/>
      <c r="D908" s="522"/>
      <c r="E908" s="522"/>
      <c r="F908" s="522"/>
      <c r="G908" s="522"/>
      <c r="H908" s="522"/>
      <c r="I908" s="522"/>
      <c r="J908" s="522"/>
      <c r="K908" s="522"/>
      <c r="L908" s="522"/>
      <c r="M908" s="522"/>
      <c r="N908" s="522"/>
      <c r="O908" s="522"/>
      <c r="P908" s="522"/>
      <c r="Q908" s="522"/>
      <c r="R908" s="522"/>
      <c r="S908" s="522"/>
      <c r="T908" s="522"/>
      <c r="U908" s="522"/>
      <c r="V908" s="522"/>
      <c r="W908" s="522"/>
      <c r="X908" s="522"/>
      <c r="Y908" s="522"/>
      <c r="Z908" s="522"/>
    </row>
    <row r="909" spans="1:26" ht="14.25" customHeight="1" x14ac:dyDescent="0.2">
      <c r="A909" s="522"/>
      <c r="B909" s="522"/>
      <c r="C909" s="522"/>
      <c r="D909" s="522"/>
      <c r="E909" s="522"/>
      <c r="F909" s="522"/>
      <c r="G909" s="522"/>
      <c r="H909" s="522"/>
      <c r="I909" s="522"/>
      <c r="J909" s="522"/>
      <c r="K909" s="522"/>
      <c r="L909" s="522"/>
      <c r="M909" s="522"/>
      <c r="N909" s="522"/>
      <c r="O909" s="522"/>
      <c r="P909" s="522"/>
      <c r="Q909" s="522"/>
      <c r="R909" s="522"/>
      <c r="S909" s="522"/>
      <c r="T909" s="522"/>
      <c r="U909" s="522"/>
      <c r="V909" s="522"/>
      <c r="W909" s="522"/>
      <c r="X909" s="522"/>
      <c r="Y909" s="522"/>
      <c r="Z909" s="522"/>
    </row>
    <row r="910" spans="1:26" ht="14.25" customHeight="1" x14ac:dyDescent="0.2">
      <c r="A910" s="522"/>
      <c r="B910" s="522"/>
      <c r="C910" s="522"/>
      <c r="D910" s="522"/>
      <c r="E910" s="522"/>
      <c r="F910" s="522"/>
      <c r="G910" s="522"/>
      <c r="H910" s="522"/>
      <c r="I910" s="522"/>
      <c r="J910" s="522"/>
      <c r="K910" s="522"/>
      <c r="L910" s="522"/>
      <c r="M910" s="522"/>
      <c r="N910" s="522"/>
      <c r="O910" s="522"/>
      <c r="P910" s="522"/>
      <c r="Q910" s="522"/>
      <c r="R910" s="522"/>
      <c r="S910" s="522"/>
      <c r="T910" s="522"/>
      <c r="U910" s="522"/>
      <c r="V910" s="522"/>
      <c r="W910" s="522"/>
      <c r="X910" s="522"/>
      <c r="Y910" s="522"/>
      <c r="Z910" s="522"/>
    </row>
    <row r="911" spans="1:26" ht="14.25" customHeight="1" x14ac:dyDescent="0.2">
      <c r="A911" s="522"/>
      <c r="B911" s="522"/>
      <c r="C911" s="522"/>
      <c r="D911" s="522"/>
      <c r="E911" s="522"/>
      <c r="F911" s="522"/>
      <c r="G911" s="522"/>
      <c r="H911" s="522"/>
      <c r="I911" s="522"/>
      <c r="J911" s="522"/>
      <c r="K911" s="522"/>
      <c r="L911" s="522"/>
      <c r="M911" s="522"/>
      <c r="N911" s="522"/>
      <c r="O911" s="522"/>
      <c r="P911" s="522"/>
      <c r="Q911" s="522"/>
      <c r="R911" s="522"/>
      <c r="S911" s="522"/>
      <c r="T911" s="522"/>
      <c r="U911" s="522"/>
      <c r="V911" s="522"/>
      <c r="W911" s="522"/>
      <c r="X911" s="522"/>
      <c r="Y911" s="522"/>
      <c r="Z911" s="522"/>
    </row>
    <row r="912" spans="1:26" ht="14.25" customHeight="1" x14ac:dyDescent="0.2">
      <c r="A912" s="522"/>
      <c r="B912" s="522"/>
      <c r="C912" s="522"/>
      <c r="D912" s="522"/>
      <c r="E912" s="522"/>
      <c r="F912" s="522"/>
      <c r="G912" s="522"/>
      <c r="H912" s="522"/>
      <c r="I912" s="522"/>
      <c r="J912" s="522"/>
      <c r="K912" s="522"/>
      <c r="L912" s="522"/>
      <c r="M912" s="522"/>
      <c r="N912" s="522"/>
      <c r="O912" s="522"/>
      <c r="P912" s="522"/>
      <c r="Q912" s="522"/>
      <c r="R912" s="522"/>
      <c r="S912" s="522"/>
      <c r="T912" s="522"/>
      <c r="U912" s="522"/>
      <c r="V912" s="522"/>
      <c r="W912" s="522"/>
      <c r="X912" s="522"/>
      <c r="Y912" s="522"/>
      <c r="Z912" s="522"/>
    </row>
    <row r="913" spans="1:26" ht="14.25" customHeight="1" x14ac:dyDescent="0.2">
      <c r="A913" s="522"/>
      <c r="B913" s="522"/>
      <c r="C913" s="522"/>
      <c r="D913" s="522"/>
      <c r="E913" s="522"/>
      <c r="F913" s="522"/>
      <c r="G913" s="522"/>
      <c r="H913" s="522"/>
      <c r="I913" s="522"/>
      <c r="J913" s="522"/>
      <c r="K913" s="522"/>
      <c r="L913" s="522"/>
      <c r="M913" s="522"/>
      <c r="N913" s="522"/>
      <c r="O913" s="522"/>
      <c r="P913" s="522"/>
      <c r="Q913" s="522"/>
      <c r="R913" s="522"/>
      <c r="S913" s="522"/>
      <c r="T913" s="522"/>
      <c r="U913" s="522"/>
      <c r="V913" s="522"/>
      <c r="W913" s="522"/>
      <c r="X913" s="522"/>
      <c r="Y913" s="522"/>
      <c r="Z913" s="522"/>
    </row>
    <row r="914" spans="1:26" ht="14.25" customHeight="1" x14ac:dyDescent="0.2">
      <c r="A914" s="522"/>
      <c r="B914" s="522"/>
      <c r="C914" s="522"/>
      <c r="D914" s="522"/>
      <c r="E914" s="522"/>
      <c r="F914" s="522"/>
      <c r="G914" s="522"/>
      <c r="H914" s="522"/>
      <c r="I914" s="522"/>
      <c r="J914" s="522"/>
      <c r="K914" s="522"/>
      <c r="L914" s="522"/>
      <c r="M914" s="522"/>
      <c r="N914" s="522"/>
      <c r="O914" s="522"/>
      <c r="P914" s="522"/>
      <c r="Q914" s="522"/>
      <c r="R914" s="522"/>
      <c r="S914" s="522"/>
      <c r="T914" s="522"/>
      <c r="U914" s="522"/>
      <c r="V914" s="522"/>
      <c r="W914" s="522"/>
      <c r="X914" s="522"/>
      <c r="Y914" s="522"/>
      <c r="Z914" s="522"/>
    </row>
    <row r="915" spans="1:26" ht="14.25" customHeight="1" x14ac:dyDescent="0.2">
      <c r="A915" s="522"/>
      <c r="B915" s="522"/>
      <c r="C915" s="522"/>
      <c r="D915" s="522"/>
      <c r="E915" s="522"/>
      <c r="F915" s="522"/>
      <c r="G915" s="522"/>
      <c r="H915" s="522"/>
      <c r="I915" s="522"/>
      <c r="J915" s="522"/>
      <c r="K915" s="522"/>
      <c r="L915" s="522"/>
      <c r="M915" s="522"/>
      <c r="N915" s="522"/>
      <c r="O915" s="522"/>
      <c r="P915" s="522"/>
      <c r="Q915" s="522"/>
      <c r="R915" s="522"/>
      <c r="S915" s="522"/>
      <c r="T915" s="522"/>
      <c r="U915" s="522"/>
      <c r="V915" s="522"/>
      <c r="W915" s="522"/>
      <c r="X915" s="522"/>
      <c r="Y915" s="522"/>
      <c r="Z915" s="522"/>
    </row>
    <row r="916" spans="1:26" ht="14.25" customHeight="1" x14ac:dyDescent="0.2">
      <c r="A916" s="522"/>
      <c r="B916" s="522"/>
      <c r="C916" s="522"/>
      <c r="D916" s="522"/>
      <c r="E916" s="522"/>
      <c r="F916" s="522"/>
      <c r="G916" s="522"/>
      <c r="H916" s="522"/>
      <c r="I916" s="522"/>
      <c r="J916" s="522"/>
      <c r="K916" s="522"/>
      <c r="L916" s="522"/>
      <c r="M916" s="522"/>
      <c r="N916" s="522"/>
      <c r="O916" s="522"/>
      <c r="P916" s="522"/>
      <c r="Q916" s="522"/>
      <c r="R916" s="522"/>
      <c r="S916" s="522"/>
      <c r="T916" s="522"/>
      <c r="U916" s="522"/>
      <c r="V916" s="522"/>
      <c r="W916" s="522"/>
      <c r="X916" s="522"/>
      <c r="Y916" s="522"/>
      <c r="Z916" s="522"/>
    </row>
    <row r="917" spans="1:26" ht="14.25" customHeight="1" x14ac:dyDescent="0.2">
      <c r="A917" s="522"/>
      <c r="B917" s="522"/>
      <c r="C917" s="522"/>
      <c r="D917" s="522"/>
      <c r="E917" s="522"/>
      <c r="F917" s="522"/>
      <c r="G917" s="522"/>
      <c r="H917" s="522"/>
      <c r="I917" s="522"/>
      <c r="J917" s="522"/>
      <c r="K917" s="522"/>
      <c r="L917" s="522"/>
      <c r="M917" s="522"/>
      <c r="N917" s="522"/>
      <c r="O917" s="522"/>
      <c r="P917" s="522"/>
      <c r="Q917" s="522"/>
      <c r="R917" s="522"/>
      <c r="S917" s="522"/>
      <c r="T917" s="522"/>
      <c r="U917" s="522"/>
      <c r="V917" s="522"/>
      <c r="W917" s="522"/>
      <c r="X917" s="522"/>
      <c r="Y917" s="522"/>
      <c r="Z917" s="522"/>
    </row>
    <row r="918" spans="1:26" ht="14.25" customHeight="1" x14ac:dyDescent="0.2">
      <c r="A918" s="522"/>
      <c r="B918" s="522"/>
      <c r="C918" s="522"/>
      <c r="D918" s="522"/>
      <c r="E918" s="522"/>
      <c r="F918" s="522"/>
      <c r="G918" s="522"/>
      <c r="H918" s="522"/>
      <c r="I918" s="522"/>
      <c r="J918" s="522"/>
      <c r="K918" s="522"/>
      <c r="L918" s="522"/>
      <c r="M918" s="522"/>
      <c r="N918" s="522"/>
      <c r="O918" s="522"/>
      <c r="P918" s="522"/>
      <c r="Q918" s="522"/>
      <c r="R918" s="522"/>
      <c r="S918" s="522"/>
      <c r="T918" s="522"/>
      <c r="U918" s="522"/>
      <c r="V918" s="522"/>
      <c r="W918" s="522"/>
      <c r="X918" s="522"/>
      <c r="Y918" s="522"/>
      <c r="Z918" s="522"/>
    </row>
    <row r="919" spans="1:26" ht="14.25" customHeight="1" x14ac:dyDescent="0.2">
      <c r="A919" s="522"/>
      <c r="B919" s="522"/>
      <c r="C919" s="522"/>
      <c r="D919" s="522"/>
      <c r="E919" s="522"/>
      <c r="F919" s="522"/>
      <c r="G919" s="522"/>
      <c r="H919" s="522"/>
      <c r="I919" s="522"/>
      <c r="J919" s="522"/>
      <c r="K919" s="522"/>
      <c r="L919" s="522"/>
      <c r="M919" s="522"/>
      <c r="N919" s="522"/>
      <c r="O919" s="522"/>
      <c r="P919" s="522"/>
      <c r="Q919" s="522"/>
      <c r="R919" s="522"/>
      <c r="S919" s="522"/>
      <c r="T919" s="522"/>
      <c r="U919" s="522"/>
      <c r="V919" s="522"/>
      <c r="W919" s="522"/>
      <c r="X919" s="522"/>
      <c r="Y919" s="522"/>
      <c r="Z919" s="522"/>
    </row>
    <row r="920" spans="1:26" ht="14.25" customHeight="1" x14ac:dyDescent="0.2">
      <c r="A920" s="522"/>
      <c r="B920" s="522"/>
      <c r="C920" s="522"/>
      <c r="D920" s="522"/>
      <c r="E920" s="522"/>
      <c r="F920" s="522"/>
      <c r="G920" s="522"/>
      <c r="H920" s="522"/>
      <c r="I920" s="522"/>
      <c r="J920" s="522"/>
      <c r="K920" s="522"/>
      <c r="L920" s="522"/>
      <c r="M920" s="522"/>
      <c r="N920" s="522"/>
      <c r="O920" s="522"/>
      <c r="P920" s="522"/>
      <c r="Q920" s="522"/>
      <c r="R920" s="522"/>
      <c r="S920" s="522"/>
      <c r="T920" s="522"/>
      <c r="U920" s="522"/>
      <c r="V920" s="522"/>
      <c r="W920" s="522"/>
      <c r="X920" s="522"/>
      <c r="Y920" s="522"/>
      <c r="Z920" s="522"/>
    </row>
    <row r="921" spans="1:26" ht="14.25" customHeight="1" x14ac:dyDescent="0.2">
      <c r="A921" s="522"/>
      <c r="B921" s="522"/>
      <c r="C921" s="522"/>
      <c r="D921" s="522"/>
      <c r="E921" s="522"/>
      <c r="F921" s="522"/>
      <c r="G921" s="522"/>
      <c r="H921" s="522"/>
      <c r="I921" s="522"/>
      <c r="J921" s="522"/>
      <c r="K921" s="522"/>
      <c r="L921" s="522"/>
      <c r="M921" s="522"/>
      <c r="N921" s="522"/>
      <c r="O921" s="522"/>
      <c r="P921" s="522"/>
      <c r="Q921" s="522"/>
      <c r="R921" s="522"/>
      <c r="S921" s="522"/>
      <c r="T921" s="522"/>
      <c r="U921" s="522"/>
      <c r="V921" s="522"/>
      <c r="W921" s="522"/>
      <c r="X921" s="522"/>
      <c r="Y921" s="522"/>
      <c r="Z921" s="522"/>
    </row>
    <row r="922" spans="1:26" ht="14.25" customHeight="1" x14ac:dyDescent="0.2">
      <c r="A922" s="522"/>
      <c r="B922" s="522"/>
      <c r="C922" s="522"/>
      <c r="D922" s="522"/>
      <c r="E922" s="522"/>
      <c r="F922" s="522"/>
      <c r="G922" s="522"/>
      <c r="H922" s="522"/>
      <c r="I922" s="522"/>
      <c r="J922" s="522"/>
      <c r="K922" s="522"/>
      <c r="L922" s="522"/>
      <c r="M922" s="522"/>
      <c r="N922" s="522"/>
      <c r="O922" s="522"/>
      <c r="P922" s="522"/>
      <c r="Q922" s="522"/>
      <c r="R922" s="522"/>
      <c r="S922" s="522"/>
      <c r="T922" s="522"/>
      <c r="U922" s="522"/>
      <c r="V922" s="522"/>
      <c r="W922" s="522"/>
      <c r="X922" s="522"/>
      <c r="Y922" s="522"/>
      <c r="Z922" s="522"/>
    </row>
    <row r="923" spans="1:26" ht="14.25" customHeight="1" x14ac:dyDescent="0.2">
      <c r="A923" s="522"/>
      <c r="B923" s="522"/>
      <c r="C923" s="522"/>
      <c r="D923" s="522"/>
      <c r="E923" s="522"/>
      <c r="F923" s="522"/>
      <c r="G923" s="522"/>
      <c r="H923" s="522"/>
      <c r="I923" s="522"/>
      <c r="J923" s="522"/>
      <c r="K923" s="522"/>
      <c r="L923" s="522"/>
      <c r="M923" s="522"/>
      <c r="N923" s="522"/>
      <c r="O923" s="522"/>
      <c r="P923" s="522"/>
      <c r="Q923" s="522"/>
      <c r="R923" s="522"/>
      <c r="S923" s="522"/>
      <c r="T923" s="522"/>
      <c r="U923" s="522"/>
      <c r="V923" s="522"/>
      <c r="W923" s="522"/>
      <c r="X923" s="522"/>
      <c r="Y923" s="522"/>
      <c r="Z923" s="522"/>
    </row>
    <row r="924" spans="1:26" ht="14.25" customHeight="1" x14ac:dyDescent="0.2">
      <c r="A924" s="522"/>
      <c r="B924" s="522"/>
      <c r="C924" s="522"/>
      <c r="D924" s="522"/>
      <c r="E924" s="522"/>
      <c r="F924" s="522"/>
      <c r="G924" s="522"/>
      <c r="H924" s="522"/>
      <c r="I924" s="522"/>
      <c r="J924" s="522"/>
      <c r="K924" s="522"/>
      <c r="L924" s="522"/>
      <c r="M924" s="522"/>
      <c r="N924" s="522"/>
      <c r="O924" s="522"/>
      <c r="P924" s="522"/>
      <c r="Q924" s="522"/>
      <c r="R924" s="522"/>
      <c r="S924" s="522"/>
      <c r="T924" s="522"/>
      <c r="U924" s="522"/>
      <c r="V924" s="522"/>
      <c r="W924" s="522"/>
      <c r="X924" s="522"/>
      <c r="Y924" s="522"/>
      <c r="Z924" s="522"/>
    </row>
    <row r="925" spans="1:26" ht="14.25" customHeight="1" x14ac:dyDescent="0.2">
      <c r="A925" s="522"/>
      <c r="B925" s="522"/>
      <c r="C925" s="522"/>
      <c r="D925" s="522"/>
      <c r="E925" s="522"/>
      <c r="F925" s="522"/>
      <c r="G925" s="522"/>
      <c r="H925" s="522"/>
      <c r="I925" s="522"/>
      <c r="J925" s="522"/>
      <c r="K925" s="522"/>
      <c r="L925" s="522"/>
      <c r="M925" s="522"/>
      <c r="N925" s="522"/>
      <c r="O925" s="522"/>
      <c r="P925" s="522"/>
      <c r="Q925" s="522"/>
      <c r="R925" s="522"/>
      <c r="S925" s="522"/>
      <c r="T925" s="522"/>
      <c r="U925" s="522"/>
      <c r="V925" s="522"/>
      <c r="W925" s="522"/>
      <c r="X925" s="522"/>
      <c r="Y925" s="522"/>
      <c r="Z925" s="522"/>
    </row>
    <row r="926" spans="1:26" ht="14.25" customHeight="1" x14ac:dyDescent="0.2">
      <c r="A926" s="522"/>
      <c r="B926" s="522"/>
      <c r="C926" s="522"/>
      <c r="D926" s="522"/>
      <c r="E926" s="522"/>
      <c r="F926" s="522"/>
      <c r="G926" s="522"/>
      <c r="H926" s="522"/>
      <c r="I926" s="522"/>
      <c r="J926" s="522"/>
      <c r="K926" s="522"/>
      <c r="L926" s="522"/>
      <c r="M926" s="522"/>
      <c r="N926" s="522"/>
      <c r="O926" s="522"/>
      <c r="P926" s="522"/>
      <c r="Q926" s="522"/>
      <c r="R926" s="522"/>
      <c r="S926" s="522"/>
      <c r="T926" s="522"/>
      <c r="U926" s="522"/>
      <c r="V926" s="522"/>
      <c r="W926" s="522"/>
      <c r="X926" s="522"/>
      <c r="Y926" s="522"/>
      <c r="Z926" s="522"/>
    </row>
    <row r="927" spans="1:26" ht="14.25" customHeight="1" x14ac:dyDescent="0.2">
      <c r="A927" s="522"/>
      <c r="B927" s="522"/>
      <c r="C927" s="522"/>
      <c r="D927" s="522"/>
      <c r="E927" s="522"/>
      <c r="F927" s="522"/>
      <c r="G927" s="522"/>
      <c r="H927" s="522"/>
      <c r="I927" s="522"/>
      <c r="J927" s="522"/>
      <c r="K927" s="522"/>
      <c r="L927" s="522"/>
      <c r="M927" s="522"/>
      <c r="N927" s="522"/>
      <c r="O927" s="522"/>
      <c r="P927" s="522"/>
      <c r="Q927" s="522"/>
      <c r="R927" s="522"/>
      <c r="S927" s="522"/>
      <c r="T927" s="522"/>
      <c r="U927" s="522"/>
      <c r="V927" s="522"/>
      <c r="W927" s="522"/>
      <c r="X927" s="522"/>
      <c r="Y927" s="522"/>
      <c r="Z927" s="522"/>
    </row>
    <row r="928" spans="1:26" ht="14.25" customHeight="1" x14ac:dyDescent="0.2">
      <c r="A928" s="522"/>
      <c r="B928" s="522"/>
      <c r="C928" s="522"/>
      <c r="D928" s="522"/>
      <c r="E928" s="522"/>
      <c r="F928" s="522"/>
      <c r="G928" s="522"/>
      <c r="H928" s="522"/>
      <c r="I928" s="522"/>
      <c r="J928" s="522"/>
      <c r="K928" s="522"/>
      <c r="L928" s="522"/>
      <c r="M928" s="522"/>
      <c r="N928" s="522"/>
      <c r="O928" s="522"/>
      <c r="P928" s="522"/>
      <c r="Q928" s="522"/>
      <c r="R928" s="522"/>
      <c r="S928" s="522"/>
      <c r="T928" s="522"/>
      <c r="U928" s="522"/>
      <c r="V928" s="522"/>
      <c r="W928" s="522"/>
      <c r="X928" s="522"/>
      <c r="Y928" s="522"/>
      <c r="Z928" s="522"/>
    </row>
    <row r="929" spans="1:26" ht="14.25" customHeight="1" x14ac:dyDescent="0.2">
      <c r="A929" s="522"/>
      <c r="B929" s="522"/>
      <c r="C929" s="522"/>
      <c r="D929" s="522"/>
      <c r="E929" s="522"/>
      <c r="F929" s="522"/>
      <c r="G929" s="522"/>
      <c r="H929" s="522"/>
      <c r="I929" s="522"/>
      <c r="J929" s="522"/>
      <c r="K929" s="522"/>
      <c r="L929" s="522"/>
      <c r="M929" s="522"/>
      <c r="N929" s="522"/>
      <c r="O929" s="522"/>
      <c r="P929" s="522"/>
      <c r="Q929" s="522"/>
      <c r="R929" s="522"/>
      <c r="S929" s="522"/>
      <c r="T929" s="522"/>
      <c r="U929" s="522"/>
      <c r="V929" s="522"/>
      <c r="W929" s="522"/>
      <c r="X929" s="522"/>
      <c r="Y929" s="522"/>
      <c r="Z929" s="522"/>
    </row>
    <row r="930" spans="1:26" ht="14.25" customHeight="1" x14ac:dyDescent="0.2">
      <c r="A930" s="522"/>
      <c r="B930" s="522"/>
      <c r="C930" s="522"/>
      <c r="D930" s="522"/>
      <c r="E930" s="522"/>
      <c r="F930" s="522"/>
      <c r="G930" s="522"/>
      <c r="H930" s="522"/>
      <c r="I930" s="522"/>
      <c r="J930" s="522"/>
      <c r="K930" s="522"/>
      <c r="L930" s="522"/>
      <c r="M930" s="522"/>
      <c r="N930" s="522"/>
      <c r="O930" s="522"/>
      <c r="P930" s="522"/>
      <c r="Q930" s="522"/>
      <c r="R930" s="522"/>
      <c r="S930" s="522"/>
      <c r="T930" s="522"/>
      <c r="U930" s="522"/>
      <c r="V930" s="522"/>
      <c r="W930" s="522"/>
      <c r="X930" s="522"/>
      <c r="Y930" s="522"/>
      <c r="Z930" s="522"/>
    </row>
    <row r="931" spans="1:26" ht="14.25" customHeight="1" x14ac:dyDescent="0.2">
      <c r="A931" s="522"/>
      <c r="B931" s="522"/>
      <c r="C931" s="522"/>
      <c r="D931" s="522"/>
      <c r="E931" s="522"/>
      <c r="F931" s="522"/>
      <c r="G931" s="522"/>
      <c r="H931" s="522"/>
      <c r="I931" s="522"/>
      <c r="J931" s="522"/>
      <c r="K931" s="522"/>
      <c r="L931" s="522"/>
      <c r="M931" s="522"/>
      <c r="N931" s="522"/>
      <c r="O931" s="522"/>
      <c r="P931" s="522"/>
      <c r="Q931" s="522"/>
      <c r="R931" s="522"/>
      <c r="S931" s="522"/>
      <c r="T931" s="522"/>
      <c r="U931" s="522"/>
      <c r="V931" s="522"/>
      <c r="W931" s="522"/>
      <c r="X931" s="522"/>
      <c r="Y931" s="522"/>
      <c r="Z931" s="522"/>
    </row>
    <row r="932" spans="1:26" ht="14.25" customHeight="1" x14ac:dyDescent="0.2">
      <c r="A932" s="522"/>
      <c r="B932" s="522"/>
      <c r="C932" s="522"/>
      <c r="D932" s="522"/>
      <c r="E932" s="522"/>
      <c r="F932" s="522"/>
      <c r="G932" s="522"/>
      <c r="H932" s="522"/>
      <c r="I932" s="522"/>
      <c r="J932" s="522"/>
      <c r="K932" s="522"/>
      <c r="L932" s="522"/>
      <c r="M932" s="522"/>
      <c r="N932" s="522"/>
      <c r="O932" s="522"/>
      <c r="P932" s="522"/>
      <c r="Q932" s="522"/>
      <c r="R932" s="522"/>
      <c r="S932" s="522"/>
      <c r="T932" s="522"/>
      <c r="U932" s="522"/>
      <c r="V932" s="522"/>
      <c r="W932" s="522"/>
      <c r="X932" s="522"/>
      <c r="Y932" s="522"/>
      <c r="Z932" s="522"/>
    </row>
    <row r="933" spans="1:26" ht="14.25" customHeight="1" x14ac:dyDescent="0.2">
      <c r="A933" s="522"/>
      <c r="B933" s="522"/>
      <c r="C933" s="522"/>
      <c r="D933" s="522"/>
      <c r="E933" s="522"/>
      <c r="F933" s="522"/>
      <c r="G933" s="522"/>
      <c r="H933" s="522"/>
      <c r="I933" s="522"/>
      <c r="J933" s="522"/>
      <c r="K933" s="522"/>
      <c r="L933" s="522"/>
      <c r="M933" s="522"/>
      <c r="N933" s="522"/>
      <c r="O933" s="522"/>
      <c r="P933" s="522"/>
      <c r="Q933" s="522"/>
      <c r="R933" s="522"/>
      <c r="S933" s="522"/>
      <c r="T933" s="522"/>
      <c r="U933" s="522"/>
      <c r="V933" s="522"/>
      <c r="W933" s="522"/>
      <c r="X933" s="522"/>
      <c r="Y933" s="522"/>
      <c r="Z933" s="522"/>
    </row>
    <row r="934" spans="1:26" ht="14.25" customHeight="1" x14ac:dyDescent="0.2">
      <c r="A934" s="522"/>
      <c r="B934" s="522"/>
      <c r="C934" s="522"/>
      <c r="D934" s="522"/>
      <c r="E934" s="522"/>
      <c r="F934" s="522"/>
      <c r="G934" s="522"/>
      <c r="H934" s="522"/>
      <c r="I934" s="522"/>
      <c r="J934" s="522"/>
      <c r="K934" s="522"/>
      <c r="L934" s="522"/>
      <c r="M934" s="522"/>
      <c r="N934" s="522"/>
      <c r="O934" s="522"/>
      <c r="P934" s="522"/>
      <c r="Q934" s="522"/>
      <c r="R934" s="522"/>
      <c r="S934" s="522"/>
      <c r="T934" s="522"/>
      <c r="U934" s="522"/>
      <c r="V934" s="522"/>
      <c r="W934" s="522"/>
      <c r="X934" s="522"/>
      <c r="Y934" s="522"/>
      <c r="Z934" s="522"/>
    </row>
    <row r="935" spans="1:26" ht="14.25" customHeight="1" x14ac:dyDescent="0.2">
      <c r="A935" s="522"/>
      <c r="B935" s="522"/>
      <c r="C935" s="522"/>
      <c r="D935" s="522"/>
      <c r="E935" s="522"/>
      <c r="F935" s="522"/>
      <c r="G935" s="522"/>
      <c r="H935" s="522"/>
      <c r="I935" s="522"/>
      <c r="J935" s="522"/>
      <c r="K935" s="522"/>
      <c r="L935" s="522"/>
      <c r="M935" s="522"/>
      <c r="N935" s="522"/>
      <c r="O935" s="522"/>
      <c r="P935" s="522"/>
      <c r="Q935" s="522"/>
      <c r="R935" s="522"/>
      <c r="S935" s="522"/>
      <c r="T935" s="522"/>
      <c r="U935" s="522"/>
      <c r="V935" s="522"/>
      <c r="W935" s="522"/>
      <c r="X935" s="522"/>
      <c r="Y935" s="522"/>
      <c r="Z935" s="522"/>
    </row>
    <row r="936" spans="1:26" ht="14.25" customHeight="1" x14ac:dyDescent="0.2">
      <c r="A936" s="522"/>
      <c r="B936" s="522"/>
      <c r="C936" s="522"/>
      <c r="D936" s="522"/>
      <c r="E936" s="522"/>
      <c r="F936" s="522"/>
      <c r="G936" s="522"/>
      <c r="H936" s="522"/>
      <c r="I936" s="522"/>
      <c r="J936" s="522"/>
      <c r="K936" s="522"/>
      <c r="L936" s="522"/>
      <c r="M936" s="522"/>
      <c r="N936" s="522"/>
      <c r="O936" s="522"/>
      <c r="P936" s="522"/>
      <c r="Q936" s="522"/>
      <c r="R936" s="522"/>
      <c r="S936" s="522"/>
      <c r="T936" s="522"/>
      <c r="U936" s="522"/>
      <c r="V936" s="522"/>
      <c r="W936" s="522"/>
      <c r="X936" s="522"/>
      <c r="Y936" s="522"/>
      <c r="Z936" s="522"/>
    </row>
    <row r="937" spans="1:26" ht="14.25" customHeight="1" x14ac:dyDescent="0.2">
      <c r="A937" s="522"/>
      <c r="B937" s="522"/>
      <c r="C937" s="522"/>
      <c r="D937" s="522"/>
      <c r="E937" s="522"/>
      <c r="F937" s="522"/>
      <c r="G937" s="522"/>
      <c r="H937" s="522"/>
      <c r="I937" s="522"/>
      <c r="J937" s="522"/>
      <c r="K937" s="522"/>
      <c r="L937" s="522"/>
      <c r="M937" s="522"/>
      <c r="N937" s="522"/>
      <c r="O937" s="522"/>
      <c r="P937" s="522"/>
      <c r="Q937" s="522"/>
      <c r="R937" s="522"/>
      <c r="S937" s="522"/>
      <c r="T937" s="522"/>
      <c r="U937" s="522"/>
      <c r="V937" s="522"/>
      <c r="W937" s="522"/>
      <c r="X937" s="522"/>
      <c r="Y937" s="522"/>
      <c r="Z937" s="522"/>
    </row>
    <row r="938" spans="1:26" ht="14.25" customHeight="1" x14ac:dyDescent="0.2">
      <c r="A938" s="522"/>
      <c r="B938" s="522"/>
      <c r="C938" s="522"/>
      <c r="D938" s="522"/>
      <c r="E938" s="522"/>
      <c r="F938" s="522"/>
      <c r="G938" s="522"/>
      <c r="H938" s="522"/>
      <c r="I938" s="522"/>
      <c r="J938" s="522"/>
      <c r="K938" s="522"/>
      <c r="L938" s="522"/>
      <c r="M938" s="522"/>
      <c r="N938" s="522"/>
      <c r="O938" s="522"/>
      <c r="P938" s="522"/>
      <c r="Q938" s="522"/>
      <c r="R938" s="522"/>
      <c r="S938" s="522"/>
      <c r="T938" s="522"/>
      <c r="U938" s="522"/>
      <c r="V938" s="522"/>
      <c r="W938" s="522"/>
      <c r="X938" s="522"/>
      <c r="Y938" s="522"/>
      <c r="Z938" s="522"/>
    </row>
    <row r="939" spans="1:26" ht="14.25" customHeight="1" x14ac:dyDescent="0.2">
      <c r="A939" s="522"/>
      <c r="B939" s="522"/>
      <c r="C939" s="522"/>
      <c r="D939" s="522"/>
      <c r="E939" s="522"/>
      <c r="F939" s="522"/>
      <c r="G939" s="522"/>
      <c r="H939" s="522"/>
      <c r="I939" s="522"/>
      <c r="J939" s="522"/>
      <c r="K939" s="522"/>
      <c r="L939" s="522"/>
      <c r="M939" s="522"/>
      <c r="N939" s="522"/>
      <c r="O939" s="522"/>
      <c r="P939" s="522"/>
      <c r="Q939" s="522"/>
      <c r="R939" s="522"/>
      <c r="S939" s="522"/>
      <c r="T939" s="522"/>
      <c r="U939" s="522"/>
      <c r="V939" s="522"/>
      <c r="W939" s="522"/>
      <c r="X939" s="522"/>
      <c r="Y939" s="522"/>
      <c r="Z939" s="522"/>
    </row>
    <row r="940" spans="1:26" ht="14.25" customHeight="1" x14ac:dyDescent="0.2">
      <c r="A940" s="522"/>
      <c r="B940" s="522"/>
      <c r="C940" s="522"/>
      <c r="D940" s="522"/>
      <c r="E940" s="522"/>
      <c r="F940" s="522"/>
      <c r="G940" s="522"/>
      <c r="H940" s="522"/>
      <c r="I940" s="522"/>
      <c r="J940" s="522"/>
      <c r="K940" s="522"/>
      <c r="L940" s="522"/>
      <c r="M940" s="522"/>
      <c r="N940" s="522"/>
      <c r="O940" s="522"/>
      <c r="P940" s="522"/>
      <c r="Q940" s="522"/>
      <c r="R940" s="522"/>
      <c r="S940" s="522"/>
      <c r="T940" s="522"/>
      <c r="U940" s="522"/>
      <c r="V940" s="522"/>
      <c r="W940" s="522"/>
      <c r="X940" s="522"/>
      <c r="Y940" s="522"/>
      <c r="Z940" s="522"/>
    </row>
    <row r="941" spans="1:26" ht="14.25" customHeight="1" x14ac:dyDescent="0.2">
      <c r="A941" s="522"/>
      <c r="B941" s="522"/>
      <c r="C941" s="522"/>
      <c r="D941" s="522"/>
      <c r="E941" s="522"/>
      <c r="F941" s="522"/>
      <c r="G941" s="522"/>
      <c r="H941" s="522"/>
      <c r="I941" s="522"/>
      <c r="J941" s="522"/>
      <c r="K941" s="522"/>
      <c r="L941" s="522"/>
      <c r="M941" s="522"/>
      <c r="N941" s="522"/>
      <c r="O941" s="522"/>
      <c r="P941" s="522"/>
      <c r="Q941" s="522"/>
      <c r="R941" s="522"/>
      <c r="S941" s="522"/>
      <c r="T941" s="522"/>
      <c r="U941" s="522"/>
      <c r="V941" s="522"/>
      <c r="W941" s="522"/>
      <c r="X941" s="522"/>
      <c r="Y941" s="522"/>
      <c r="Z941" s="522"/>
    </row>
    <row r="942" spans="1:26" ht="14.25" customHeight="1" x14ac:dyDescent="0.2">
      <c r="A942" s="522"/>
      <c r="B942" s="522"/>
      <c r="C942" s="522"/>
      <c r="D942" s="522"/>
      <c r="E942" s="522"/>
      <c r="F942" s="522"/>
      <c r="G942" s="522"/>
      <c r="H942" s="522"/>
      <c r="I942" s="522"/>
      <c r="J942" s="522"/>
      <c r="K942" s="522"/>
      <c r="L942" s="522"/>
      <c r="M942" s="522"/>
      <c r="N942" s="522"/>
      <c r="O942" s="522"/>
      <c r="P942" s="522"/>
      <c r="Q942" s="522"/>
      <c r="R942" s="522"/>
      <c r="S942" s="522"/>
      <c r="T942" s="522"/>
      <c r="U942" s="522"/>
      <c r="V942" s="522"/>
      <c r="W942" s="522"/>
      <c r="X942" s="522"/>
      <c r="Y942" s="522"/>
      <c r="Z942" s="522"/>
    </row>
    <row r="943" spans="1:26" ht="14.25" customHeight="1" x14ac:dyDescent="0.2">
      <c r="A943" s="522"/>
      <c r="B943" s="522"/>
      <c r="C943" s="522"/>
      <c r="D943" s="522"/>
      <c r="E943" s="522"/>
      <c r="F943" s="522"/>
      <c r="G943" s="522"/>
      <c r="H943" s="522"/>
      <c r="I943" s="522"/>
      <c r="J943" s="522"/>
      <c r="K943" s="522"/>
      <c r="L943" s="522"/>
      <c r="M943" s="522"/>
      <c r="N943" s="522"/>
      <c r="O943" s="522"/>
      <c r="P943" s="522"/>
      <c r="Q943" s="522"/>
      <c r="R943" s="522"/>
      <c r="S943" s="522"/>
      <c r="T943" s="522"/>
      <c r="U943" s="522"/>
      <c r="V943" s="522"/>
      <c r="W943" s="522"/>
      <c r="X943" s="522"/>
      <c r="Y943" s="522"/>
      <c r="Z943" s="522"/>
    </row>
    <row r="944" spans="1:26" ht="14.25" customHeight="1" x14ac:dyDescent="0.2">
      <c r="A944" s="522"/>
      <c r="B944" s="522"/>
      <c r="C944" s="522"/>
      <c r="D944" s="522"/>
      <c r="E944" s="522"/>
      <c r="F944" s="522"/>
      <c r="G944" s="522"/>
      <c r="H944" s="522"/>
      <c r="I944" s="522"/>
      <c r="J944" s="522"/>
      <c r="K944" s="522"/>
      <c r="L944" s="522"/>
      <c r="M944" s="522"/>
      <c r="N944" s="522"/>
      <c r="O944" s="522"/>
      <c r="P944" s="522"/>
      <c r="Q944" s="522"/>
      <c r="R944" s="522"/>
      <c r="S944" s="522"/>
      <c r="T944" s="522"/>
      <c r="U944" s="522"/>
      <c r="V944" s="522"/>
      <c r="W944" s="522"/>
      <c r="X944" s="522"/>
      <c r="Y944" s="522"/>
      <c r="Z944" s="522"/>
    </row>
    <row r="945" spans="1:26" ht="14.25" customHeight="1" x14ac:dyDescent="0.2">
      <c r="A945" s="522"/>
      <c r="B945" s="522"/>
      <c r="C945" s="522"/>
      <c r="D945" s="522"/>
      <c r="E945" s="522"/>
      <c r="F945" s="522"/>
      <c r="G945" s="522"/>
      <c r="H945" s="522"/>
      <c r="I945" s="522"/>
      <c r="J945" s="522"/>
      <c r="K945" s="522"/>
      <c r="L945" s="522"/>
      <c r="M945" s="522"/>
      <c r="N945" s="522"/>
      <c r="O945" s="522"/>
      <c r="P945" s="522"/>
      <c r="Q945" s="522"/>
      <c r="R945" s="522"/>
      <c r="S945" s="522"/>
      <c r="T945" s="522"/>
      <c r="U945" s="522"/>
      <c r="V945" s="522"/>
      <c r="W945" s="522"/>
      <c r="X945" s="522"/>
      <c r="Y945" s="522"/>
      <c r="Z945" s="522"/>
    </row>
    <row r="946" spans="1:26" ht="14.25" customHeight="1" x14ac:dyDescent="0.2">
      <c r="A946" s="522"/>
      <c r="B946" s="522"/>
      <c r="C946" s="522"/>
      <c r="D946" s="522"/>
      <c r="E946" s="522"/>
      <c r="F946" s="522"/>
      <c r="G946" s="522"/>
      <c r="H946" s="522"/>
      <c r="I946" s="522"/>
      <c r="J946" s="522"/>
      <c r="K946" s="522"/>
      <c r="L946" s="522"/>
      <c r="M946" s="522"/>
      <c r="N946" s="522"/>
      <c r="O946" s="522"/>
      <c r="P946" s="522"/>
      <c r="Q946" s="522"/>
      <c r="R946" s="522"/>
      <c r="S946" s="522"/>
      <c r="T946" s="522"/>
      <c r="U946" s="522"/>
      <c r="V946" s="522"/>
      <c r="W946" s="522"/>
      <c r="X946" s="522"/>
      <c r="Y946" s="522"/>
      <c r="Z946" s="522"/>
    </row>
    <row r="947" spans="1:26" ht="14.25" customHeight="1" x14ac:dyDescent="0.2">
      <c r="A947" s="522"/>
      <c r="B947" s="522"/>
      <c r="C947" s="522"/>
      <c r="D947" s="522"/>
      <c r="E947" s="522"/>
      <c r="F947" s="522"/>
      <c r="G947" s="522"/>
      <c r="H947" s="522"/>
      <c r="I947" s="522"/>
      <c r="J947" s="522"/>
      <c r="K947" s="522"/>
      <c r="L947" s="522"/>
      <c r="M947" s="522"/>
      <c r="N947" s="522"/>
      <c r="O947" s="522"/>
      <c r="P947" s="522"/>
      <c r="Q947" s="522"/>
      <c r="R947" s="522"/>
      <c r="S947" s="522"/>
      <c r="T947" s="522"/>
      <c r="U947" s="522"/>
      <c r="V947" s="522"/>
      <c r="W947" s="522"/>
      <c r="X947" s="522"/>
      <c r="Y947" s="522"/>
      <c r="Z947" s="522"/>
    </row>
    <row r="948" spans="1:26" ht="14.25" customHeight="1" x14ac:dyDescent="0.2">
      <c r="A948" s="522"/>
      <c r="B948" s="522"/>
      <c r="C948" s="522"/>
      <c r="D948" s="522"/>
      <c r="E948" s="522"/>
      <c r="F948" s="522"/>
      <c r="G948" s="522"/>
      <c r="H948" s="522"/>
      <c r="I948" s="522"/>
      <c r="J948" s="522"/>
      <c r="K948" s="522"/>
      <c r="L948" s="522"/>
      <c r="M948" s="522"/>
      <c r="N948" s="522"/>
      <c r="O948" s="522"/>
      <c r="P948" s="522"/>
      <c r="Q948" s="522"/>
      <c r="R948" s="522"/>
      <c r="S948" s="522"/>
      <c r="T948" s="522"/>
      <c r="U948" s="522"/>
      <c r="V948" s="522"/>
      <c r="W948" s="522"/>
      <c r="X948" s="522"/>
      <c r="Y948" s="522"/>
      <c r="Z948" s="522"/>
    </row>
    <row r="949" spans="1:26" ht="14.25" customHeight="1" x14ac:dyDescent="0.2">
      <c r="A949" s="522"/>
      <c r="B949" s="522"/>
      <c r="C949" s="522"/>
      <c r="D949" s="522"/>
      <c r="E949" s="522"/>
      <c r="F949" s="522"/>
      <c r="G949" s="522"/>
      <c r="H949" s="522"/>
      <c r="I949" s="522"/>
      <c r="J949" s="522"/>
      <c r="K949" s="522"/>
      <c r="L949" s="522"/>
      <c r="M949" s="522"/>
      <c r="N949" s="522"/>
      <c r="O949" s="522"/>
      <c r="P949" s="522"/>
      <c r="Q949" s="522"/>
      <c r="R949" s="522"/>
      <c r="S949" s="522"/>
      <c r="T949" s="522"/>
      <c r="U949" s="522"/>
      <c r="V949" s="522"/>
      <c r="W949" s="522"/>
      <c r="X949" s="522"/>
      <c r="Y949" s="522"/>
      <c r="Z949" s="522"/>
    </row>
    <row r="950" spans="1:26" ht="14.25" customHeight="1" x14ac:dyDescent="0.2">
      <c r="A950" s="522"/>
      <c r="B950" s="522"/>
      <c r="C950" s="522"/>
      <c r="D950" s="522"/>
      <c r="E950" s="522"/>
      <c r="F950" s="522"/>
      <c r="G950" s="522"/>
      <c r="H950" s="522"/>
      <c r="I950" s="522"/>
      <c r="J950" s="522"/>
      <c r="K950" s="522"/>
      <c r="L950" s="522"/>
      <c r="M950" s="522"/>
      <c r="N950" s="522"/>
      <c r="O950" s="522"/>
      <c r="P950" s="522"/>
      <c r="Q950" s="522"/>
      <c r="R950" s="522"/>
      <c r="S950" s="522"/>
      <c r="T950" s="522"/>
      <c r="U950" s="522"/>
      <c r="V950" s="522"/>
      <c r="W950" s="522"/>
      <c r="X950" s="522"/>
      <c r="Y950" s="522"/>
      <c r="Z950" s="522"/>
    </row>
    <row r="951" spans="1:26" ht="14.25" customHeight="1" x14ac:dyDescent="0.2">
      <c r="A951" s="522"/>
      <c r="B951" s="522"/>
      <c r="C951" s="522"/>
      <c r="D951" s="522"/>
      <c r="E951" s="522"/>
      <c r="F951" s="522"/>
      <c r="G951" s="522"/>
      <c r="H951" s="522"/>
      <c r="I951" s="522"/>
      <c r="J951" s="522"/>
      <c r="K951" s="522"/>
      <c r="L951" s="522"/>
      <c r="M951" s="522"/>
      <c r="N951" s="522"/>
      <c r="O951" s="522"/>
      <c r="P951" s="522"/>
      <c r="Q951" s="522"/>
      <c r="R951" s="522"/>
      <c r="S951" s="522"/>
      <c r="T951" s="522"/>
      <c r="U951" s="522"/>
      <c r="V951" s="522"/>
      <c r="W951" s="522"/>
      <c r="X951" s="522"/>
      <c r="Y951" s="522"/>
      <c r="Z951" s="522"/>
    </row>
    <row r="952" spans="1:26" ht="14.25" customHeight="1" x14ac:dyDescent="0.2">
      <c r="A952" s="522"/>
      <c r="B952" s="522"/>
      <c r="C952" s="522"/>
      <c r="D952" s="522"/>
      <c r="E952" s="522"/>
      <c r="F952" s="522"/>
      <c r="G952" s="522"/>
      <c r="H952" s="522"/>
      <c r="I952" s="522"/>
      <c r="J952" s="522"/>
      <c r="K952" s="522"/>
      <c r="L952" s="522"/>
      <c r="M952" s="522"/>
      <c r="N952" s="522"/>
      <c r="O952" s="522"/>
      <c r="P952" s="522"/>
      <c r="Q952" s="522"/>
      <c r="R952" s="522"/>
      <c r="S952" s="522"/>
      <c r="T952" s="522"/>
      <c r="U952" s="522"/>
      <c r="V952" s="522"/>
      <c r="W952" s="522"/>
      <c r="X952" s="522"/>
      <c r="Y952" s="522"/>
      <c r="Z952" s="522"/>
    </row>
    <row r="953" spans="1:26" ht="14.25" customHeight="1" x14ac:dyDescent="0.2">
      <c r="A953" s="522"/>
      <c r="B953" s="522"/>
      <c r="C953" s="522"/>
      <c r="D953" s="522"/>
      <c r="E953" s="522"/>
      <c r="F953" s="522"/>
      <c r="G953" s="522"/>
      <c r="H953" s="522"/>
      <c r="I953" s="522"/>
      <c r="J953" s="522"/>
      <c r="K953" s="522"/>
      <c r="L953" s="522"/>
      <c r="M953" s="522"/>
      <c r="N953" s="522"/>
      <c r="O953" s="522"/>
      <c r="P953" s="522"/>
      <c r="Q953" s="522"/>
      <c r="R953" s="522"/>
      <c r="S953" s="522"/>
      <c r="T953" s="522"/>
      <c r="U953" s="522"/>
      <c r="V953" s="522"/>
      <c r="W953" s="522"/>
      <c r="X953" s="522"/>
      <c r="Y953" s="522"/>
      <c r="Z953" s="522"/>
    </row>
    <row r="954" spans="1:26" ht="14.25" customHeight="1" x14ac:dyDescent="0.2">
      <c r="A954" s="522"/>
      <c r="B954" s="522"/>
      <c r="C954" s="522"/>
      <c r="D954" s="522"/>
      <c r="E954" s="522"/>
      <c r="F954" s="522"/>
      <c r="G954" s="522"/>
      <c r="H954" s="522"/>
      <c r="I954" s="522"/>
      <c r="J954" s="522"/>
      <c r="K954" s="522"/>
      <c r="L954" s="522"/>
      <c r="M954" s="522"/>
      <c r="N954" s="522"/>
      <c r="O954" s="522"/>
      <c r="P954" s="522"/>
      <c r="Q954" s="522"/>
      <c r="R954" s="522"/>
      <c r="S954" s="522"/>
      <c r="T954" s="522"/>
      <c r="U954" s="522"/>
      <c r="V954" s="522"/>
      <c r="W954" s="522"/>
      <c r="X954" s="522"/>
      <c r="Y954" s="522"/>
      <c r="Z954" s="522"/>
    </row>
    <row r="955" spans="1:26" ht="14.25" customHeight="1" x14ac:dyDescent="0.2">
      <c r="A955" s="522"/>
      <c r="B955" s="522"/>
      <c r="C955" s="522"/>
      <c r="D955" s="522"/>
      <c r="E955" s="522"/>
      <c r="F955" s="522"/>
      <c r="G955" s="522"/>
      <c r="H955" s="522"/>
      <c r="I955" s="522"/>
      <c r="J955" s="522"/>
      <c r="K955" s="522"/>
      <c r="L955" s="522"/>
      <c r="M955" s="522"/>
      <c r="N955" s="522"/>
      <c r="O955" s="522"/>
      <c r="P955" s="522"/>
      <c r="Q955" s="522"/>
      <c r="R955" s="522"/>
      <c r="S955" s="522"/>
      <c r="T955" s="522"/>
      <c r="U955" s="522"/>
      <c r="V955" s="522"/>
      <c r="W955" s="522"/>
      <c r="X955" s="522"/>
      <c r="Y955" s="522"/>
      <c r="Z955" s="522"/>
    </row>
    <row r="956" spans="1:26" ht="14.25" customHeight="1" x14ac:dyDescent="0.2">
      <c r="A956" s="522"/>
      <c r="B956" s="522"/>
      <c r="C956" s="522"/>
      <c r="D956" s="522"/>
      <c r="E956" s="522"/>
      <c r="F956" s="522"/>
      <c r="G956" s="522"/>
      <c r="H956" s="522"/>
      <c r="I956" s="522"/>
      <c r="J956" s="522"/>
      <c r="K956" s="522"/>
      <c r="L956" s="522"/>
      <c r="M956" s="522"/>
      <c r="N956" s="522"/>
      <c r="O956" s="522"/>
      <c r="P956" s="522"/>
      <c r="Q956" s="522"/>
      <c r="R956" s="522"/>
      <c r="S956" s="522"/>
      <c r="T956" s="522"/>
      <c r="U956" s="522"/>
      <c r="V956" s="522"/>
      <c r="W956" s="522"/>
      <c r="X956" s="522"/>
      <c r="Y956" s="522"/>
      <c r="Z956" s="522"/>
    </row>
    <row r="957" spans="1:26" ht="14.25" customHeight="1" x14ac:dyDescent="0.2">
      <c r="A957" s="522"/>
      <c r="B957" s="522"/>
      <c r="C957" s="522"/>
      <c r="D957" s="522"/>
      <c r="E957" s="522"/>
      <c r="F957" s="522"/>
      <c r="G957" s="522"/>
      <c r="H957" s="522"/>
      <c r="I957" s="522"/>
      <c r="J957" s="522"/>
      <c r="K957" s="522"/>
      <c r="L957" s="522"/>
      <c r="M957" s="522"/>
      <c r="N957" s="522"/>
      <c r="O957" s="522"/>
      <c r="P957" s="522"/>
      <c r="Q957" s="522"/>
      <c r="R957" s="522"/>
      <c r="S957" s="522"/>
      <c r="T957" s="522"/>
      <c r="U957" s="522"/>
      <c r="V957" s="522"/>
      <c r="W957" s="522"/>
      <c r="X957" s="522"/>
      <c r="Y957" s="522"/>
      <c r="Z957" s="522"/>
    </row>
    <row r="958" spans="1:26" ht="14.25" customHeight="1" x14ac:dyDescent="0.2">
      <c r="A958" s="522"/>
      <c r="B958" s="522"/>
      <c r="C958" s="522"/>
      <c r="D958" s="522"/>
      <c r="E958" s="522"/>
      <c r="F958" s="522"/>
      <c r="G958" s="522"/>
      <c r="H958" s="522"/>
      <c r="I958" s="522"/>
      <c r="J958" s="522"/>
      <c r="K958" s="522"/>
      <c r="L958" s="522"/>
      <c r="M958" s="522"/>
      <c r="N958" s="522"/>
      <c r="O958" s="522"/>
      <c r="P958" s="522"/>
      <c r="Q958" s="522"/>
      <c r="R958" s="522"/>
      <c r="S958" s="522"/>
      <c r="T958" s="522"/>
      <c r="U958" s="522"/>
      <c r="V958" s="522"/>
      <c r="W958" s="522"/>
      <c r="X958" s="522"/>
      <c r="Y958" s="522"/>
      <c r="Z958" s="522"/>
    </row>
    <row r="959" spans="1:26" ht="14.25" customHeight="1" x14ac:dyDescent="0.2">
      <c r="A959" s="522"/>
      <c r="B959" s="522"/>
      <c r="C959" s="522"/>
      <c r="D959" s="522"/>
      <c r="E959" s="522"/>
      <c r="F959" s="522"/>
      <c r="G959" s="522"/>
      <c r="H959" s="522"/>
      <c r="I959" s="522"/>
      <c r="J959" s="522"/>
      <c r="K959" s="522"/>
      <c r="L959" s="522"/>
      <c r="M959" s="522"/>
      <c r="N959" s="522"/>
      <c r="O959" s="522"/>
      <c r="P959" s="522"/>
      <c r="Q959" s="522"/>
      <c r="R959" s="522"/>
      <c r="S959" s="522"/>
      <c r="T959" s="522"/>
      <c r="U959" s="522"/>
      <c r="V959" s="522"/>
      <c r="W959" s="522"/>
      <c r="X959" s="522"/>
      <c r="Y959" s="522"/>
      <c r="Z959" s="522"/>
    </row>
    <row r="960" spans="1:26" ht="14.25" customHeight="1" x14ac:dyDescent="0.2">
      <c r="A960" s="522"/>
      <c r="B960" s="522"/>
      <c r="C960" s="522"/>
      <c r="D960" s="522"/>
      <c r="E960" s="522"/>
      <c r="F960" s="522"/>
      <c r="G960" s="522"/>
      <c r="H960" s="522"/>
      <c r="I960" s="522"/>
      <c r="J960" s="522"/>
      <c r="K960" s="522"/>
      <c r="L960" s="522"/>
      <c r="M960" s="522"/>
      <c r="N960" s="522"/>
      <c r="O960" s="522"/>
      <c r="P960" s="522"/>
      <c r="Q960" s="522"/>
      <c r="R960" s="522"/>
      <c r="S960" s="522"/>
      <c r="T960" s="522"/>
      <c r="U960" s="522"/>
      <c r="V960" s="522"/>
      <c r="W960" s="522"/>
      <c r="X960" s="522"/>
      <c r="Y960" s="522"/>
      <c r="Z960" s="522"/>
    </row>
    <row r="961" spans="1:26" ht="14.25" customHeight="1" x14ac:dyDescent="0.2">
      <c r="A961" s="522"/>
      <c r="B961" s="522"/>
      <c r="C961" s="522"/>
      <c r="D961" s="522"/>
      <c r="E961" s="522"/>
      <c r="F961" s="522"/>
      <c r="G961" s="522"/>
      <c r="H961" s="522"/>
      <c r="I961" s="522"/>
      <c r="J961" s="522"/>
      <c r="K961" s="522"/>
      <c r="L961" s="522"/>
      <c r="M961" s="522"/>
      <c r="N961" s="522"/>
      <c r="O961" s="522"/>
      <c r="P961" s="522"/>
      <c r="Q961" s="522"/>
      <c r="R961" s="522"/>
      <c r="S961" s="522"/>
      <c r="T961" s="522"/>
      <c r="U961" s="522"/>
      <c r="V961" s="522"/>
      <c r="W961" s="522"/>
      <c r="X961" s="522"/>
      <c r="Y961" s="522"/>
      <c r="Z961" s="522"/>
    </row>
    <row r="962" spans="1:26" ht="14.25" customHeight="1" x14ac:dyDescent="0.2">
      <c r="A962" s="522"/>
      <c r="B962" s="522"/>
      <c r="C962" s="522"/>
      <c r="D962" s="522"/>
      <c r="E962" s="522"/>
      <c r="F962" s="522"/>
      <c r="G962" s="522"/>
      <c r="H962" s="522"/>
      <c r="I962" s="522"/>
      <c r="J962" s="522"/>
      <c r="K962" s="522"/>
      <c r="L962" s="522"/>
      <c r="M962" s="522"/>
      <c r="N962" s="522"/>
      <c r="O962" s="522"/>
      <c r="P962" s="522"/>
      <c r="Q962" s="522"/>
      <c r="R962" s="522"/>
      <c r="S962" s="522"/>
      <c r="T962" s="522"/>
      <c r="U962" s="522"/>
      <c r="V962" s="522"/>
      <c r="W962" s="522"/>
      <c r="X962" s="522"/>
      <c r="Y962" s="522"/>
      <c r="Z962" s="522"/>
    </row>
    <row r="963" spans="1:26" ht="14.25" customHeight="1" x14ac:dyDescent="0.2">
      <c r="A963" s="522"/>
      <c r="B963" s="522"/>
      <c r="C963" s="522"/>
      <c r="D963" s="522"/>
      <c r="E963" s="522"/>
      <c r="F963" s="522"/>
      <c r="G963" s="522"/>
      <c r="H963" s="522"/>
      <c r="I963" s="522"/>
      <c r="J963" s="522"/>
      <c r="K963" s="522"/>
      <c r="L963" s="522"/>
      <c r="M963" s="522"/>
      <c r="N963" s="522"/>
      <c r="O963" s="522"/>
      <c r="P963" s="522"/>
      <c r="Q963" s="522"/>
      <c r="R963" s="522"/>
      <c r="S963" s="522"/>
      <c r="T963" s="522"/>
      <c r="U963" s="522"/>
      <c r="V963" s="522"/>
      <c r="W963" s="522"/>
      <c r="X963" s="522"/>
      <c r="Y963" s="522"/>
      <c r="Z963" s="522"/>
    </row>
    <row r="964" spans="1:26" ht="14.25" customHeight="1" x14ac:dyDescent="0.2">
      <c r="A964" s="522"/>
      <c r="B964" s="522"/>
      <c r="C964" s="522"/>
      <c r="D964" s="522"/>
      <c r="E964" s="522"/>
      <c r="F964" s="522"/>
      <c r="G964" s="522"/>
      <c r="H964" s="522"/>
      <c r="I964" s="522"/>
      <c r="J964" s="522"/>
      <c r="K964" s="522"/>
      <c r="L964" s="522"/>
      <c r="M964" s="522"/>
      <c r="N964" s="522"/>
      <c r="O964" s="522"/>
      <c r="P964" s="522"/>
      <c r="Q964" s="522"/>
      <c r="R964" s="522"/>
      <c r="S964" s="522"/>
      <c r="T964" s="522"/>
      <c r="U964" s="522"/>
      <c r="V964" s="522"/>
      <c r="W964" s="522"/>
      <c r="X964" s="522"/>
      <c r="Y964" s="522"/>
      <c r="Z964" s="522"/>
    </row>
    <row r="965" spans="1:26" ht="14.25" customHeight="1" x14ac:dyDescent="0.2">
      <c r="A965" s="522"/>
      <c r="B965" s="522"/>
      <c r="C965" s="522"/>
      <c r="D965" s="522"/>
      <c r="E965" s="522"/>
      <c r="F965" s="522"/>
      <c r="G965" s="522"/>
      <c r="H965" s="522"/>
      <c r="I965" s="522"/>
      <c r="J965" s="522"/>
      <c r="K965" s="522"/>
      <c r="L965" s="522"/>
      <c r="M965" s="522"/>
      <c r="N965" s="522"/>
      <c r="O965" s="522"/>
      <c r="P965" s="522"/>
      <c r="Q965" s="522"/>
      <c r="R965" s="522"/>
      <c r="S965" s="522"/>
      <c r="T965" s="522"/>
      <c r="U965" s="522"/>
      <c r="V965" s="522"/>
      <c r="W965" s="522"/>
      <c r="X965" s="522"/>
      <c r="Y965" s="522"/>
      <c r="Z965" s="522"/>
    </row>
    <row r="966" spans="1:26" ht="14.25" customHeight="1" x14ac:dyDescent="0.2">
      <c r="A966" s="522"/>
      <c r="B966" s="522"/>
      <c r="C966" s="522"/>
      <c r="D966" s="522"/>
      <c r="E966" s="522"/>
      <c r="F966" s="522"/>
      <c r="G966" s="522"/>
      <c r="H966" s="522"/>
      <c r="I966" s="522"/>
      <c r="J966" s="522"/>
      <c r="K966" s="522"/>
      <c r="L966" s="522"/>
      <c r="M966" s="522"/>
      <c r="N966" s="522"/>
      <c r="O966" s="522"/>
      <c r="P966" s="522"/>
      <c r="Q966" s="522"/>
      <c r="R966" s="522"/>
      <c r="S966" s="522"/>
      <c r="T966" s="522"/>
      <c r="U966" s="522"/>
      <c r="V966" s="522"/>
      <c r="W966" s="522"/>
      <c r="X966" s="522"/>
      <c r="Y966" s="522"/>
      <c r="Z966" s="522"/>
    </row>
    <row r="967" spans="1:26" ht="14.25" customHeight="1" x14ac:dyDescent="0.2">
      <c r="A967" s="522"/>
      <c r="B967" s="522"/>
      <c r="C967" s="522"/>
      <c r="D967" s="522"/>
      <c r="E967" s="522"/>
      <c r="F967" s="522"/>
      <c r="G967" s="522"/>
      <c r="H967" s="522"/>
      <c r="I967" s="522"/>
      <c r="J967" s="522"/>
      <c r="K967" s="522"/>
      <c r="L967" s="522"/>
      <c r="M967" s="522"/>
      <c r="N967" s="522"/>
      <c r="O967" s="522"/>
      <c r="P967" s="522"/>
      <c r="Q967" s="522"/>
      <c r="R967" s="522"/>
      <c r="S967" s="522"/>
      <c r="T967" s="522"/>
      <c r="U967" s="522"/>
      <c r="V967" s="522"/>
      <c r="W967" s="522"/>
      <c r="X967" s="522"/>
      <c r="Y967" s="522"/>
      <c r="Z967" s="522"/>
    </row>
    <row r="968" spans="1:26" ht="14.25" customHeight="1" x14ac:dyDescent="0.2">
      <c r="A968" s="522"/>
      <c r="B968" s="522"/>
      <c r="C968" s="522"/>
      <c r="D968" s="522"/>
      <c r="E968" s="522"/>
      <c r="F968" s="522"/>
      <c r="G968" s="522"/>
      <c r="H968" s="522"/>
      <c r="I968" s="522"/>
      <c r="J968" s="522"/>
      <c r="K968" s="522"/>
      <c r="L968" s="522"/>
      <c r="M968" s="522"/>
      <c r="N968" s="522"/>
      <c r="O968" s="522"/>
      <c r="P968" s="522"/>
      <c r="Q968" s="522"/>
      <c r="R968" s="522"/>
      <c r="S968" s="522"/>
      <c r="T968" s="522"/>
      <c r="U968" s="522"/>
      <c r="V968" s="522"/>
      <c r="W968" s="522"/>
      <c r="X968" s="522"/>
      <c r="Y968" s="522"/>
      <c r="Z968" s="522"/>
    </row>
    <row r="969" spans="1:26" ht="14.25" customHeight="1" x14ac:dyDescent="0.2">
      <c r="A969" s="522"/>
      <c r="B969" s="522"/>
      <c r="C969" s="522"/>
      <c r="D969" s="522"/>
      <c r="E969" s="522"/>
      <c r="F969" s="522"/>
      <c r="G969" s="522"/>
      <c r="H969" s="522"/>
      <c r="I969" s="522"/>
      <c r="J969" s="522"/>
      <c r="K969" s="522"/>
      <c r="L969" s="522"/>
      <c r="M969" s="522"/>
      <c r="N969" s="522"/>
      <c r="O969" s="522"/>
      <c r="P969" s="522"/>
      <c r="Q969" s="522"/>
      <c r="R969" s="522"/>
      <c r="S969" s="522"/>
      <c r="T969" s="522"/>
      <c r="U969" s="522"/>
      <c r="V969" s="522"/>
      <c r="W969" s="522"/>
      <c r="X969" s="522"/>
      <c r="Y969" s="522"/>
      <c r="Z969" s="522"/>
    </row>
    <row r="970" spans="1:26" ht="14.25" customHeight="1" x14ac:dyDescent="0.2">
      <c r="A970" s="522"/>
      <c r="B970" s="522"/>
      <c r="C970" s="522"/>
      <c r="D970" s="522"/>
      <c r="E970" s="522"/>
      <c r="F970" s="522"/>
      <c r="G970" s="522"/>
      <c r="H970" s="522"/>
      <c r="I970" s="522"/>
      <c r="J970" s="522"/>
      <c r="K970" s="522"/>
      <c r="L970" s="522"/>
      <c r="M970" s="522"/>
      <c r="N970" s="522"/>
      <c r="O970" s="522"/>
      <c r="P970" s="522"/>
      <c r="Q970" s="522"/>
      <c r="R970" s="522"/>
      <c r="S970" s="522"/>
      <c r="T970" s="522"/>
      <c r="U970" s="522"/>
      <c r="V970" s="522"/>
      <c r="W970" s="522"/>
      <c r="X970" s="522"/>
      <c r="Y970" s="522"/>
      <c r="Z970" s="522"/>
    </row>
    <row r="971" spans="1:26" ht="14.25" customHeight="1" x14ac:dyDescent="0.2">
      <c r="A971" s="522"/>
      <c r="B971" s="522"/>
      <c r="C971" s="522"/>
      <c r="D971" s="522"/>
      <c r="E971" s="522"/>
      <c r="F971" s="522"/>
      <c r="G971" s="522"/>
      <c r="H971" s="522"/>
      <c r="I971" s="522"/>
      <c r="J971" s="522"/>
      <c r="K971" s="522"/>
      <c r="L971" s="522"/>
      <c r="M971" s="522"/>
      <c r="N971" s="522"/>
      <c r="O971" s="522"/>
      <c r="P971" s="522"/>
      <c r="Q971" s="522"/>
      <c r="R971" s="522"/>
      <c r="S971" s="522"/>
      <c r="T971" s="522"/>
      <c r="U971" s="522"/>
      <c r="V971" s="522"/>
      <c r="W971" s="522"/>
      <c r="X971" s="522"/>
      <c r="Y971" s="522"/>
      <c r="Z971" s="522"/>
    </row>
    <row r="972" spans="1:26" ht="14.25" customHeight="1" x14ac:dyDescent="0.2">
      <c r="A972" s="522"/>
      <c r="B972" s="522"/>
      <c r="C972" s="522"/>
      <c r="D972" s="522"/>
      <c r="E972" s="522"/>
      <c r="F972" s="522"/>
      <c r="G972" s="522"/>
      <c r="H972" s="522"/>
      <c r="I972" s="522"/>
      <c r="J972" s="522"/>
      <c r="K972" s="522"/>
      <c r="L972" s="522"/>
      <c r="M972" s="522"/>
      <c r="N972" s="522"/>
      <c r="O972" s="522"/>
      <c r="P972" s="522"/>
      <c r="Q972" s="522"/>
      <c r="R972" s="522"/>
      <c r="S972" s="522"/>
      <c r="T972" s="522"/>
      <c r="U972" s="522"/>
      <c r="V972" s="522"/>
      <c r="W972" s="522"/>
      <c r="X972" s="522"/>
      <c r="Y972" s="522"/>
      <c r="Z972" s="522"/>
    </row>
    <row r="973" spans="1:26" ht="14.25" customHeight="1" x14ac:dyDescent="0.2">
      <c r="A973" s="522"/>
      <c r="B973" s="522"/>
      <c r="C973" s="522"/>
      <c r="D973" s="522"/>
      <c r="E973" s="522"/>
      <c r="F973" s="522"/>
      <c r="G973" s="522"/>
      <c r="H973" s="522"/>
      <c r="I973" s="522"/>
      <c r="J973" s="522"/>
      <c r="K973" s="522"/>
      <c r="L973" s="522"/>
      <c r="M973" s="522"/>
      <c r="N973" s="522"/>
      <c r="O973" s="522"/>
      <c r="P973" s="522"/>
      <c r="Q973" s="522"/>
      <c r="R973" s="522"/>
      <c r="S973" s="522"/>
      <c r="T973" s="522"/>
      <c r="U973" s="522"/>
      <c r="V973" s="522"/>
      <c r="W973" s="522"/>
      <c r="X973" s="522"/>
      <c r="Y973" s="522"/>
      <c r="Z973" s="522"/>
    </row>
    <row r="974" spans="1:26" ht="14.25" customHeight="1" x14ac:dyDescent="0.2">
      <c r="A974" s="522"/>
      <c r="B974" s="522"/>
      <c r="C974" s="522"/>
      <c r="D974" s="522"/>
      <c r="E974" s="522"/>
      <c r="F974" s="522"/>
      <c r="G974" s="522"/>
      <c r="H974" s="522"/>
      <c r="I974" s="522"/>
      <c r="J974" s="522"/>
      <c r="K974" s="522"/>
      <c r="L974" s="522"/>
      <c r="M974" s="522"/>
      <c r="N974" s="522"/>
      <c r="O974" s="522"/>
      <c r="P974" s="522"/>
      <c r="Q974" s="522"/>
      <c r="R974" s="522"/>
      <c r="S974" s="522"/>
      <c r="T974" s="522"/>
      <c r="U974" s="522"/>
      <c r="V974" s="522"/>
      <c r="W974" s="522"/>
      <c r="X974" s="522"/>
      <c r="Y974" s="522"/>
      <c r="Z974" s="522"/>
    </row>
    <row r="975" spans="1:26" ht="14.25" customHeight="1" x14ac:dyDescent="0.2">
      <c r="A975" s="522"/>
      <c r="B975" s="522"/>
      <c r="C975" s="522"/>
      <c r="D975" s="522"/>
      <c r="E975" s="522"/>
      <c r="F975" s="522"/>
      <c r="G975" s="522"/>
      <c r="H975" s="522"/>
      <c r="I975" s="522"/>
      <c r="J975" s="522"/>
      <c r="K975" s="522"/>
      <c r="L975" s="522"/>
      <c r="M975" s="522"/>
      <c r="N975" s="522"/>
      <c r="O975" s="522"/>
      <c r="P975" s="522"/>
      <c r="Q975" s="522"/>
      <c r="R975" s="522"/>
      <c r="S975" s="522"/>
      <c r="T975" s="522"/>
      <c r="U975" s="522"/>
      <c r="V975" s="522"/>
      <c r="W975" s="522"/>
      <c r="X975" s="522"/>
      <c r="Y975" s="522"/>
      <c r="Z975" s="522"/>
    </row>
    <row r="976" spans="1:26" ht="14.25" customHeight="1" x14ac:dyDescent="0.2">
      <c r="A976" s="522"/>
      <c r="B976" s="522"/>
      <c r="C976" s="522"/>
      <c r="D976" s="522"/>
      <c r="E976" s="522"/>
      <c r="F976" s="522"/>
      <c r="G976" s="522"/>
      <c r="H976" s="522"/>
      <c r="I976" s="522"/>
      <c r="J976" s="522"/>
      <c r="K976" s="522"/>
      <c r="L976" s="522"/>
      <c r="M976" s="522"/>
      <c r="N976" s="522"/>
      <c r="O976" s="522"/>
      <c r="P976" s="522"/>
      <c r="Q976" s="522"/>
      <c r="R976" s="522"/>
      <c r="S976" s="522"/>
      <c r="T976" s="522"/>
      <c r="U976" s="522"/>
      <c r="V976" s="522"/>
      <c r="W976" s="522"/>
      <c r="X976" s="522"/>
      <c r="Y976" s="522"/>
      <c r="Z976" s="522"/>
    </row>
    <row r="977" spans="1:26" ht="14.25" customHeight="1" x14ac:dyDescent="0.2">
      <c r="A977" s="522"/>
      <c r="B977" s="522"/>
      <c r="C977" s="522"/>
      <c r="D977" s="522"/>
      <c r="E977" s="522"/>
      <c r="F977" s="522"/>
      <c r="G977" s="522"/>
      <c r="H977" s="522"/>
      <c r="I977" s="522"/>
      <c r="J977" s="522"/>
      <c r="K977" s="522"/>
      <c r="L977" s="522"/>
      <c r="M977" s="522"/>
      <c r="N977" s="522"/>
      <c r="O977" s="522"/>
      <c r="P977" s="522"/>
      <c r="Q977" s="522"/>
      <c r="R977" s="522"/>
      <c r="S977" s="522"/>
      <c r="T977" s="522"/>
      <c r="U977" s="522"/>
      <c r="V977" s="522"/>
      <c r="W977" s="522"/>
      <c r="X977" s="522"/>
      <c r="Y977" s="522"/>
      <c r="Z977" s="522"/>
    </row>
    <row r="978" spans="1:26" ht="14.25" customHeight="1" x14ac:dyDescent="0.2">
      <c r="A978" s="522"/>
      <c r="B978" s="522"/>
      <c r="C978" s="522"/>
      <c r="D978" s="522"/>
      <c r="E978" s="522"/>
      <c r="F978" s="522"/>
      <c r="G978" s="522"/>
      <c r="H978" s="522"/>
      <c r="I978" s="522"/>
      <c r="J978" s="522"/>
      <c r="K978" s="522"/>
      <c r="L978" s="522"/>
      <c r="M978" s="522"/>
      <c r="N978" s="522"/>
      <c r="O978" s="522"/>
      <c r="P978" s="522"/>
      <c r="Q978" s="522"/>
      <c r="R978" s="522"/>
      <c r="S978" s="522"/>
      <c r="T978" s="522"/>
      <c r="U978" s="522"/>
      <c r="V978" s="522"/>
      <c r="W978" s="522"/>
      <c r="X978" s="522"/>
      <c r="Y978" s="522"/>
      <c r="Z978" s="522"/>
    </row>
    <row r="979" spans="1:26" ht="14.25" customHeight="1" x14ac:dyDescent="0.2">
      <c r="A979" s="522"/>
      <c r="B979" s="522"/>
      <c r="C979" s="522"/>
      <c r="D979" s="522"/>
      <c r="E979" s="522"/>
      <c r="F979" s="522"/>
      <c r="G979" s="522"/>
      <c r="H979" s="522"/>
      <c r="I979" s="522"/>
      <c r="J979" s="522"/>
      <c r="K979" s="522"/>
      <c r="L979" s="522"/>
      <c r="M979" s="522"/>
      <c r="N979" s="522"/>
      <c r="O979" s="522"/>
      <c r="P979" s="522"/>
      <c r="Q979" s="522"/>
      <c r="R979" s="522"/>
      <c r="S979" s="522"/>
      <c r="T979" s="522"/>
      <c r="U979" s="522"/>
      <c r="V979" s="522"/>
      <c r="W979" s="522"/>
      <c r="X979" s="522"/>
      <c r="Y979" s="522"/>
      <c r="Z979" s="522"/>
    </row>
    <row r="980" spans="1:26" ht="14.25" customHeight="1" x14ac:dyDescent="0.2">
      <c r="A980" s="522"/>
      <c r="B980" s="522"/>
      <c r="C980" s="522"/>
      <c r="D980" s="522"/>
      <c r="E980" s="522"/>
      <c r="F980" s="522"/>
      <c r="G980" s="522"/>
      <c r="H980" s="522"/>
      <c r="I980" s="522"/>
      <c r="J980" s="522"/>
      <c r="K980" s="522"/>
      <c r="L980" s="522"/>
      <c r="M980" s="522"/>
      <c r="N980" s="522"/>
      <c r="O980" s="522"/>
      <c r="P980" s="522"/>
      <c r="Q980" s="522"/>
      <c r="R980" s="522"/>
      <c r="S980" s="522"/>
      <c r="T980" s="522"/>
      <c r="U980" s="522"/>
      <c r="V980" s="522"/>
      <c r="W980" s="522"/>
      <c r="X980" s="522"/>
      <c r="Y980" s="522"/>
      <c r="Z980" s="522"/>
    </row>
    <row r="981" spans="1:26" ht="14.25" customHeight="1" x14ac:dyDescent="0.2">
      <c r="A981" s="522"/>
      <c r="B981" s="522"/>
      <c r="C981" s="522"/>
      <c r="D981" s="522"/>
      <c r="E981" s="522"/>
      <c r="F981" s="522"/>
      <c r="G981" s="522"/>
      <c r="H981" s="522"/>
      <c r="I981" s="522"/>
      <c r="J981" s="522"/>
      <c r="K981" s="522"/>
      <c r="L981" s="522"/>
      <c r="M981" s="522"/>
      <c r="N981" s="522"/>
      <c r="O981" s="522"/>
      <c r="P981" s="522"/>
      <c r="Q981" s="522"/>
      <c r="R981" s="522"/>
      <c r="S981" s="522"/>
      <c r="T981" s="522"/>
      <c r="U981" s="522"/>
      <c r="V981" s="522"/>
      <c r="W981" s="522"/>
      <c r="X981" s="522"/>
      <c r="Y981" s="522"/>
      <c r="Z981" s="522"/>
    </row>
    <row r="982" spans="1:26" ht="14.25" customHeight="1" x14ac:dyDescent="0.2">
      <c r="A982" s="522"/>
      <c r="B982" s="522"/>
      <c r="C982" s="522"/>
      <c r="D982" s="522"/>
      <c r="E982" s="522"/>
      <c r="F982" s="522"/>
      <c r="G982" s="522"/>
      <c r="H982" s="522"/>
      <c r="I982" s="522"/>
      <c r="J982" s="522"/>
      <c r="K982" s="522"/>
      <c r="L982" s="522"/>
      <c r="M982" s="522"/>
      <c r="N982" s="522"/>
      <c r="O982" s="522"/>
      <c r="P982" s="522"/>
      <c r="Q982" s="522"/>
      <c r="R982" s="522"/>
      <c r="S982" s="522"/>
      <c r="T982" s="522"/>
      <c r="U982" s="522"/>
      <c r="V982" s="522"/>
      <c r="W982" s="522"/>
      <c r="X982" s="522"/>
      <c r="Y982" s="522"/>
      <c r="Z982" s="522"/>
    </row>
    <row r="983" spans="1:26" ht="14.25" customHeight="1" x14ac:dyDescent="0.2">
      <c r="A983" s="522"/>
      <c r="B983" s="522"/>
      <c r="C983" s="522"/>
      <c r="D983" s="522"/>
      <c r="E983" s="522"/>
      <c r="F983" s="522"/>
      <c r="G983" s="522"/>
      <c r="H983" s="522"/>
      <c r="I983" s="522"/>
      <c r="J983" s="522"/>
      <c r="K983" s="522"/>
      <c r="L983" s="522"/>
      <c r="M983" s="522"/>
      <c r="N983" s="522"/>
      <c r="O983" s="522"/>
      <c r="P983" s="522"/>
      <c r="Q983" s="522"/>
      <c r="R983" s="522"/>
      <c r="S983" s="522"/>
      <c r="T983" s="522"/>
      <c r="U983" s="522"/>
      <c r="V983" s="522"/>
      <c r="W983" s="522"/>
      <c r="X983" s="522"/>
      <c r="Y983" s="522"/>
      <c r="Z983" s="522"/>
    </row>
    <row r="984" spans="1:26" ht="14.25" customHeight="1" x14ac:dyDescent="0.2">
      <c r="A984" s="522"/>
      <c r="B984" s="522"/>
      <c r="C984" s="522"/>
      <c r="D984" s="522"/>
      <c r="E984" s="522"/>
      <c r="F984" s="522"/>
      <c r="G984" s="522"/>
      <c r="H984" s="522"/>
      <c r="I984" s="522"/>
      <c r="J984" s="522"/>
      <c r="K984" s="522"/>
      <c r="L984" s="522"/>
      <c r="M984" s="522"/>
      <c r="N984" s="522"/>
      <c r="O984" s="522"/>
      <c r="P984" s="522"/>
      <c r="Q984" s="522"/>
      <c r="R984" s="522"/>
      <c r="S984" s="522"/>
      <c r="T984" s="522"/>
      <c r="U984" s="522"/>
      <c r="V984" s="522"/>
      <c r="W984" s="522"/>
      <c r="X984" s="522"/>
      <c r="Y984" s="522"/>
      <c r="Z984" s="522"/>
    </row>
    <row r="985" spans="1:26" ht="14.25" customHeight="1" x14ac:dyDescent="0.2">
      <c r="A985" s="522"/>
      <c r="B985" s="522"/>
      <c r="C985" s="522"/>
      <c r="D985" s="522"/>
      <c r="E985" s="522"/>
      <c r="F985" s="522"/>
      <c r="G985" s="522"/>
      <c r="H985" s="522"/>
      <c r="I985" s="522"/>
      <c r="J985" s="522"/>
      <c r="K985" s="522"/>
      <c r="L985" s="522"/>
      <c r="M985" s="522"/>
      <c r="N985" s="522"/>
      <c r="O985" s="522"/>
      <c r="P985" s="522"/>
      <c r="Q985" s="522"/>
      <c r="R985" s="522"/>
      <c r="S985" s="522"/>
      <c r="T985" s="522"/>
      <c r="U985" s="522"/>
      <c r="V985" s="522"/>
      <c r="W985" s="522"/>
      <c r="X985" s="522"/>
      <c r="Y985" s="522"/>
      <c r="Z985" s="522"/>
    </row>
    <row r="986" spans="1:26" ht="14.25" customHeight="1" x14ac:dyDescent="0.2">
      <c r="A986" s="522"/>
      <c r="B986" s="522"/>
      <c r="C986" s="522"/>
      <c r="D986" s="522"/>
      <c r="E986" s="522"/>
      <c r="F986" s="522"/>
      <c r="G986" s="522"/>
      <c r="H986" s="522"/>
      <c r="I986" s="522"/>
      <c r="J986" s="522"/>
      <c r="K986" s="522"/>
      <c r="L986" s="522"/>
      <c r="M986" s="522"/>
      <c r="N986" s="522"/>
      <c r="O986" s="522"/>
      <c r="P986" s="522"/>
      <c r="Q986" s="522"/>
      <c r="R986" s="522"/>
      <c r="S986" s="522"/>
      <c r="T986" s="522"/>
      <c r="U986" s="522"/>
      <c r="V986" s="522"/>
      <c r="W986" s="522"/>
      <c r="X986" s="522"/>
      <c r="Y986" s="522"/>
      <c r="Z986" s="522"/>
    </row>
    <row r="987" spans="1:26" ht="14.25" customHeight="1" x14ac:dyDescent="0.2">
      <c r="A987" s="522"/>
      <c r="B987" s="522"/>
      <c r="C987" s="522"/>
      <c r="D987" s="522"/>
      <c r="E987" s="522"/>
      <c r="F987" s="522"/>
      <c r="G987" s="522"/>
      <c r="H987" s="522"/>
      <c r="I987" s="522"/>
      <c r="J987" s="522"/>
      <c r="K987" s="522"/>
      <c r="L987" s="522"/>
      <c r="M987" s="522"/>
      <c r="N987" s="522"/>
      <c r="O987" s="522"/>
      <c r="P987" s="522"/>
      <c r="Q987" s="522"/>
      <c r="R987" s="522"/>
      <c r="S987" s="522"/>
      <c r="T987" s="522"/>
      <c r="U987" s="522"/>
      <c r="V987" s="522"/>
      <c r="W987" s="522"/>
      <c r="X987" s="522"/>
      <c r="Y987" s="522"/>
      <c r="Z987" s="522"/>
    </row>
    <row r="988" spans="1:26" ht="14.25" customHeight="1" x14ac:dyDescent="0.2">
      <c r="A988" s="522"/>
      <c r="B988" s="522"/>
      <c r="C988" s="522"/>
      <c r="D988" s="522"/>
      <c r="E988" s="522"/>
      <c r="F988" s="522"/>
      <c r="G988" s="522"/>
      <c r="H988" s="522"/>
      <c r="I988" s="522"/>
      <c r="J988" s="522"/>
      <c r="K988" s="522"/>
      <c r="L988" s="522"/>
      <c r="M988" s="522"/>
      <c r="N988" s="522"/>
      <c r="O988" s="522"/>
      <c r="P988" s="522"/>
      <c r="Q988" s="522"/>
      <c r="R988" s="522"/>
      <c r="S988" s="522"/>
      <c r="T988" s="522"/>
      <c r="U988" s="522"/>
      <c r="V988" s="522"/>
      <c r="W988" s="522"/>
      <c r="X988" s="522"/>
      <c r="Y988" s="522"/>
      <c r="Z988" s="522"/>
    </row>
    <row r="989" spans="1:26" ht="14.25" customHeight="1" x14ac:dyDescent="0.2">
      <c r="A989" s="522"/>
      <c r="B989" s="522"/>
      <c r="C989" s="522"/>
      <c r="D989" s="522"/>
      <c r="E989" s="522"/>
      <c r="F989" s="522"/>
      <c r="G989" s="522"/>
      <c r="H989" s="522"/>
      <c r="I989" s="522"/>
      <c r="J989" s="522"/>
      <c r="K989" s="522"/>
      <c r="L989" s="522"/>
      <c r="M989" s="522"/>
      <c r="N989" s="522"/>
      <c r="O989" s="522"/>
      <c r="P989" s="522"/>
      <c r="Q989" s="522"/>
      <c r="R989" s="522"/>
      <c r="S989" s="522"/>
      <c r="T989" s="522"/>
      <c r="U989" s="522"/>
      <c r="V989" s="522"/>
      <c r="W989" s="522"/>
      <c r="X989" s="522"/>
      <c r="Y989" s="522"/>
      <c r="Z989" s="522"/>
    </row>
    <row r="990" spans="1:26" ht="14.25" customHeight="1" x14ac:dyDescent="0.2">
      <c r="A990" s="522"/>
      <c r="B990" s="522"/>
      <c r="C990" s="522"/>
      <c r="D990" s="522"/>
      <c r="E990" s="522"/>
      <c r="F990" s="522"/>
      <c r="G990" s="522"/>
      <c r="H990" s="522"/>
      <c r="I990" s="522"/>
      <c r="J990" s="522"/>
      <c r="K990" s="522"/>
      <c r="L990" s="522"/>
      <c r="M990" s="522"/>
      <c r="N990" s="522"/>
      <c r="O990" s="522"/>
      <c r="P990" s="522"/>
      <c r="Q990" s="522"/>
      <c r="R990" s="522"/>
      <c r="S990" s="522"/>
      <c r="T990" s="522"/>
      <c r="U990" s="522"/>
      <c r="V990" s="522"/>
      <c r="W990" s="522"/>
      <c r="X990" s="522"/>
      <c r="Y990" s="522"/>
      <c r="Z990" s="522"/>
    </row>
    <row r="991" spans="1:26" ht="14.25" customHeight="1" x14ac:dyDescent="0.2">
      <c r="A991" s="522"/>
      <c r="B991" s="522"/>
      <c r="C991" s="522"/>
      <c r="D991" s="522"/>
      <c r="E991" s="522"/>
      <c r="F991" s="522"/>
      <c r="G991" s="522"/>
      <c r="H991" s="522"/>
      <c r="I991" s="522"/>
      <c r="J991" s="522"/>
      <c r="K991" s="522"/>
      <c r="L991" s="522"/>
      <c r="M991" s="522"/>
      <c r="N991" s="522"/>
      <c r="O991" s="522"/>
      <c r="P991" s="522"/>
      <c r="Q991" s="522"/>
      <c r="R991" s="522"/>
      <c r="S991" s="522"/>
      <c r="T991" s="522"/>
      <c r="U991" s="522"/>
      <c r="V991" s="522"/>
      <c r="W991" s="522"/>
      <c r="X991" s="522"/>
      <c r="Y991" s="522"/>
      <c r="Z991" s="522"/>
    </row>
    <row r="992" spans="1:26" ht="14.25" customHeight="1" x14ac:dyDescent="0.2">
      <c r="A992" s="522"/>
      <c r="B992" s="522"/>
      <c r="C992" s="522"/>
      <c r="D992" s="522"/>
      <c r="E992" s="522"/>
      <c r="F992" s="522"/>
      <c r="G992" s="522"/>
      <c r="H992" s="522"/>
      <c r="I992" s="522"/>
      <c r="J992" s="522"/>
      <c r="K992" s="522"/>
      <c r="L992" s="522"/>
      <c r="M992" s="522"/>
      <c r="N992" s="522"/>
      <c r="O992" s="522"/>
      <c r="P992" s="522"/>
      <c r="Q992" s="522"/>
      <c r="R992" s="522"/>
      <c r="S992" s="522"/>
      <c r="T992" s="522"/>
      <c r="U992" s="522"/>
      <c r="V992" s="522"/>
      <c r="W992" s="522"/>
      <c r="X992" s="522"/>
      <c r="Y992" s="522"/>
      <c r="Z992" s="522"/>
    </row>
    <row r="993" spans="1:26" ht="14.25" customHeight="1" x14ac:dyDescent="0.2">
      <c r="A993" s="522"/>
      <c r="B993" s="522"/>
      <c r="C993" s="522"/>
      <c r="D993" s="522"/>
      <c r="E993" s="522"/>
      <c r="F993" s="522"/>
      <c r="G993" s="522"/>
      <c r="H993" s="522"/>
      <c r="I993" s="522"/>
      <c r="J993" s="522"/>
      <c r="K993" s="522"/>
      <c r="L993" s="522"/>
      <c r="M993" s="522"/>
      <c r="N993" s="522"/>
      <c r="O993" s="522"/>
      <c r="P993" s="522"/>
      <c r="Q993" s="522"/>
      <c r="R993" s="522"/>
      <c r="S993" s="522"/>
      <c r="T993" s="522"/>
      <c r="U993" s="522"/>
      <c r="V993" s="522"/>
      <c r="W993" s="522"/>
      <c r="X993" s="522"/>
      <c r="Y993" s="522"/>
      <c r="Z993" s="522"/>
    </row>
    <row r="994" spans="1:26" ht="14.25" customHeight="1" x14ac:dyDescent="0.2">
      <c r="A994" s="522"/>
      <c r="B994" s="522"/>
      <c r="C994" s="522"/>
      <c r="D994" s="522"/>
      <c r="E994" s="522"/>
      <c r="F994" s="522"/>
      <c r="G994" s="522"/>
      <c r="H994" s="522"/>
      <c r="I994" s="522"/>
      <c r="J994" s="522"/>
      <c r="K994" s="522"/>
      <c r="L994" s="522"/>
      <c r="M994" s="522"/>
      <c r="N994" s="522"/>
      <c r="O994" s="522"/>
      <c r="P994" s="522"/>
      <c r="Q994" s="522"/>
      <c r="R994" s="522"/>
      <c r="S994" s="522"/>
      <c r="T994" s="522"/>
      <c r="U994" s="522"/>
      <c r="V994" s="522"/>
      <c r="W994" s="522"/>
      <c r="X994" s="522"/>
      <c r="Y994" s="522"/>
      <c r="Z994" s="522"/>
    </row>
    <row r="995" spans="1:26" ht="14.25" customHeight="1" x14ac:dyDescent="0.2">
      <c r="A995" s="522"/>
      <c r="B995" s="522"/>
      <c r="C995" s="522"/>
      <c r="D995" s="522"/>
      <c r="E995" s="522"/>
      <c r="F995" s="522"/>
      <c r="G995" s="522"/>
      <c r="H995" s="522"/>
      <c r="I995" s="522"/>
      <c r="J995" s="522"/>
      <c r="K995" s="522"/>
      <c r="L995" s="522"/>
      <c r="M995" s="522"/>
      <c r="N995" s="522"/>
      <c r="O995" s="522"/>
      <c r="P995" s="522"/>
      <c r="Q995" s="522"/>
      <c r="R995" s="522"/>
      <c r="S995" s="522"/>
      <c r="T995" s="522"/>
      <c r="U995" s="522"/>
      <c r="V995" s="522"/>
      <c r="W995" s="522"/>
      <c r="X995" s="522"/>
      <c r="Y995" s="522"/>
      <c r="Z995" s="522"/>
    </row>
    <row r="996" spans="1:26" ht="14.25" customHeight="1" x14ac:dyDescent="0.2">
      <c r="A996" s="522"/>
      <c r="B996" s="522"/>
      <c r="C996" s="522"/>
      <c r="D996" s="522"/>
      <c r="E996" s="522"/>
      <c r="F996" s="522"/>
      <c r="G996" s="522"/>
      <c r="H996" s="522"/>
      <c r="I996" s="522"/>
      <c r="J996" s="522"/>
      <c r="K996" s="522"/>
      <c r="L996" s="522"/>
      <c r="M996" s="522"/>
      <c r="N996" s="522"/>
      <c r="O996" s="522"/>
      <c r="P996" s="522"/>
      <c r="Q996" s="522"/>
      <c r="R996" s="522"/>
      <c r="S996" s="522"/>
      <c r="T996" s="522"/>
      <c r="U996" s="522"/>
      <c r="V996" s="522"/>
      <c r="W996" s="522"/>
      <c r="X996" s="522"/>
      <c r="Y996" s="522"/>
      <c r="Z996" s="522"/>
    </row>
    <row r="997" spans="1:26" ht="14.25" customHeight="1" x14ac:dyDescent="0.2">
      <c r="A997" s="522"/>
      <c r="B997" s="522"/>
      <c r="C997" s="522"/>
      <c r="D997" s="522"/>
      <c r="E997" s="522"/>
      <c r="F997" s="522"/>
      <c r="G997" s="522"/>
      <c r="H997" s="522"/>
      <c r="I997" s="522"/>
      <c r="J997" s="522"/>
      <c r="K997" s="522"/>
      <c r="L997" s="522"/>
      <c r="M997" s="522"/>
      <c r="N997" s="522"/>
      <c r="O997" s="522"/>
      <c r="P997" s="522"/>
      <c r="Q997" s="522"/>
      <c r="R997" s="522"/>
      <c r="S997" s="522"/>
      <c r="T997" s="522"/>
      <c r="U997" s="522"/>
      <c r="V997" s="522"/>
      <c r="W997" s="522"/>
      <c r="X997" s="522"/>
      <c r="Y997" s="522"/>
      <c r="Z997" s="522"/>
    </row>
    <row r="998" spans="1:26" ht="14.25" customHeight="1" x14ac:dyDescent="0.2">
      <c r="A998" s="522"/>
      <c r="B998" s="522"/>
      <c r="C998" s="522"/>
      <c r="D998" s="522"/>
      <c r="E998" s="522"/>
      <c r="F998" s="522"/>
      <c r="G998" s="522"/>
      <c r="H998" s="522"/>
      <c r="I998" s="522"/>
      <c r="J998" s="522"/>
      <c r="K998" s="522"/>
      <c r="L998" s="522"/>
      <c r="M998" s="522"/>
      <c r="N998" s="522"/>
      <c r="O998" s="522"/>
      <c r="P998" s="522"/>
      <c r="Q998" s="522"/>
      <c r="R998" s="522"/>
      <c r="S998" s="522"/>
      <c r="T998" s="522"/>
      <c r="U998" s="522"/>
      <c r="V998" s="522"/>
      <c r="W998" s="522"/>
      <c r="X998" s="522"/>
      <c r="Y998" s="522"/>
      <c r="Z998" s="522"/>
    </row>
    <row r="999" spans="1:26" ht="14.25" customHeight="1" x14ac:dyDescent="0.2">
      <c r="A999" s="522"/>
      <c r="B999" s="522"/>
      <c r="C999" s="522"/>
      <c r="D999" s="522"/>
      <c r="E999" s="522"/>
      <c r="F999" s="522"/>
      <c r="G999" s="522"/>
      <c r="H999" s="522"/>
      <c r="I999" s="522"/>
      <c r="J999" s="522"/>
      <c r="K999" s="522"/>
      <c r="L999" s="522"/>
      <c r="M999" s="522"/>
      <c r="N999" s="522"/>
      <c r="O999" s="522"/>
      <c r="P999" s="522"/>
      <c r="Q999" s="522"/>
      <c r="R999" s="522"/>
      <c r="S999" s="522"/>
      <c r="T999" s="522"/>
      <c r="U999" s="522"/>
      <c r="V999" s="522"/>
      <c r="W999" s="522"/>
      <c r="X999" s="522"/>
      <c r="Y999" s="522"/>
      <c r="Z999" s="522"/>
    </row>
    <row r="1000" spans="1:26" ht="14.25" customHeight="1" x14ac:dyDescent="0.2">
      <c r="A1000" s="522"/>
      <c r="B1000" s="522"/>
      <c r="C1000" s="522"/>
      <c r="D1000" s="522"/>
      <c r="E1000" s="522"/>
      <c r="F1000" s="522"/>
      <c r="G1000" s="522"/>
      <c r="H1000" s="522"/>
      <c r="I1000" s="522"/>
      <c r="J1000" s="522"/>
      <c r="K1000" s="522"/>
      <c r="L1000" s="522"/>
      <c r="M1000" s="522"/>
      <c r="N1000" s="522"/>
      <c r="O1000" s="522"/>
      <c r="P1000" s="522"/>
      <c r="Q1000" s="522"/>
      <c r="R1000" s="522"/>
      <c r="S1000" s="522"/>
      <c r="T1000" s="522"/>
      <c r="U1000" s="522"/>
      <c r="V1000" s="522"/>
      <c r="W1000" s="522"/>
      <c r="X1000" s="522"/>
      <c r="Y1000" s="522"/>
      <c r="Z1000" s="522"/>
    </row>
  </sheetData>
  <mergeCells count="97">
    <mergeCell ref="B92:B93"/>
    <mergeCell ref="B94:B96"/>
    <mergeCell ref="B98:B101"/>
    <mergeCell ref="A102:A105"/>
    <mergeCell ref="B102:B105"/>
    <mergeCell ref="B81:B83"/>
    <mergeCell ref="B84:B85"/>
    <mergeCell ref="B86:B87"/>
    <mergeCell ref="B88:B89"/>
    <mergeCell ref="B90:B91"/>
    <mergeCell ref="B64:B66"/>
    <mergeCell ref="B67:B69"/>
    <mergeCell ref="B71:B74"/>
    <mergeCell ref="B76:B77"/>
    <mergeCell ref="B78:B80"/>
    <mergeCell ref="B34:B36"/>
    <mergeCell ref="B39:B40"/>
    <mergeCell ref="A41:A42"/>
    <mergeCell ref="B41:B42"/>
    <mergeCell ref="B61:B63"/>
    <mergeCell ref="B26:B27"/>
    <mergeCell ref="E26:E27"/>
    <mergeCell ref="B28:B29"/>
    <mergeCell ref="E28:E29"/>
    <mergeCell ref="E31:E33"/>
    <mergeCell ref="B31:B33"/>
    <mergeCell ref="B15:B16"/>
    <mergeCell ref="E15:E16"/>
    <mergeCell ref="B17:B18"/>
    <mergeCell ref="B21:B22"/>
    <mergeCell ref="B23:B24"/>
    <mergeCell ref="E23:E24"/>
    <mergeCell ref="E17:E18"/>
    <mergeCell ref="E21:E22"/>
    <mergeCell ref="A8:B8"/>
    <mergeCell ref="A9:B9"/>
    <mergeCell ref="A10:B10"/>
    <mergeCell ref="A13:E13"/>
    <mergeCell ref="B14:E14"/>
    <mergeCell ref="A1:E1"/>
    <mergeCell ref="A2:E2"/>
    <mergeCell ref="A5:B5"/>
    <mergeCell ref="A6:B6"/>
    <mergeCell ref="A7:B7"/>
    <mergeCell ref="A163:B163"/>
    <mergeCell ref="B140:B142"/>
    <mergeCell ref="B144:B146"/>
    <mergeCell ref="B147:B148"/>
    <mergeCell ref="B149:B151"/>
    <mergeCell ref="B152:B153"/>
    <mergeCell ref="B154:B156"/>
    <mergeCell ref="B157:B159"/>
    <mergeCell ref="A160:A161"/>
    <mergeCell ref="B160:B161"/>
    <mergeCell ref="C160:C161"/>
    <mergeCell ref="D160:D161"/>
    <mergeCell ref="E160:E161"/>
    <mergeCell ref="E149:E151"/>
    <mergeCell ref="E152:E153"/>
    <mergeCell ref="E154:E156"/>
    <mergeCell ref="E157:E159"/>
    <mergeCell ref="B120:B122"/>
    <mergeCell ref="B123:B126"/>
    <mergeCell ref="B133:B135"/>
    <mergeCell ref="E133:E135"/>
    <mergeCell ref="B136:B139"/>
    <mergeCell ref="E136:E139"/>
    <mergeCell ref="E120:E122"/>
    <mergeCell ref="E140:E142"/>
    <mergeCell ref="E144:E146"/>
    <mergeCell ref="E147:E148"/>
    <mergeCell ref="E123:E126"/>
    <mergeCell ref="E127:E132"/>
    <mergeCell ref="E34:E36"/>
    <mergeCell ref="E37:E38"/>
    <mergeCell ref="E39:E40"/>
    <mergeCell ref="E84:E85"/>
    <mergeCell ref="E86:E87"/>
    <mergeCell ref="E41:E42"/>
    <mergeCell ref="E43:E47"/>
    <mergeCell ref="E48:E53"/>
    <mergeCell ref="E54:E58"/>
    <mergeCell ref="E110:E118"/>
    <mergeCell ref="E61:E63"/>
    <mergeCell ref="E64:E66"/>
    <mergeCell ref="E67:E69"/>
    <mergeCell ref="E71:E74"/>
    <mergeCell ref="E76:E77"/>
    <mergeCell ref="E78:E80"/>
    <mergeCell ref="E81:E83"/>
    <mergeCell ref="E102:E105"/>
    <mergeCell ref="E106:E109"/>
    <mergeCell ref="E88:E89"/>
    <mergeCell ref="E90:E91"/>
    <mergeCell ref="E92:E93"/>
    <mergeCell ref="E94:E96"/>
    <mergeCell ref="E98:E101"/>
  </mergeCells>
  <printOptions horizontalCentered="1"/>
  <pageMargins left="0.261811024" right="0.31496062992126" top="0.24803149599999999" bottom="0.78543307100000004" header="0" footer="0"/>
  <pageSetup paperSize="5" scale="8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1000"/>
  <sheetViews>
    <sheetView workbookViewId="0"/>
  </sheetViews>
  <sheetFormatPr defaultColWidth="12.7109375" defaultRowHeight="15" customHeight="1" x14ac:dyDescent="0.2"/>
  <cols>
    <col min="1" max="1" width="2.28515625" customWidth="1"/>
    <col min="2" max="2" width="2.140625" customWidth="1"/>
    <col min="3" max="3" width="17" customWidth="1"/>
    <col min="4" max="4" width="19.85546875" customWidth="1"/>
    <col min="5" max="5" width="28.140625" customWidth="1"/>
    <col min="6" max="6" width="11.85546875" customWidth="1"/>
    <col min="7" max="7" width="4.28515625" customWidth="1"/>
    <col min="8" max="15" width="4.140625" customWidth="1"/>
    <col min="16" max="16" width="6" customWidth="1"/>
    <col min="17" max="30" width="4.140625" customWidth="1"/>
    <col min="31" max="31" width="2.28515625" customWidth="1"/>
    <col min="32" max="32" width="0.85546875" customWidth="1"/>
    <col min="33" max="36" width="9.140625" customWidth="1"/>
  </cols>
  <sheetData>
    <row r="1" spans="1:36" ht="17.25" customHeight="1" x14ac:dyDescent="0.2">
      <c r="A1" s="1119" t="s">
        <v>1741</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568"/>
      <c r="AH1" s="568"/>
      <c r="AI1" s="568"/>
      <c r="AJ1" s="568"/>
    </row>
    <row r="2" spans="1:36" ht="17.25" customHeight="1" x14ac:dyDescent="0.2">
      <c r="A2" s="1119" t="s">
        <v>1029</v>
      </c>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567"/>
      <c r="AG2" s="568"/>
      <c r="AH2" s="568"/>
      <c r="AI2" s="568"/>
      <c r="AJ2" s="568"/>
    </row>
    <row r="3" spans="1:36" ht="17.25" customHeight="1" x14ac:dyDescent="0.2">
      <c r="A3" s="567"/>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8"/>
      <c r="AH3" s="568"/>
      <c r="AI3" s="568"/>
      <c r="AJ3" s="568"/>
    </row>
    <row r="4" spans="1:36" ht="17.25" customHeight="1" x14ac:dyDescent="0.2">
      <c r="A4" s="567"/>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8"/>
      <c r="AH4" s="568"/>
      <c r="AI4" s="568"/>
      <c r="AJ4" s="568"/>
    </row>
    <row r="5" spans="1:36" ht="14.25" customHeight="1" x14ac:dyDescent="0.2">
      <c r="A5" s="569"/>
      <c r="B5" s="570"/>
      <c r="C5" s="570"/>
      <c r="D5" s="570"/>
      <c r="E5" s="570"/>
      <c r="F5" s="571"/>
      <c r="G5" s="570"/>
      <c r="H5" s="1108"/>
      <c r="I5" s="834"/>
      <c r="J5" s="834"/>
      <c r="K5" s="834"/>
      <c r="L5" s="834"/>
      <c r="M5" s="834"/>
      <c r="N5" s="834"/>
      <c r="O5" s="834"/>
      <c r="P5" s="834"/>
      <c r="Q5" s="832"/>
      <c r="R5" s="1120"/>
      <c r="S5" s="834"/>
      <c r="T5" s="834"/>
      <c r="U5" s="834"/>
      <c r="V5" s="834"/>
      <c r="W5" s="832"/>
      <c r="X5" s="1120"/>
      <c r="Y5" s="834"/>
      <c r="Z5" s="834"/>
      <c r="AA5" s="834"/>
      <c r="AB5" s="834"/>
      <c r="AC5" s="834"/>
      <c r="AD5" s="832"/>
      <c r="AE5" s="568"/>
      <c r="AF5" s="568"/>
      <c r="AG5" s="568"/>
      <c r="AH5" s="568"/>
      <c r="AI5" s="568"/>
      <c r="AJ5" s="568"/>
    </row>
    <row r="6" spans="1:36" ht="19.5" customHeight="1" x14ac:dyDescent="0.2">
      <c r="A6" s="568"/>
      <c r="B6" s="568"/>
      <c r="C6" s="572"/>
      <c r="D6" s="573"/>
      <c r="E6" s="574"/>
      <c r="F6" s="1121" t="s">
        <v>1030</v>
      </c>
      <c r="G6" s="1122"/>
      <c r="H6" s="1122"/>
      <c r="I6" s="1123"/>
      <c r="J6" s="1123"/>
      <c r="K6" s="1123"/>
      <c r="L6" s="1123"/>
      <c r="M6" s="1123"/>
      <c r="N6" s="1123"/>
      <c r="O6" s="1123"/>
      <c r="P6" s="1123"/>
      <c r="Q6" s="1123"/>
      <c r="R6" s="1112"/>
      <c r="S6" s="1112"/>
      <c r="T6" s="1112"/>
      <c r="U6" s="1112"/>
      <c r="V6" s="1112"/>
      <c r="W6" s="1112"/>
      <c r="X6" s="1113"/>
      <c r="Y6" s="1113"/>
      <c r="Z6" s="1113"/>
      <c r="AA6" s="1113"/>
      <c r="AB6" s="1113"/>
      <c r="AC6" s="1113"/>
      <c r="AD6" s="1113"/>
      <c r="AE6" s="1114"/>
      <c r="AF6" s="568"/>
      <c r="AG6" s="1115" t="s">
        <v>1742</v>
      </c>
      <c r="AH6" s="1116" t="s">
        <v>1743</v>
      </c>
      <c r="AI6" s="1117" t="s">
        <v>1744</v>
      </c>
      <c r="AJ6" s="568"/>
    </row>
    <row r="7" spans="1:36" ht="19.5" customHeight="1" x14ac:dyDescent="0.2">
      <c r="A7" s="568"/>
      <c r="B7" s="568"/>
      <c r="C7" s="572"/>
      <c r="D7" s="573"/>
      <c r="E7" s="574"/>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568"/>
      <c r="AG7" s="952"/>
      <c r="AH7" s="952"/>
      <c r="AI7" s="952"/>
      <c r="AJ7" s="568"/>
    </row>
    <row r="8" spans="1:36" ht="19.5" customHeight="1" x14ac:dyDescent="0.2">
      <c r="A8" s="568"/>
      <c r="B8" s="568"/>
      <c r="C8" s="575" t="s">
        <v>1032</v>
      </c>
      <c r="D8" s="576" t="s">
        <v>1745</v>
      </c>
      <c r="E8" s="574"/>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568"/>
      <c r="AG8" s="952"/>
      <c r="AH8" s="952"/>
      <c r="AI8" s="952"/>
      <c r="AJ8" s="568"/>
    </row>
    <row r="9" spans="1:36" ht="19.5" customHeight="1" x14ac:dyDescent="0.2">
      <c r="A9" s="568"/>
      <c r="B9" s="568"/>
      <c r="C9" s="575" t="s">
        <v>1034</v>
      </c>
      <c r="D9" s="576" t="s">
        <v>1743</v>
      </c>
      <c r="E9" s="574"/>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F9" s="568"/>
      <c r="AG9" s="952"/>
      <c r="AH9" s="952"/>
      <c r="AI9" s="952"/>
      <c r="AJ9" s="568"/>
    </row>
    <row r="10" spans="1:36" ht="19.5" customHeight="1" x14ac:dyDescent="0.2">
      <c r="A10" s="568"/>
      <c r="B10" s="568"/>
      <c r="C10" s="568"/>
      <c r="D10" s="577"/>
      <c r="E10" s="577"/>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F10" s="568"/>
      <c r="AG10" s="952"/>
      <c r="AH10" s="952"/>
      <c r="AI10" s="952"/>
      <c r="AJ10" s="568"/>
    </row>
    <row r="11" spans="1:36" ht="19.5" customHeight="1" x14ac:dyDescent="0.2">
      <c r="A11" s="971"/>
      <c r="B11" s="836"/>
      <c r="C11" s="972"/>
      <c r="D11" s="836"/>
      <c r="E11" s="54"/>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568"/>
      <c r="AG11" s="953"/>
      <c r="AH11" s="953"/>
      <c r="AI11" s="953"/>
      <c r="AJ11" s="568"/>
    </row>
    <row r="12" spans="1:36" ht="19.5" customHeight="1" x14ac:dyDescent="0.2">
      <c r="A12" s="1118" t="s">
        <v>1</v>
      </c>
      <c r="B12" s="891"/>
      <c r="C12" s="1118" t="s">
        <v>1044</v>
      </c>
      <c r="D12" s="891"/>
      <c r="E12" s="578"/>
      <c r="F12" s="578"/>
      <c r="G12" s="579"/>
      <c r="H12" s="1118" t="s">
        <v>1047</v>
      </c>
      <c r="I12" s="890"/>
      <c r="J12" s="890"/>
      <c r="K12" s="890"/>
      <c r="L12" s="890"/>
      <c r="M12" s="890"/>
      <c r="N12" s="890"/>
      <c r="O12" s="890"/>
      <c r="P12" s="890"/>
      <c r="Q12" s="890"/>
      <c r="R12" s="890"/>
      <c r="S12" s="890"/>
      <c r="T12" s="890"/>
      <c r="U12" s="890"/>
      <c r="V12" s="890"/>
      <c r="W12" s="890"/>
      <c r="X12" s="890"/>
      <c r="Y12" s="890"/>
      <c r="Z12" s="890"/>
      <c r="AA12" s="890"/>
      <c r="AB12" s="890"/>
      <c r="AC12" s="890"/>
      <c r="AD12" s="890"/>
      <c r="AE12" s="881"/>
      <c r="AF12" s="580"/>
      <c r="AG12" s="568"/>
      <c r="AH12" s="568"/>
      <c r="AI12" s="568"/>
      <c r="AJ12" s="568"/>
    </row>
    <row r="13" spans="1:36" ht="19.5" customHeight="1" x14ac:dyDescent="0.2">
      <c r="A13" s="489"/>
      <c r="B13" s="489"/>
      <c r="C13" s="581" t="s">
        <v>1038</v>
      </c>
      <c r="D13" s="489"/>
      <c r="E13" s="489"/>
      <c r="F13" s="582">
        <f t="shared" ref="F13:F15" si="0">SUM(G13:BY13)</f>
        <v>122</v>
      </c>
      <c r="G13" s="583">
        <v>4</v>
      </c>
      <c r="H13" s="583">
        <v>4</v>
      </c>
      <c r="I13" s="583">
        <v>3</v>
      </c>
      <c r="J13" s="583">
        <v>2</v>
      </c>
      <c r="K13" s="583">
        <v>6</v>
      </c>
      <c r="L13" s="583">
        <v>6</v>
      </c>
      <c r="M13" s="583">
        <v>4</v>
      </c>
      <c r="N13" s="583">
        <v>5</v>
      </c>
      <c r="O13" s="583">
        <v>2</v>
      </c>
      <c r="P13" s="583">
        <v>7</v>
      </c>
      <c r="Q13" s="583">
        <v>4</v>
      </c>
      <c r="R13" s="583">
        <v>3</v>
      </c>
      <c r="S13" s="583">
        <v>4</v>
      </c>
      <c r="T13" s="583">
        <v>5</v>
      </c>
      <c r="U13" s="583">
        <v>6</v>
      </c>
      <c r="V13" s="584">
        <v>4</v>
      </c>
      <c r="W13" s="583">
        <v>4</v>
      </c>
      <c r="X13" s="583">
        <v>7</v>
      </c>
      <c r="Y13" s="583">
        <v>6</v>
      </c>
      <c r="Z13" s="583">
        <v>8</v>
      </c>
      <c r="AA13" s="583">
        <v>6</v>
      </c>
      <c r="AB13" s="583">
        <v>7</v>
      </c>
      <c r="AC13" s="583">
        <v>10</v>
      </c>
      <c r="AD13" s="583">
        <v>5</v>
      </c>
      <c r="AE13" s="585"/>
      <c r="AF13" s="580"/>
      <c r="AG13" s="568"/>
      <c r="AH13" s="568"/>
      <c r="AI13" s="568"/>
      <c r="AJ13" s="568"/>
    </row>
    <row r="14" spans="1:36" ht="19.5" customHeight="1" x14ac:dyDescent="0.2">
      <c r="A14" s="489"/>
      <c r="B14" s="489"/>
      <c r="C14" s="581" t="s">
        <v>1040</v>
      </c>
      <c r="D14" s="489"/>
      <c r="E14" s="489"/>
      <c r="F14" s="582">
        <f t="shared" si="0"/>
        <v>64</v>
      </c>
      <c r="G14" s="582">
        <v>2</v>
      </c>
      <c r="H14" s="582">
        <v>2</v>
      </c>
      <c r="I14" s="582">
        <v>2</v>
      </c>
      <c r="J14" s="586">
        <v>2</v>
      </c>
      <c r="K14" s="582">
        <v>2</v>
      </c>
      <c r="L14" s="582">
        <v>2</v>
      </c>
      <c r="M14" s="582">
        <v>2</v>
      </c>
      <c r="N14" s="582">
        <v>2</v>
      </c>
      <c r="O14" s="582">
        <v>2</v>
      </c>
      <c r="P14" s="582">
        <v>2</v>
      </c>
      <c r="Q14" s="582">
        <v>1</v>
      </c>
      <c r="R14" s="582">
        <v>3</v>
      </c>
      <c r="S14" s="582">
        <v>3</v>
      </c>
      <c r="T14" s="582">
        <v>3</v>
      </c>
      <c r="U14" s="582">
        <v>3</v>
      </c>
      <c r="V14" s="587">
        <v>3</v>
      </c>
      <c r="W14" s="587">
        <v>3</v>
      </c>
      <c r="X14" s="587">
        <v>3</v>
      </c>
      <c r="Y14" s="582">
        <v>4</v>
      </c>
      <c r="Z14" s="582">
        <v>3</v>
      </c>
      <c r="AA14" s="582">
        <v>4</v>
      </c>
      <c r="AB14" s="582">
        <v>3</v>
      </c>
      <c r="AC14" s="582">
        <v>4</v>
      </c>
      <c r="AD14" s="582">
        <v>4</v>
      </c>
      <c r="AE14" s="585"/>
      <c r="AF14" s="580"/>
      <c r="AG14" s="568"/>
      <c r="AH14" s="568"/>
      <c r="AI14" s="568"/>
      <c r="AJ14" s="568"/>
    </row>
    <row r="15" spans="1:36" ht="19.5" customHeight="1" x14ac:dyDescent="0.2">
      <c r="A15" s="489"/>
      <c r="B15" s="489"/>
      <c r="C15" s="581" t="s">
        <v>1042</v>
      </c>
      <c r="D15" s="489"/>
      <c r="E15" s="489"/>
      <c r="F15" s="582">
        <f t="shared" si="0"/>
        <v>71</v>
      </c>
      <c r="G15" s="583">
        <v>4</v>
      </c>
      <c r="H15" s="583">
        <v>4</v>
      </c>
      <c r="I15" s="583">
        <v>3</v>
      </c>
      <c r="J15" s="583">
        <v>2</v>
      </c>
      <c r="K15" s="583">
        <v>2</v>
      </c>
      <c r="L15" s="583">
        <v>4</v>
      </c>
      <c r="M15" s="583">
        <v>4</v>
      </c>
      <c r="N15" s="583">
        <v>5</v>
      </c>
      <c r="O15" s="583">
        <v>2</v>
      </c>
      <c r="P15" s="583">
        <v>2</v>
      </c>
      <c r="Q15" s="583">
        <v>2</v>
      </c>
      <c r="R15" s="583">
        <v>2</v>
      </c>
      <c r="S15" s="583">
        <v>4</v>
      </c>
      <c r="T15" s="583">
        <v>2</v>
      </c>
      <c r="U15" s="583">
        <v>3</v>
      </c>
      <c r="V15" s="584">
        <v>2</v>
      </c>
      <c r="W15" s="583">
        <v>3</v>
      </c>
      <c r="X15" s="583">
        <v>2</v>
      </c>
      <c r="Y15" s="583">
        <v>4</v>
      </c>
      <c r="Z15" s="583">
        <v>2</v>
      </c>
      <c r="AA15" s="583">
        <v>4</v>
      </c>
      <c r="AB15" s="583">
        <v>2</v>
      </c>
      <c r="AC15" s="583">
        <v>3</v>
      </c>
      <c r="AD15" s="583">
        <v>4</v>
      </c>
      <c r="AE15" s="585"/>
      <c r="AF15" s="580"/>
      <c r="AG15" s="568"/>
      <c r="AH15" s="568"/>
      <c r="AI15" s="568"/>
      <c r="AJ15" s="568"/>
    </row>
    <row r="16" spans="1:36" ht="30.75" customHeight="1" x14ac:dyDescent="0.2">
      <c r="A16" s="217"/>
      <c r="B16" s="299"/>
      <c r="C16" s="588"/>
      <c r="D16" s="299"/>
      <c r="E16" s="299" t="s">
        <v>1045</v>
      </c>
      <c r="F16" s="589" t="s">
        <v>1046</v>
      </c>
      <c r="G16" s="299">
        <v>1</v>
      </c>
      <c r="H16" s="299">
        <v>2</v>
      </c>
      <c r="I16" s="299">
        <v>3</v>
      </c>
      <c r="J16" s="299">
        <v>4</v>
      </c>
      <c r="K16" s="299">
        <v>5</v>
      </c>
      <c r="L16" s="299">
        <v>6</v>
      </c>
      <c r="M16" s="299">
        <v>7</v>
      </c>
      <c r="N16" s="299">
        <v>8</v>
      </c>
      <c r="O16" s="299">
        <v>9</v>
      </c>
      <c r="P16" s="299">
        <v>10</v>
      </c>
      <c r="Q16" s="299">
        <v>11</v>
      </c>
      <c r="R16" s="299">
        <v>12</v>
      </c>
      <c r="S16" s="299">
        <v>13</v>
      </c>
      <c r="T16" s="299">
        <v>14</v>
      </c>
      <c r="U16" s="299">
        <v>15</v>
      </c>
      <c r="V16" s="299">
        <v>16</v>
      </c>
      <c r="W16" s="299">
        <v>17</v>
      </c>
      <c r="X16" s="299">
        <v>18</v>
      </c>
      <c r="Y16" s="299">
        <v>19</v>
      </c>
      <c r="Z16" s="299">
        <v>20</v>
      </c>
      <c r="AA16" s="299">
        <v>21</v>
      </c>
      <c r="AB16" s="299">
        <v>22</v>
      </c>
      <c r="AC16" s="299">
        <v>23</v>
      </c>
      <c r="AD16" s="299">
        <v>24</v>
      </c>
      <c r="AE16" s="217"/>
      <c r="AF16" s="234"/>
      <c r="AG16" s="203"/>
      <c r="AH16" s="203"/>
      <c r="AI16" s="203"/>
      <c r="AJ16" s="203"/>
    </row>
    <row r="17" spans="1:36" ht="30.75" customHeight="1" x14ac:dyDescent="0.2">
      <c r="A17" s="590"/>
      <c r="B17" s="591" t="s">
        <v>1033</v>
      </c>
      <c r="C17" s="592" t="s">
        <v>1064</v>
      </c>
      <c r="D17" s="593"/>
      <c r="E17" s="594"/>
      <c r="F17" s="595"/>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6"/>
      <c r="AE17" s="312"/>
      <c r="AF17" s="234"/>
      <c r="AG17" s="203"/>
      <c r="AH17" s="203"/>
      <c r="AI17" s="203"/>
      <c r="AJ17" s="203"/>
    </row>
    <row r="18" spans="1:36" ht="19.5" customHeight="1" x14ac:dyDescent="0.2">
      <c r="A18" s="973" t="s">
        <v>1048</v>
      </c>
      <c r="B18" s="832"/>
      <c r="C18" s="597" t="s">
        <v>1357</v>
      </c>
      <c r="D18" s="598"/>
      <c r="E18" s="599"/>
      <c r="F18" s="600"/>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601"/>
      <c r="AE18" s="602"/>
      <c r="AF18" s="234"/>
      <c r="AG18" s="203" t="s">
        <v>1746</v>
      </c>
      <c r="AH18" s="203"/>
      <c r="AI18" s="203"/>
      <c r="AJ18" s="203"/>
    </row>
    <row r="19" spans="1:36" ht="19.5" customHeight="1" x14ac:dyDescent="0.2">
      <c r="A19" s="1109" t="s">
        <v>1033</v>
      </c>
      <c r="B19" s="832"/>
      <c r="C19" s="597" t="s">
        <v>1051</v>
      </c>
      <c r="D19" s="599"/>
      <c r="E19" s="570"/>
      <c r="F19" s="603"/>
      <c r="G19" s="604"/>
      <c r="H19" s="605"/>
      <c r="I19" s="605"/>
      <c r="J19" s="605"/>
      <c r="K19" s="605"/>
      <c r="L19" s="605"/>
      <c r="M19" s="605"/>
      <c r="N19" s="605"/>
      <c r="O19" s="605"/>
      <c r="P19" s="605"/>
      <c r="Q19" s="605"/>
      <c r="R19" s="605"/>
      <c r="S19" s="605"/>
      <c r="T19" s="605"/>
      <c r="U19" s="605"/>
      <c r="V19" s="605"/>
      <c r="W19" s="605"/>
      <c r="X19" s="605"/>
      <c r="Y19" s="605"/>
      <c r="Z19" s="605"/>
      <c r="AA19" s="605"/>
      <c r="AB19" s="605"/>
      <c r="AC19" s="605"/>
      <c r="AD19" s="254"/>
      <c r="AE19" s="254"/>
      <c r="AF19" s="234"/>
      <c r="AG19" s="962" t="s">
        <v>1052</v>
      </c>
      <c r="AH19" s="836"/>
      <c r="AI19" s="286" t="s">
        <v>1053</v>
      </c>
      <c r="AJ19" s="313">
        <v>0</v>
      </c>
    </row>
    <row r="20" spans="1:36" ht="15" customHeight="1" x14ac:dyDescent="0.2">
      <c r="A20" s="1093">
        <v>1</v>
      </c>
      <c r="B20" s="844"/>
      <c r="C20" s="1094" t="s">
        <v>1054</v>
      </c>
      <c r="D20" s="844"/>
      <c r="E20" s="238" t="s">
        <v>926</v>
      </c>
      <c r="F20" s="306">
        <v>3</v>
      </c>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227"/>
      <c r="AF20" s="234"/>
      <c r="AG20" s="962" t="s">
        <v>1052</v>
      </c>
      <c r="AH20" s="836"/>
      <c r="AI20" s="286" t="s">
        <v>1055</v>
      </c>
      <c r="AJ20" s="313">
        <v>5</v>
      </c>
    </row>
    <row r="21" spans="1:36" ht="15" customHeight="1" x14ac:dyDescent="0.2">
      <c r="A21" s="850"/>
      <c r="B21" s="852"/>
      <c r="C21" s="850"/>
      <c r="D21" s="852"/>
      <c r="E21" s="254" t="s">
        <v>1057</v>
      </c>
      <c r="F21" s="217">
        <v>0</v>
      </c>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39"/>
      <c r="AE21" s="227"/>
      <c r="AF21" s="234"/>
      <c r="AG21" s="962" t="s">
        <v>1052</v>
      </c>
      <c r="AH21" s="836"/>
      <c r="AI21" s="286" t="s">
        <v>1058</v>
      </c>
      <c r="AJ21" s="313">
        <v>2</v>
      </c>
    </row>
    <row r="22" spans="1:36" ht="15" customHeight="1" x14ac:dyDescent="0.2">
      <c r="A22" s="1093">
        <v>2</v>
      </c>
      <c r="B22" s="844"/>
      <c r="C22" s="1094" t="s">
        <v>1059</v>
      </c>
      <c r="D22" s="844"/>
      <c r="E22" s="227" t="s">
        <v>1060</v>
      </c>
      <c r="F22" s="217">
        <v>3</v>
      </c>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227"/>
      <c r="AF22" s="234"/>
      <c r="AG22" s="962" t="s">
        <v>1052</v>
      </c>
      <c r="AH22" s="836"/>
      <c r="AI22" s="286" t="s">
        <v>1061</v>
      </c>
      <c r="AJ22" s="313">
        <v>1</v>
      </c>
    </row>
    <row r="23" spans="1:36" ht="15" customHeight="1" x14ac:dyDescent="0.2">
      <c r="A23" s="850"/>
      <c r="B23" s="852"/>
      <c r="C23" s="1095"/>
      <c r="D23" s="1096"/>
      <c r="E23" s="298" t="s">
        <v>1057</v>
      </c>
      <c r="F23" s="299">
        <v>0</v>
      </c>
      <c r="G23" s="863"/>
      <c r="H23" s="863"/>
      <c r="I23" s="863"/>
      <c r="J23" s="863"/>
      <c r="K23" s="863"/>
      <c r="L23" s="863"/>
      <c r="M23" s="863"/>
      <c r="N23" s="863"/>
      <c r="O23" s="863"/>
      <c r="P23" s="863"/>
      <c r="Q23" s="863"/>
      <c r="R23" s="863"/>
      <c r="S23" s="863"/>
      <c r="T23" s="863"/>
      <c r="U23" s="863"/>
      <c r="V23" s="863"/>
      <c r="W23" s="863"/>
      <c r="X23" s="863"/>
      <c r="Y23" s="863"/>
      <c r="Z23" s="863"/>
      <c r="AA23" s="863"/>
      <c r="AB23" s="863"/>
      <c r="AC23" s="863"/>
      <c r="AD23" s="863"/>
      <c r="AE23" s="227"/>
      <c r="AF23" s="234"/>
      <c r="AG23" s="1124" t="s">
        <v>1062</v>
      </c>
      <c r="AH23" s="836"/>
      <c r="AI23" s="836"/>
      <c r="AJ23" s="606">
        <v>8</v>
      </c>
    </row>
    <row r="24" spans="1:36" ht="15" customHeight="1" x14ac:dyDescent="0.2">
      <c r="A24" s="973" t="s">
        <v>1055</v>
      </c>
      <c r="B24" s="897"/>
      <c r="C24" s="597" t="s">
        <v>1747</v>
      </c>
      <c r="D24" s="598"/>
      <c r="E24" s="598"/>
      <c r="F24" s="607"/>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54"/>
      <c r="AF24" s="234"/>
      <c r="AG24" s="203"/>
      <c r="AH24" s="203"/>
      <c r="AI24" s="203"/>
      <c r="AJ24" s="203"/>
    </row>
    <row r="25" spans="1:36" ht="15" customHeight="1" x14ac:dyDescent="0.2">
      <c r="A25" s="1109" t="s">
        <v>1033</v>
      </c>
      <c r="B25" s="897"/>
      <c r="C25" s="608" t="s">
        <v>1064</v>
      </c>
      <c r="D25" s="605"/>
      <c r="E25" s="605"/>
      <c r="F25" s="609"/>
      <c r="G25" s="604"/>
      <c r="H25" s="604"/>
      <c r="I25" s="604"/>
      <c r="J25" s="604"/>
      <c r="K25" s="604"/>
      <c r="L25" s="604"/>
      <c r="M25" s="604"/>
      <c r="N25" s="604"/>
      <c r="O25" s="604"/>
      <c r="P25" s="604"/>
      <c r="Q25" s="604"/>
      <c r="R25" s="604"/>
      <c r="S25" s="604"/>
      <c r="T25" s="604"/>
      <c r="U25" s="604"/>
      <c r="V25" s="604"/>
      <c r="W25" s="604"/>
      <c r="X25" s="604"/>
      <c r="Y25" s="604"/>
      <c r="Z25" s="604"/>
      <c r="AA25" s="604"/>
      <c r="AB25" s="604"/>
      <c r="AC25" s="604"/>
      <c r="AD25" s="604"/>
      <c r="AE25" s="254"/>
      <c r="AF25" s="234"/>
      <c r="AG25" s="203"/>
      <c r="AH25" s="203"/>
      <c r="AI25" s="203"/>
      <c r="AJ25" s="203"/>
    </row>
    <row r="26" spans="1:36" ht="14.25" customHeight="1" x14ac:dyDescent="0.2">
      <c r="A26" s="1093">
        <v>1</v>
      </c>
      <c r="B26" s="844"/>
      <c r="C26" s="1110" t="s">
        <v>1748</v>
      </c>
      <c r="D26" s="939"/>
      <c r="E26" s="610" t="s">
        <v>926</v>
      </c>
      <c r="F26" s="306">
        <v>2</v>
      </c>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227"/>
      <c r="AF26" s="234"/>
      <c r="AG26" s="203" t="s">
        <v>1749</v>
      </c>
      <c r="AH26" s="203"/>
      <c r="AI26" s="203"/>
      <c r="AJ26" s="203"/>
    </row>
    <row r="27" spans="1:36" ht="18.75" customHeight="1" x14ac:dyDescent="0.2">
      <c r="A27" s="850"/>
      <c r="B27" s="852"/>
      <c r="C27" s="850"/>
      <c r="D27" s="852"/>
      <c r="E27" s="612" t="s">
        <v>1750</v>
      </c>
      <c r="F27" s="299">
        <v>0</v>
      </c>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227"/>
      <c r="AF27" s="234"/>
      <c r="AG27" s="203"/>
      <c r="AH27" s="203"/>
      <c r="AI27" s="203"/>
      <c r="AJ27" s="203"/>
    </row>
    <row r="28" spans="1:36" ht="15" customHeight="1" x14ac:dyDescent="0.2">
      <c r="A28" s="1111">
        <v>2</v>
      </c>
      <c r="B28" s="844"/>
      <c r="C28" s="614" t="s">
        <v>1751</v>
      </c>
      <c r="D28" s="615"/>
      <c r="E28" s="615"/>
      <c r="F28" s="616"/>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268"/>
      <c r="AF28" s="203"/>
      <c r="AG28" s="962" t="s">
        <v>1052</v>
      </c>
      <c r="AH28" s="836"/>
      <c r="AI28" s="286" t="s">
        <v>1055</v>
      </c>
      <c r="AJ28" s="313">
        <v>1</v>
      </c>
    </row>
    <row r="29" spans="1:36" ht="15" customHeight="1" x14ac:dyDescent="0.2">
      <c r="A29" s="870"/>
      <c r="B29" s="935"/>
      <c r="C29" s="1102" t="s">
        <v>1752</v>
      </c>
      <c r="D29" s="844"/>
      <c r="E29" s="311" t="s">
        <v>1060</v>
      </c>
      <c r="F29" s="306">
        <v>2</v>
      </c>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227"/>
      <c r="AF29" s="234"/>
      <c r="AG29" s="962" t="s">
        <v>1052</v>
      </c>
      <c r="AH29" s="836"/>
      <c r="AI29" s="286" t="s">
        <v>1058</v>
      </c>
      <c r="AJ29" s="313">
        <v>5</v>
      </c>
    </row>
    <row r="30" spans="1:36" ht="15" customHeight="1" x14ac:dyDescent="0.2">
      <c r="A30" s="870"/>
      <c r="B30" s="935"/>
      <c r="C30" s="850"/>
      <c r="D30" s="852"/>
      <c r="E30" s="227" t="s">
        <v>1057</v>
      </c>
      <c r="F30" s="217">
        <v>0</v>
      </c>
      <c r="G30" s="839"/>
      <c r="H30" s="839"/>
      <c r="I30" s="839"/>
      <c r="J30" s="839"/>
      <c r="K30" s="839"/>
      <c r="L30" s="839"/>
      <c r="M30" s="839"/>
      <c r="N30" s="839"/>
      <c r="O30" s="839"/>
      <c r="P30" s="839"/>
      <c r="Q30" s="839"/>
      <c r="R30" s="839"/>
      <c r="S30" s="839"/>
      <c r="T30" s="839"/>
      <c r="U30" s="839"/>
      <c r="V30" s="839"/>
      <c r="W30" s="839"/>
      <c r="X30" s="839"/>
      <c r="Y30" s="839"/>
      <c r="Z30" s="839"/>
      <c r="AA30" s="839"/>
      <c r="AB30" s="839"/>
      <c r="AC30" s="839"/>
      <c r="AD30" s="839"/>
      <c r="AE30" s="227"/>
      <c r="AF30" s="234"/>
      <c r="AG30" s="1124" t="s">
        <v>1062</v>
      </c>
      <c r="AH30" s="836"/>
      <c r="AI30" s="836"/>
      <c r="AJ30" s="606">
        <v>6</v>
      </c>
    </row>
    <row r="31" spans="1:36" ht="15" customHeight="1" x14ac:dyDescent="0.2">
      <c r="A31" s="870"/>
      <c r="B31" s="935"/>
      <c r="C31" s="1102" t="s">
        <v>1753</v>
      </c>
      <c r="D31" s="844"/>
      <c r="E31" s="227" t="s">
        <v>1060</v>
      </c>
      <c r="F31" s="217">
        <v>2</v>
      </c>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227"/>
      <c r="AF31" s="234"/>
      <c r="AG31" s="204"/>
      <c r="AH31" s="204"/>
      <c r="AI31" s="286"/>
      <c r="AJ31" s="203"/>
    </row>
    <row r="32" spans="1:36" ht="15" customHeight="1" x14ac:dyDescent="0.2">
      <c r="A32" s="870"/>
      <c r="B32" s="935"/>
      <c r="C32" s="850"/>
      <c r="D32" s="852"/>
      <c r="E32" s="227" t="s">
        <v>1057</v>
      </c>
      <c r="F32" s="217">
        <v>0</v>
      </c>
      <c r="G32" s="839"/>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227"/>
      <c r="AF32" s="234"/>
      <c r="AG32" s="203"/>
      <c r="AH32" s="203"/>
      <c r="AI32" s="203"/>
      <c r="AJ32" s="203"/>
    </row>
    <row r="33" spans="1:36" ht="15" customHeight="1" x14ac:dyDescent="0.2">
      <c r="A33" s="870"/>
      <c r="B33" s="935"/>
      <c r="C33" s="1102" t="s">
        <v>1754</v>
      </c>
      <c r="D33" s="844"/>
      <c r="E33" s="227" t="s">
        <v>1060</v>
      </c>
      <c r="F33" s="217">
        <v>2</v>
      </c>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227"/>
      <c r="AF33" s="234"/>
      <c r="AG33" s="203" t="s">
        <v>1755</v>
      </c>
      <c r="AH33" s="204"/>
      <c r="AI33" s="286"/>
      <c r="AJ33" s="203"/>
    </row>
    <row r="34" spans="1:36" ht="15" customHeight="1" x14ac:dyDescent="0.2">
      <c r="A34" s="870"/>
      <c r="B34" s="935"/>
      <c r="C34" s="1095"/>
      <c r="D34" s="1096"/>
      <c r="E34" s="298" t="s">
        <v>1057</v>
      </c>
      <c r="F34" s="299">
        <v>0</v>
      </c>
      <c r="G34" s="863"/>
      <c r="H34" s="863"/>
      <c r="I34" s="863"/>
      <c r="J34" s="863"/>
      <c r="K34" s="863"/>
      <c r="L34" s="863"/>
      <c r="M34" s="863"/>
      <c r="N34" s="863"/>
      <c r="O34" s="863"/>
      <c r="P34" s="863"/>
      <c r="Q34" s="863"/>
      <c r="R34" s="863"/>
      <c r="S34" s="863"/>
      <c r="T34" s="863"/>
      <c r="U34" s="863"/>
      <c r="V34" s="863"/>
      <c r="W34" s="863"/>
      <c r="X34" s="863"/>
      <c r="Y34" s="863"/>
      <c r="Z34" s="863"/>
      <c r="AA34" s="863"/>
      <c r="AB34" s="863"/>
      <c r="AC34" s="863"/>
      <c r="AD34" s="863"/>
      <c r="AE34" s="227"/>
      <c r="AF34" s="234"/>
      <c r="AG34" s="962" t="s">
        <v>1052</v>
      </c>
      <c r="AH34" s="836"/>
      <c r="AI34" s="286" t="s">
        <v>1053</v>
      </c>
      <c r="AJ34" s="313">
        <v>0</v>
      </c>
    </row>
    <row r="35" spans="1:36" ht="15.75" customHeight="1" x14ac:dyDescent="0.2">
      <c r="A35" s="1093">
        <v>3</v>
      </c>
      <c r="B35" s="1097"/>
      <c r="C35" s="597" t="s">
        <v>1756</v>
      </c>
      <c r="D35" s="599"/>
      <c r="E35" s="605"/>
      <c r="F35" s="609"/>
      <c r="G35" s="604"/>
      <c r="H35" s="604"/>
      <c r="I35" s="604"/>
      <c r="J35" s="604"/>
      <c r="K35" s="604"/>
      <c r="L35" s="604"/>
      <c r="M35" s="604"/>
      <c r="N35" s="604"/>
      <c r="O35" s="604"/>
      <c r="P35" s="604"/>
      <c r="Q35" s="604"/>
      <c r="R35" s="604"/>
      <c r="S35" s="604"/>
      <c r="T35" s="604"/>
      <c r="U35" s="604"/>
      <c r="V35" s="604"/>
      <c r="W35" s="604"/>
      <c r="X35" s="604"/>
      <c r="Y35" s="604"/>
      <c r="Z35" s="604"/>
      <c r="AA35" s="604"/>
      <c r="AB35" s="604"/>
      <c r="AC35" s="604"/>
      <c r="AD35" s="604"/>
      <c r="AE35" s="254"/>
      <c r="AF35" s="234"/>
      <c r="AG35" s="962" t="s">
        <v>1052</v>
      </c>
      <c r="AH35" s="836"/>
      <c r="AI35" s="286" t="s">
        <v>1055</v>
      </c>
      <c r="AJ35" s="313">
        <v>3</v>
      </c>
    </row>
    <row r="36" spans="1:36" ht="15" customHeight="1" x14ac:dyDescent="0.2">
      <c r="A36" s="870"/>
      <c r="B36" s="1098"/>
      <c r="C36" s="232" t="s">
        <v>1757</v>
      </c>
      <c r="D36" s="233"/>
      <c r="E36" s="238" t="s">
        <v>1758</v>
      </c>
      <c r="F36" s="306">
        <v>3</v>
      </c>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227"/>
      <c r="AF36" s="234"/>
      <c r="AG36" s="962" t="s">
        <v>1052</v>
      </c>
      <c r="AH36" s="836"/>
      <c r="AI36" s="286" t="s">
        <v>1058</v>
      </c>
      <c r="AJ36" s="313">
        <v>0</v>
      </c>
    </row>
    <row r="37" spans="1:36" ht="15" customHeight="1" x14ac:dyDescent="0.2">
      <c r="A37" s="870"/>
      <c r="B37" s="1098"/>
      <c r="C37" s="270" t="s">
        <v>1759</v>
      </c>
      <c r="D37" s="259"/>
      <c r="E37" s="254" t="s">
        <v>1760</v>
      </c>
      <c r="F37" s="217">
        <v>2</v>
      </c>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227"/>
      <c r="AF37" s="234"/>
      <c r="AG37" s="962" t="s">
        <v>1052</v>
      </c>
      <c r="AH37" s="836"/>
      <c r="AI37" s="286" t="s">
        <v>1061</v>
      </c>
      <c r="AJ37" s="313">
        <v>2</v>
      </c>
    </row>
    <row r="38" spans="1:36" ht="30.75" customHeight="1" x14ac:dyDescent="0.2">
      <c r="A38" s="870"/>
      <c r="B38" s="1098"/>
      <c r="C38" s="270"/>
      <c r="D38" s="259"/>
      <c r="E38" s="289" t="s">
        <v>1761</v>
      </c>
      <c r="F38" s="217"/>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227"/>
      <c r="AF38" s="234"/>
      <c r="AG38" s="1124" t="s">
        <v>1062</v>
      </c>
      <c r="AH38" s="836"/>
      <c r="AI38" s="836"/>
      <c r="AJ38" s="606">
        <v>5</v>
      </c>
    </row>
    <row r="39" spans="1:36" ht="15" customHeight="1" x14ac:dyDescent="0.2">
      <c r="A39" s="870"/>
      <c r="B39" s="1098"/>
      <c r="C39" s="270"/>
      <c r="D39" s="259"/>
      <c r="E39" s="233" t="s">
        <v>1762</v>
      </c>
      <c r="F39" s="299">
        <v>0</v>
      </c>
      <c r="G39" s="863"/>
      <c r="H39" s="863"/>
      <c r="I39" s="863"/>
      <c r="J39" s="863"/>
      <c r="K39" s="863"/>
      <c r="L39" s="863"/>
      <c r="M39" s="863"/>
      <c r="N39" s="863"/>
      <c r="O39" s="863"/>
      <c r="P39" s="863"/>
      <c r="Q39" s="863"/>
      <c r="R39" s="863"/>
      <c r="S39" s="863"/>
      <c r="T39" s="863"/>
      <c r="U39" s="863"/>
      <c r="V39" s="863"/>
      <c r="W39" s="863"/>
      <c r="X39" s="863"/>
      <c r="Y39" s="863"/>
      <c r="Z39" s="863"/>
      <c r="AA39" s="863"/>
      <c r="AB39" s="863"/>
      <c r="AC39" s="863"/>
      <c r="AD39" s="863"/>
      <c r="AE39" s="227"/>
      <c r="AF39" s="234"/>
      <c r="AG39" s="203"/>
      <c r="AH39" s="203"/>
      <c r="AI39" s="203"/>
      <c r="AJ39" s="203"/>
    </row>
    <row r="40" spans="1:36" ht="15" customHeight="1" x14ac:dyDescent="0.2">
      <c r="A40" s="870"/>
      <c r="B40" s="1098"/>
      <c r="C40" s="232" t="s">
        <v>1763</v>
      </c>
      <c r="D40" s="599"/>
      <c r="E40" s="227"/>
      <c r="F40" s="217"/>
      <c r="G40" s="604"/>
      <c r="H40" s="604"/>
      <c r="I40" s="604"/>
      <c r="J40" s="604"/>
      <c r="K40" s="604"/>
      <c r="L40" s="604"/>
      <c r="M40" s="604"/>
      <c r="N40" s="604"/>
      <c r="O40" s="604"/>
      <c r="P40" s="604"/>
      <c r="Q40" s="604"/>
      <c r="R40" s="604"/>
      <c r="S40" s="604"/>
      <c r="T40" s="604"/>
      <c r="U40" s="604"/>
      <c r="V40" s="604"/>
      <c r="W40" s="604"/>
      <c r="X40" s="604"/>
      <c r="Y40" s="604"/>
      <c r="Z40" s="604"/>
      <c r="AA40" s="604"/>
      <c r="AB40" s="604"/>
      <c r="AC40" s="604"/>
      <c r="AD40" s="604"/>
      <c r="AE40" s="254"/>
      <c r="AF40" s="234"/>
      <c r="AG40" s="204"/>
      <c r="AH40" s="204"/>
      <c r="AI40" s="286"/>
      <c r="AJ40" s="203"/>
    </row>
    <row r="41" spans="1:36" ht="15" customHeight="1" x14ac:dyDescent="0.2">
      <c r="A41" s="870"/>
      <c r="B41" s="1098"/>
      <c r="C41" s="258" t="s">
        <v>1764</v>
      </c>
      <c r="D41" s="259"/>
      <c r="E41" s="238" t="s">
        <v>1765</v>
      </c>
      <c r="F41" s="306">
        <v>3</v>
      </c>
      <c r="G41" s="110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c r="AE41" s="227"/>
      <c r="AF41" s="234"/>
      <c r="AG41" s="204"/>
      <c r="AH41" s="204"/>
      <c r="AI41" s="286"/>
      <c r="AJ41" s="203"/>
    </row>
    <row r="42" spans="1:36" ht="15" customHeight="1" x14ac:dyDescent="0.2">
      <c r="A42" s="870"/>
      <c r="B42" s="1098"/>
      <c r="C42" s="258" t="s">
        <v>1766</v>
      </c>
      <c r="D42" s="259"/>
      <c r="E42" s="254" t="s">
        <v>1767</v>
      </c>
      <c r="F42" s="217">
        <v>2</v>
      </c>
      <c r="G42" s="94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227"/>
      <c r="AF42" s="234"/>
      <c r="AG42" s="204"/>
      <c r="AH42" s="204"/>
      <c r="AI42" s="286"/>
      <c r="AJ42" s="203"/>
    </row>
    <row r="43" spans="1:36" ht="15" customHeight="1" x14ac:dyDescent="0.2">
      <c r="A43" s="870"/>
      <c r="B43" s="1098"/>
      <c r="C43" s="258" t="s">
        <v>1768</v>
      </c>
      <c r="D43" s="259"/>
      <c r="E43" s="254" t="s">
        <v>1769</v>
      </c>
      <c r="F43" s="217">
        <v>1</v>
      </c>
      <c r="G43" s="948"/>
      <c r="H43" s="838"/>
      <c r="I43" s="838"/>
      <c r="J43" s="838"/>
      <c r="K43" s="838"/>
      <c r="L43" s="838"/>
      <c r="M43" s="838"/>
      <c r="N43" s="838"/>
      <c r="O43" s="838"/>
      <c r="P43" s="838"/>
      <c r="Q43" s="838"/>
      <c r="R43" s="838"/>
      <c r="S43" s="838"/>
      <c r="T43" s="838"/>
      <c r="U43" s="838"/>
      <c r="V43" s="838"/>
      <c r="W43" s="838"/>
      <c r="X43" s="838"/>
      <c r="Y43" s="838"/>
      <c r="Z43" s="838"/>
      <c r="AA43" s="838"/>
      <c r="AB43" s="838"/>
      <c r="AC43" s="838"/>
      <c r="AD43" s="838"/>
      <c r="AE43" s="227"/>
      <c r="AF43" s="234"/>
      <c r="AG43" s="203"/>
      <c r="AH43" s="203"/>
      <c r="AI43" s="203"/>
      <c r="AJ43" s="203"/>
    </row>
    <row r="44" spans="1:36" ht="15" customHeight="1" x14ac:dyDescent="0.2">
      <c r="A44" s="870"/>
      <c r="B44" s="1098"/>
      <c r="C44" s="258" t="s">
        <v>1770</v>
      </c>
      <c r="D44" s="259"/>
      <c r="E44" s="254" t="s">
        <v>1750</v>
      </c>
      <c r="F44" s="217">
        <v>0</v>
      </c>
      <c r="G44" s="94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227"/>
      <c r="AF44" s="234"/>
      <c r="AG44" s="204"/>
      <c r="AH44" s="204"/>
      <c r="AI44" s="286"/>
      <c r="AJ44" s="203"/>
    </row>
    <row r="45" spans="1:36" ht="15" customHeight="1" x14ac:dyDescent="0.2">
      <c r="A45" s="870"/>
      <c r="B45" s="1098"/>
      <c r="C45" s="258" t="s">
        <v>1771</v>
      </c>
      <c r="D45" s="259"/>
      <c r="E45" s="254"/>
      <c r="F45" s="217"/>
      <c r="G45" s="948"/>
      <c r="H45" s="838"/>
      <c r="I45" s="838"/>
      <c r="J45" s="838"/>
      <c r="K45" s="838"/>
      <c r="L45" s="838"/>
      <c r="M45" s="838"/>
      <c r="N45" s="838"/>
      <c r="O45" s="838"/>
      <c r="P45" s="838"/>
      <c r="Q45" s="838"/>
      <c r="R45" s="838"/>
      <c r="S45" s="838"/>
      <c r="T45" s="838"/>
      <c r="U45" s="838"/>
      <c r="V45" s="838"/>
      <c r="W45" s="838"/>
      <c r="X45" s="838"/>
      <c r="Y45" s="838"/>
      <c r="Z45" s="838"/>
      <c r="AA45" s="838"/>
      <c r="AB45" s="838"/>
      <c r="AC45" s="838"/>
      <c r="AD45" s="838"/>
      <c r="AE45" s="227"/>
      <c r="AF45" s="234"/>
      <c r="AG45" s="204"/>
      <c r="AH45" s="204"/>
      <c r="AI45" s="286"/>
      <c r="AJ45" s="203"/>
    </row>
    <row r="46" spans="1:36" ht="15" customHeight="1" x14ac:dyDescent="0.2">
      <c r="A46" s="870"/>
      <c r="B46" s="1098"/>
      <c r="C46" s="258" t="s">
        <v>1772</v>
      </c>
      <c r="D46" s="259"/>
      <c r="E46" s="233" t="s">
        <v>125</v>
      </c>
      <c r="F46" s="299"/>
      <c r="G46" s="949"/>
      <c r="H46" s="863"/>
      <c r="I46" s="863"/>
      <c r="J46" s="863"/>
      <c r="K46" s="863"/>
      <c r="L46" s="863"/>
      <c r="M46" s="863"/>
      <c r="N46" s="863"/>
      <c r="O46" s="863"/>
      <c r="P46" s="863"/>
      <c r="Q46" s="863"/>
      <c r="R46" s="863"/>
      <c r="S46" s="863"/>
      <c r="T46" s="863"/>
      <c r="U46" s="863"/>
      <c r="V46" s="863"/>
      <c r="W46" s="863"/>
      <c r="X46" s="863"/>
      <c r="Y46" s="863"/>
      <c r="Z46" s="863"/>
      <c r="AA46" s="863"/>
      <c r="AB46" s="863"/>
      <c r="AC46" s="863"/>
      <c r="AD46" s="863"/>
      <c r="AE46" s="227"/>
      <c r="AF46" s="234"/>
      <c r="AG46" s="204"/>
      <c r="AH46" s="204"/>
      <c r="AI46" s="286"/>
      <c r="AJ46" s="203"/>
    </row>
    <row r="47" spans="1:36" ht="15" customHeight="1" x14ac:dyDescent="0.2">
      <c r="A47" s="870"/>
      <c r="B47" s="1098"/>
      <c r="C47" s="232" t="s">
        <v>1773</v>
      </c>
      <c r="D47" s="233"/>
      <c r="E47" s="227"/>
      <c r="F47" s="217"/>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254"/>
      <c r="AF47" s="234"/>
      <c r="AG47" s="203"/>
      <c r="AH47" s="203"/>
      <c r="AI47" s="203"/>
      <c r="AJ47" s="203"/>
    </row>
    <row r="48" spans="1:36" ht="15" customHeight="1" x14ac:dyDescent="0.2">
      <c r="A48" s="870"/>
      <c r="B48" s="1098"/>
      <c r="C48" s="258" t="s">
        <v>1774</v>
      </c>
      <c r="D48" s="618"/>
      <c r="E48" s="311" t="s">
        <v>1765</v>
      </c>
      <c r="F48" s="306">
        <v>3</v>
      </c>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227"/>
      <c r="AF48" s="234"/>
      <c r="AG48" s="204"/>
      <c r="AH48" s="204"/>
      <c r="AI48" s="286"/>
      <c r="AJ48" s="203"/>
    </row>
    <row r="49" spans="1:36" ht="15" customHeight="1" x14ac:dyDescent="0.2">
      <c r="A49" s="870"/>
      <c r="B49" s="1098"/>
      <c r="C49" s="258" t="s">
        <v>1775</v>
      </c>
      <c r="D49" s="618"/>
      <c r="E49" s="227" t="s">
        <v>1776</v>
      </c>
      <c r="F49" s="217">
        <v>2</v>
      </c>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227"/>
      <c r="AF49" s="234"/>
      <c r="AG49" s="204"/>
      <c r="AH49" s="204"/>
      <c r="AI49" s="286"/>
      <c r="AJ49" s="203"/>
    </row>
    <row r="50" spans="1:36" ht="15" customHeight="1" x14ac:dyDescent="0.2">
      <c r="A50" s="870"/>
      <c r="B50" s="1098"/>
      <c r="C50" s="258" t="s">
        <v>1777</v>
      </c>
      <c r="D50" s="618"/>
      <c r="E50" s="227" t="s">
        <v>1769</v>
      </c>
      <c r="F50" s="217">
        <v>1</v>
      </c>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227"/>
      <c r="AF50" s="234"/>
      <c r="AG50" s="204"/>
      <c r="AH50" s="204"/>
      <c r="AI50" s="286"/>
      <c r="AJ50" s="203"/>
    </row>
    <row r="51" spans="1:36" ht="15" customHeight="1" x14ac:dyDescent="0.2">
      <c r="A51" s="870"/>
      <c r="B51" s="1098"/>
      <c r="C51" s="285" t="s">
        <v>1778</v>
      </c>
      <c r="D51" s="294"/>
      <c r="E51" s="208" t="s">
        <v>1057</v>
      </c>
      <c r="F51" s="619">
        <v>0</v>
      </c>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208"/>
      <c r="AF51" s="203"/>
      <c r="AG51" s="204"/>
      <c r="AH51" s="204"/>
      <c r="AI51" s="286"/>
      <c r="AJ51" s="203"/>
    </row>
    <row r="52" spans="1:36" ht="15" customHeight="1" x14ac:dyDescent="0.2">
      <c r="A52" s="870"/>
      <c r="B52" s="1098"/>
      <c r="C52" s="285" t="s">
        <v>1779</v>
      </c>
      <c r="D52" s="294"/>
      <c r="E52" s="208"/>
      <c r="F52" s="61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c r="AE52" s="208"/>
      <c r="AF52" s="203"/>
      <c r="AG52" s="204"/>
      <c r="AH52" s="204"/>
      <c r="AI52" s="286"/>
      <c r="AJ52" s="203"/>
    </row>
    <row r="53" spans="1:36" ht="15" customHeight="1" x14ac:dyDescent="0.2">
      <c r="A53" s="870"/>
      <c r="B53" s="1098"/>
      <c r="C53" s="253" t="s">
        <v>1780</v>
      </c>
      <c r="D53" s="620"/>
      <c r="E53" s="621"/>
      <c r="F53" s="243"/>
      <c r="G53" s="240"/>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254"/>
      <c r="AF53" s="234"/>
      <c r="AG53" s="203"/>
      <c r="AH53" s="203"/>
      <c r="AI53" s="203"/>
      <c r="AJ53" s="203"/>
    </row>
    <row r="54" spans="1:36" ht="15" customHeight="1" x14ac:dyDescent="0.2">
      <c r="A54" s="870"/>
      <c r="B54" s="1098"/>
      <c r="C54" s="258" t="s">
        <v>1781</v>
      </c>
      <c r="D54" s="618"/>
      <c r="E54" s="227" t="s">
        <v>1782</v>
      </c>
      <c r="F54" s="217">
        <v>2</v>
      </c>
      <c r="G54" s="925"/>
      <c r="H54" s="925"/>
      <c r="I54" s="925"/>
      <c r="J54" s="925"/>
      <c r="K54" s="925"/>
      <c r="L54" s="925"/>
      <c r="M54" s="925"/>
      <c r="N54" s="925"/>
      <c r="O54" s="925"/>
      <c r="P54" s="925"/>
      <c r="Q54" s="925"/>
      <c r="R54" s="925"/>
      <c r="S54" s="925"/>
      <c r="T54" s="925"/>
      <c r="U54" s="925"/>
      <c r="V54" s="925"/>
      <c r="W54" s="925"/>
      <c r="X54" s="925"/>
      <c r="Y54" s="925"/>
      <c r="Z54" s="925"/>
      <c r="AA54" s="925"/>
      <c r="AB54" s="925"/>
      <c r="AC54" s="925"/>
      <c r="AD54" s="925"/>
      <c r="AE54" s="227"/>
      <c r="AF54" s="234"/>
      <c r="AG54" s="204"/>
      <c r="AH54" s="204"/>
      <c r="AI54" s="286"/>
      <c r="AJ54" s="203"/>
    </row>
    <row r="55" spans="1:36" ht="15" customHeight="1" x14ac:dyDescent="0.2">
      <c r="A55" s="870"/>
      <c r="B55" s="1098"/>
      <c r="C55" s="270"/>
      <c r="D55" s="259"/>
      <c r="E55" s="254" t="s">
        <v>1769</v>
      </c>
      <c r="F55" s="217">
        <v>1</v>
      </c>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838"/>
      <c r="AE55" s="227"/>
      <c r="AF55" s="234"/>
      <c r="AG55" s="204"/>
      <c r="AH55" s="204"/>
      <c r="AI55" s="286"/>
      <c r="AJ55" s="203"/>
    </row>
    <row r="56" spans="1:36" ht="15" customHeight="1" x14ac:dyDescent="0.2">
      <c r="A56" s="1095"/>
      <c r="B56" s="961"/>
      <c r="C56" s="270"/>
      <c r="D56" s="259"/>
      <c r="E56" s="233" t="s">
        <v>1057</v>
      </c>
      <c r="F56" s="299">
        <v>0</v>
      </c>
      <c r="G56" s="839"/>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227"/>
      <c r="AF56" s="234"/>
      <c r="AG56" s="204"/>
      <c r="AH56" s="204"/>
      <c r="AI56" s="286"/>
      <c r="AJ56" s="203"/>
    </row>
    <row r="57" spans="1:36" ht="15" customHeight="1" x14ac:dyDescent="0.2">
      <c r="A57" s="1093">
        <v>4</v>
      </c>
      <c r="B57" s="1097"/>
      <c r="C57" s="597" t="s">
        <v>1783</v>
      </c>
      <c r="D57" s="233"/>
      <c r="E57" s="605"/>
      <c r="F57" s="609"/>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254"/>
      <c r="AF57" s="234"/>
      <c r="AG57" s="203"/>
      <c r="AH57" s="203"/>
      <c r="AI57" s="203"/>
      <c r="AJ57" s="203"/>
    </row>
    <row r="58" spans="1:36" ht="15" customHeight="1" x14ac:dyDescent="0.2">
      <c r="A58" s="870"/>
      <c r="B58" s="1098"/>
      <c r="C58" s="258" t="s">
        <v>1784</v>
      </c>
      <c r="D58" s="259"/>
      <c r="E58" s="238" t="s">
        <v>1782</v>
      </c>
      <c r="F58" s="306">
        <v>3</v>
      </c>
      <c r="G58" s="925"/>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227"/>
      <c r="AF58" s="234"/>
      <c r="AG58" s="203"/>
      <c r="AH58" s="203"/>
      <c r="AI58" s="203"/>
      <c r="AJ58" s="203"/>
    </row>
    <row r="59" spans="1:36" ht="15" customHeight="1" x14ac:dyDescent="0.2">
      <c r="A59" s="870"/>
      <c r="B59" s="1098"/>
      <c r="C59" s="258" t="s">
        <v>1785</v>
      </c>
      <c r="D59" s="259"/>
      <c r="E59" s="254" t="s">
        <v>1196</v>
      </c>
      <c r="F59" s="217">
        <v>2</v>
      </c>
      <c r="G59" s="838"/>
      <c r="H59" s="838"/>
      <c r="I59" s="838"/>
      <c r="J59" s="838"/>
      <c r="K59" s="838"/>
      <c r="L59" s="838"/>
      <c r="M59" s="838"/>
      <c r="N59" s="838"/>
      <c r="O59" s="838"/>
      <c r="P59" s="838"/>
      <c r="Q59" s="838"/>
      <c r="R59" s="838"/>
      <c r="S59" s="838"/>
      <c r="T59" s="838"/>
      <c r="U59" s="838"/>
      <c r="V59" s="838"/>
      <c r="W59" s="838"/>
      <c r="X59" s="838"/>
      <c r="Y59" s="838"/>
      <c r="Z59" s="838"/>
      <c r="AA59" s="838"/>
      <c r="AB59" s="838"/>
      <c r="AC59" s="838"/>
      <c r="AD59" s="838"/>
      <c r="AE59" s="227"/>
      <c r="AF59" s="234"/>
      <c r="AG59" s="203"/>
      <c r="AH59" s="203"/>
      <c r="AI59" s="203"/>
      <c r="AJ59" s="203"/>
    </row>
    <row r="60" spans="1:36" ht="15" customHeight="1" x14ac:dyDescent="0.2">
      <c r="A60" s="870"/>
      <c r="B60" s="1098"/>
      <c r="C60" s="258" t="s">
        <v>1786</v>
      </c>
      <c r="D60" s="259"/>
      <c r="E60" s="254" t="s">
        <v>1088</v>
      </c>
      <c r="F60" s="217">
        <v>1</v>
      </c>
      <c r="G60" s="838"/>
      <c r="H60" s="838"/>
      <c r="I60" s="838"/>
      <c r="J60" s="838"/>
      <c r="K60" s="838"/>
      <c r="L60" s="838"/>
      <c r="M60" s="838"/>
      <c r="N60" s="838"/>
      <c r="O60" s="838"/>
      <c r="P60" s="838"/>
      <c r="Q60" s="838"/>
      <c r="R60" s="838"/>
      <c r="S60" s="838"/>
      <c r="T60" s="838"/>
      <c r="U60" s="838"/>
      <c r="V60" s="838"/>
      <c r="W60" s="838"/>
      <c r="X60" s="838"/>
      <c r="Y60" s="838"/>
      <c r="Z60" s="838"/>
      <c r="AA60" s="838"/>
      <c r="AB60" s="838"/>
      <c r="AC60" s="838"/>
      <c r="AD60" s="838"/>
      <c r="AE60" s="227"/>
      <c r="AF60" s="234"/>
      <c r="AG60" s="203"/>
      <c r="AH60" s="203"/>
      <c r="AI60" s="203"/>
      <c r="AJ60" s="203"/>
    </row>
    <row r="61" spans="1:36" ht="15" customHeight="1" x14ac:dyDescent="0.2">
      <c r="A61" s="850"/>
      <c r="B61" s="1099"/>
      <c r="C61" s="622"/>
      <c r="D61" s="238"/>
      <c r="E61" s="233" t="s">
        <v>1057</v>
      </c>
      <c r="F61" s="299">
        <v>0</v>
      </c>
      <c r="G61" s="863"/>
      <c r="H61" s="863"/>
      <c r="I61" s="863"/>
      <c r="J61" s="863"/>
      <c r="K61" s="863"/>
      <c r="L61" s="863"/>
      <c r="M61" s="863"/>
      <c r="N61" s="863"/>
      <c r="O61" s="863"/>
      <c r="P61" s="863"/>
      <c r="Q61" s="863"/>
      <c r="R61" s="863"/>
      <c r="S61" s="863"/>
      <c r="T61" s="863"/>
      <c r="U61" s="863"/>
      <c r="V61" s="863"/>
      <c r="W61" s="863"/>
      <c r="X61" s="863"/>
      <c r="Y61" s="863"/>
      <c r="Z61" s="863"/>
      <c r="AA61" s="863"/>
      <c r="AB61" s="863"/>
      <c r="AC61" s="863"/>
      <c r="AD61" s="863"/>
      <c r="AE61" s="227"/>
      <c r="AF61" s="234"/>
      <c r="AG61" s="203"/>
      <c r="AH61" s="203"/>
      <c r="AI61" s="203"/>
      <c r="AJ61" s="203"/>
    </row>
    <row r="62" spans="1:36" ht="15" customHeight="1" x14ac:dyDescent="0.2">
      <c r="A62" s="1093">
        <v>5</v>
      </c>
      <c r="B62" s="844"/>
      <c r="C62" s="608" t="s">
        <v>1787</v>
      </c>
      <c r="D62" s="605"/>
      <c r="E62" s="605"/>
      <c r="F62" s="609"/>
      <c r="G62" s="604"/>
      <c r="H62" s="604"/>
      <c r="I62" s="604"/>
      <c r="J62" s="604"/>
      <c r="K62" s="604"/>
      <c r="L62" s="604"/>
      <c r="M62" s="604"/>
      <c r="N62" s="604"/>
      <c r="O62" s="604"/>
      <c r="P62" s="604"/>
      <c r="Q62" s="604"/>
      <c r="R62" s="604"/>
      <c r="S62" s="604"/>
      <c r="T62" s="604"/>
      <c r="U62" s="604"/>
      <c r="V62" s="604"/>
      <c r="W62" s="604"/>
      <c r="X62" s="604"/>
      <c r="Y62" s="604"/>
      <c r="Z62" s="604"/>
      <c r="AA62" s="604"/>
      <c r="AB62" s="604"/>
      <c r="AC62" s="604"/>
      <c r="AD62" s="604"/>
      <c r="AE62" s="254"/>
      <c r="AF62" s="234"/>
      <c r="AG62" s="203"/>
      <c r="AH62" s="203"/>
      <c r="AI62" s="203"/>
      <c r="AJ62" s="203"/>
    </row>
    <row r="63" spans="1:36" ht="15" customHeight="1" x14ac:dyDescent="0.2">
      <c r="A63" s="870"/>
      <c r="B63" s="935"/>
      <c r="C63" s="1103" t="s">
        <v>1788</v>
      </c>
      <c r="D63" s="844"/>
      <c r="E63" s="311" t="s">
        <v>1789</v>
      </c>
      <c r="F63" s="306">
        <v>2</v>
      </c>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227"/>
      <c r="AF63" s="234"/>
      <c r="AG63" s="203"/>
      <c r="AH63" s="203"/>
      <c r="AI63" s="203"/>
      <c r="AJ63" s="203"/>
    </row>
    <row r="64" spans="1:36" ht="15" customHeight="1" x14ac:dyDescent="0.2">
      <c r="A64" s="870"/>
      <c r="B64" s="935"/>
      <c r="C64" s="870"/>
      <c r="D64" s="935"/>
      <c r="E64" s="227" t="s">
        <v>1790</v>
      </c>
      <c r="F64" s="217">
        <v>1</v>
      </c>
      <c r="G64" s="838"/>
      <c r="H64" s="838"/>
      <c r="I64" s="838"/>
      <c r="J64" s="838"/>
      <c r="K64" s="838"/>
      <c r="L64" s="838"/>
      <c r="M64" s="838"/>
      <c r="N64" s="838"/>
      <c r="O64" s="838"/>
      <c r="P64" s="838"/>
      <c r="Q64" s="838"/>
      <c r="R64" s="838"/>
      <c r="S64" s="838"/>
      <c r="T64" s="838"/>
      <c r="U64" s="838"/>
      <c r="V64" s="838"/>
      <c r="W64" s="838"/>
      <c r="X64" s="838"/>
      <c r="Y64" s="838"/>
      <c r="Z64" s="838"/>
      <c r="AA64" s="838"/>
      <c r="AB64" s="838"/>
      <c r="AC64" s="838"/>
      <c r="AD64" s="838"/>
      <c r="AE64" s="227"/>
      <c r="AF64" s="234"/>
      <c r="AG64" s="203"/>
      <c r="AH64" s="203"/>
      <c r="AI64" s="203"/>
      <c r="AJ64" s="203"/>
    </row>
    <row r="65" spans="1:36" ht="15" customHeight="1" x14ac:dyDescent="0.2">
      <c r="A65" s="850"/>
      <c r="B65" s="852"/>
      <c r="C65" s="1095"/>
      <c r="D65" s="1096"/>
      <c r="E65" s="298" t="s">
        <v>1057</v>
      </c>
      <c r="F65" s="299">
        <v>0</v>
      </c>
      <c r="G65" s="863"/>
      <c r="H65" s="863"/>
      <c r="I65" s="863"/>
      <c r="J65" s="863"/>
      <c r="K65" s="863"/>
      <c r="L65" s="863"/>
      <c r="M65" s="863"/>
      <c r="N65" s="863"/>
      <c r="O65" s="863"/>
      <c r="P65" s="863"/>
      <c r="Q65" s="863"/>
      <c r="R65" s="863"/>
      <c r="S65" s="863"/>
      <c r="T65" s="863"/>
      <c r="U65" s="863"/>
      <c r="V65" s="863"/>
      <c r="W65" s="863"/>
      <c r="X65" s="863"/>
      <c r="Y65" s="863"/>
      <c r="Z65" s="863"/>
      <c r="AA65" s="863"/>
      <c r="AB65" s="863"/>
      <c r="AC65" s="863"/>
      <c r="AD65" s="863"/>
      <c r="AE65" s="227"/>
      <c r="AF65" s="234"/>
      <c r="AG65" s="203"/>
      <c r="AH65" s="203"/>
      <c r="AI65" s="203"/>
      <c r="AJ65" s="203"/>
    </row>
    <row r="66" spans="1:36" ht="24" customHeight="1" x14ac:dyDescent="0.2">
      <c r="A66" s="623"/>
      <c r="B66" s="624" t="s">
        <v>98</v>
      </c>
      <c r="C66" s="624" t="s">
        <v>1129</v>
      </c>
      <c r="D66" s="625"/>
      <c r="E66" s="625"/>
      <c r="F66" s="626"/>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8"/>
      <c r="AF66" s="234"/>
      <c r="AG66" s="203"/>
      <c r="AH66" s="203"/>
      <c r="AI66" s="203"/>
      <c r="AJ66" s="203"/>
    </row>
    <row r="67" spans="1:36" ht="15" customHeight="1" x14ac:dyDescent="0.2">
      <c r="A67" s="1093">
        <v>1</v>
      </c>
      <c r="B67" s="844"/>
      <c r="C67" s="1104" t="s">
        <v>1791</v>
      </c>
      <c r="D67" s="844"/>
      <c r="E67" s="311" t="s">
        <v>1792</v>
      </c>
      <c r="F67" s="306">
        <v>4</v>
      </c>
      <c r="G67" s="925"/>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227"/>
      <c r="AF67" s="234"/>
      <c r="AG67" s="203"/>
      <c r="AH67" s="203"/>
      <c r="AI67" s="203"/>
      <c r="AJ67" s="203"/>
    </row>
    <row r="68" spans="1:36" ht="15" customHeight="1" x14ac:dyDescent="0.2">
      <c r="A68" s="870"/>
      <c r="B68" s="935"/>
      <c r="C68" s="870"/>
      <c r="D68" s="935"/>
      <c r="E68" s="227" t="s">
        <v>1793</v>
      </c>
      <c r="F68" s="217">
        <v>3</v>
      </c>
      <c r="G68" s="838"/>
      <c r="H68" s="838"/>
      <c r="I68" s="838"/>
      <c r="J68" s="838"/>
      <c r="K68" s="838"/>
      <c r="L68" s="838"/>
      <c r="M68" s="838"/>
      <c r="N68" s="838"/>
      <c r="O68" s="838"/>
      <c r="P68" s="838"/>
      <c r="Q68" s="838"/>
      <c r="R68" s="838"/>
      <c r="S68" s="838"/>
      <c r="T68" s="838"/>
      <c r="U68" s="838"/>
      <c r="V68" s="838"/>
      <c r="W68" s="838"/>
      <c r="X68" s="838"/>
      <c r="Y68" s="838"/>
      <c r="Z68" s="838"/>
      <c r="AA68" s="838"/>
      <c r="AB68" s="838"/>
      <c r="AC68" s="838"/>
      <c r="AD68" s="838"/>
      <c r="AE68" s="227"/>
      <c r="AF68" s="234"/>
      <c r="AG68" s="203"/>
      <c r="AH68" s="203"/>
      <c r="AI68" s="203"/>
      <c r="AJ68" s="203"/>
    </row>
    <row r="69" spans="1:36" ht="15" customHeight="1" x14ac:dyDescent="0.2">
      <c r="A69" s="870"/>
      <c r="B69" s="935"/>
      <c r="C69" s="870"/>
      <c r="D69" s="935"/>
      <c r="E69" s="227" t="s">
        <v>1794</v>
      </c>
      <c r="F69" s="217">
        <v>2</v>
      </c>
      <c r="G69" s="838"/>
      <c r="H69" s="838"/>
      <c r="I69" s="838"/>
      <c r="J69" s="838"/>
      <c r="K69" s="838"/>
      <c r="L69" s="838"/>
      <c r="M69" s="838"/>
      <c r="N69" s="838"/>
      <c r="O69" s="838"/>
      <c r="P69" s="838"/>
      <c r="Q69" s="838"/>
      <c r="R69" s="838"/>
      <c r="S69" s="838"/>
      <c r="T69" s="838"/>
      <c r="U69" s="838"/>
      <c r="V69" s="838"/>
      <c r="W69" s="838"/>
      <c r="X69" s="838"/>
      <c r="Y69" s="838"/>
      <c r="Z69" s="838"/>
      <c r="AA69" s="838"/>
      <c r="AB69" s="838"/>
      <c r="AC69" s="838"/>
      <c r="AD69" s="838"/>
      <c r="AE69" s="227"/>
      <c r="AF69" s="234"/>
      <c r="AG69" s="203"/>
      <c r="AH69" s="203"/>
      <c r="AI69" s="203"/>
      <c r="AJ69" s="203"/>
    </row>
    <row r="70" spans="1:36" ht="15" customHeight="1" x14ac:dyDescent="0.2">
      <c r="A70" s="870"/>
      <c r="B70" s="935"/>
      <c r="C70" s="870"/>
      <c r="D70" s="935"/>
      <c r="E70" s="227" t="s">
        <v>1795</v>
      </c>
      <c r="F70" s="217">
        <v>1</v>
      </c>
      <c r="G70" s="838"/>
      <c r="H70" s="838"/>
      <c r="I70" s="838"/>
      <c r="J70" s="838"/>
      <c r="K70" s="838"/>
      <c r="L70" s="838"/>
      <c r="M70" s="838"/>
      <c r="N70" s="838"/>
      <c r="O70" s="838"/>
      <c r="P70" s="838"/>
      <c r="Q70" s="838"/>
      <c r="R70" s="838"/>
      <c r="S70" s="838"/>
      <c r="T70" s="838"/>
      <c r="U70" s="838"/>
      <c r="V70" s="838"/>
      <c r="W70" s="838"/>
      <c r="X70" s="838"/>
      <c r="Y70" s="838"/>
      <c r="Z70" s="838"/>
      <c r="AA70" s="838"/>
      <c r="AB70" s="838"/>
      <c r="AC70" s="838"/>
      <c r="AD70" s="838"/>
      <c r="AE70" s="227"/>
      <c r="AF70" s="234"/>
      <c r="AG70" s="203"/>
      <c r="AH70" s="203"/>
      <c r="AI70" s="203"/>
      <c r="AJ70" s="203"/>
    </row>
    <row r="71" spans="1:36" ht="15" customHeight="1" x14ac:dyDescent="0.2">
      <c r="A71" s="850"/>
      <c r="B71" s="852"/>
      <c r="C71" s="850"/>
      <c r="D71" s="852"/>
      <c r="E71" s="227" t="s">
        <v>1796</v>
      </c>
      <c r="F71" s="217">
        <v>0</v>
      </c>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c r="AE71" s="227"/>
      <c r="AF71" s="234"/>
      <c r="AG71" s="203"/>
      <c r="AH71" s="203"/>
      <c r="AI71" s="203"/>
      <c r="AJ71" s="203"/>
    </row>
    <row r="72" spans="1:36" ht="15" customHeight="1" x14ac:dyDescent="0.2">
      <c r="A72" s="1093">
        <v>2</v>
      </c>
      <c r="B72" s="844"/>
      <c r="C72" s="1094" t="s">
        <v>1797</v>
      </c>
      <c r="D72" s="844"/>
      <c r="E72" s="227" t="s">
        <v>1798</v>
      </c>
      <c r="F72" s="217">
        <v>3</v>
      </c>
      <c r="G72" s="925"/>
      <c r="H72" s="925"/>
      <c r="I72" s="925"/>
      <c r="J72" s="925"/>
      <c r="K72" s="925"/>
      <c r="L72" s="925"/>
      <c r="M72" s="925"/>
      <c r="N72" s="925"/>
      <c r="O72" s="925"/>
      <c r="P72" s="925"/>
      <c r="Q72" s="925"/>
      <c r="R72" s="925"/>
      <c r="S72" s="925"/>
      <c r="T72" s="925"/>
      <c r="U72" s="925"/>
      <c r="V72" s="925"/>
      <c r="W72" s="925"/>
      <c r="X72" s="925"/>
      <c r="Y72" s="925"/>
      <c r="Z72" s="925"/>
      <c r="AA72" s="925"/>
      <c r="AB72" s="925"/>
      <c r="AC72" s="925"/>
      <c r="AD72" s="925"/>
      <c r="AE72" s="227"/>
      <c r="AF72" s="234"/>
      <c r="AG72" s="203"/>
      <c r="AH72" s="203"/>
      <c r="AI72" s="203"/>
      <c r="AJ72" s="203"/>
    </row>
    <row r="73" spans="1:36" ht="15" customHeight="1" x14ac:dyDescent="0.2">
      <c r="A73" s="870"/>
      <c r="B73" s="935"/>
      <c r="C73" s="870"/>
      <c r="D73" s="935"/>
      <c r="E73" s="227" t="s">
        <v>1127</v>
      </c>
      <c r="F73" s="217">
        <v>2</v>
      </c>
      <c r="G73" s="838"/>
      <c r="H73" s="838"/>
      <c r="I73" s="838"/>
      <c r="J73" s="838"/>
      <c r="K73" s="838"/>
      <c r="L73" s="838"/>
      <c r="M73" s="838"/>
      <c r="N73" s="838"/>
      <c r="O73" s="838"/>
      <c r="P73" s="838"/>
      <c r="Q73" s="838"/>
      <c r="R73" s="838"/>
      <c r="S73" s="838"/>
      <c r="T73" s="838"/>
      <c r="U73" s="838"/>
      <c r="V73" s="838"/>
      <c r="W73" s="838"/>
      <c r="X73" s="838"/>
      <c r="Y73" s="838"/>
      <c r="Z73" s="838"/>
      <c r="AA73" s="838"/>
      <c r="AB73" s="838"/>
      <c r="AC73" s="838"/>
      <c r="AD73" s="838"/>
      <c r="AE73" s="227"/>
      <c r="AF73" s="234"/>
      <c r="AG73" s="203"/>
      <c r="AH73" s="203"/>
      <c r="AI73" s="203"/>
      <c r="AJ73" s="203"/>
    </row>
    <row r="74" spans="1:36" ht="15" customHeight="1" x14ac:dyDescent="0.2">
      <c r="A74" s="870"/>
      <c r="B74" s="935"/>
      <c r="C74" s="870"/>
      <c r="D74" s="935"/>
      <c r="E74" s="227" t="s">
        <v>1799</v>
      </c>
      <c r="F74" s="217">
        <v>1</v>
      </c>
      <c r="G74" s="838"/>
      <c r="H74" s="838"/>
      <c r="I74" s="838"/>
      <c r="J74" s="838"/>
      <c r="K74" s="838"/>
      <c r="L74" s="838"/>
      <c r="M74" s="838"/>
      <c r="N74" s="838"/>
      <c r="O74" s="838"/>
      <c r="P74" s="838"/>
      <c r="Q74" s="838"/>
      <c r="R74" s="838"/>
      <c r="S74" s="838"/>
      <c r="T74" s="838"/>
      <c r="U74" s="838"/>
      <c r="V74" s="838"/>
      <c r="W74" s="838"/>
      <c r="X74" s="838"/>
      <c r="Y74" s="838"/>
      <c r="Z74" s="838"/>
      <c r="AA74" s="838"/>
      <c r="AB74" s="838"/>
      <c r="AC74" s="838"/>
      <c r="AD74" s="838"/>
      <c r="AE74" s="227"/>
      <c r="AF74" s="234"/>
      <c r="AG74" s="203"/>
      <c r="AH74" s="203"/>
      <c r="AI74" s="203"/>
      <c r="AJ74" s="203"/>
    </row>
    <row r="75" spans="1:36" ht="15" customHeight="1" x14ac:dyDescent="0.2">
      <c r="A75" s="850"/>
      <c r="B75" s="852"/>
      <c r="C75" s="1095"/>
      <c r="D75" s="1096"/>
      <c r="E75" s="298" t="s">
        <v>1057</v>
      </c>
      <c r="F75" s="299">
        <v>0</v>
      </c>
      <c r="G75" s="863"/>
      <c r="H75" s="863"/>
      <c r="I75" s="863"/>
      <c r="J75" s="863"/>
      <c r="K75" s="863"/>
      <c r="L75" s="863"/>
      <c r="M75" s="863"/>
      <c r="N75" s="863"/>
      <c r="O75" s="863"/>
      <c r="P75" s="863"/>
      <c r="Q75" s="863"/>
      <c r="R75" s="863"/>
      <c r="S75" s="863"/>
      <c r="T75" s="863"/>
      <c r="U75" s="863"/>
      <c r="V75" s="863"/>
      <c r="W75" s="863"/>
      <c r="X75" s="863"/>
      <c r="Y75" s="863"/>
      <c r="Z75" s="863"/>
      <c r="AA75" s="863"/>
      <c r="AB75" s="863"/>
      <c r="AC75" s="863"/>
      <c r="AD75" s="863"/>
      <c r="AE75" s="227"/>
      <c r="AF75" s="234"/>
      <c r="AG75" s="203"/>
      <c r="AH75" s="203"/>
      <c r="AI75" s="203"/>
      <c r="AJ75" s="203"/>
    </row>
    <row r="76" spans="1:36" ht="15" customHeight="1" x14ac:dyDescent="0.2">
      <c r="A76" s="1093">
        <v>3</v>
      </c>
      <c r="B76" s="1097"/>
      <c r="C76" s="608" t="s">
        <v>1800</v>
      </c>
      <c r="D76" s="605"/>
      <c r="E76" s="605"/>
      <c r="F76" s="609"/>
      <c r="G76" s="604"/>
      <c r="H76" s="604"/>
      <c r="I76" s="604"/>
      <c r="J76" s="604"/>
      <c r="K76" s="604"/>
      <c r="L76" s="604"/>
      <c r="M76" s="604"/>
      <c r="N76" s="604"/>
      <c r="O76" s="604"/>
      <c r="P76" s="604"/>
      <c r="Q76" s="604"/>
      <c r="R76" s="604"/>
      <c r="S76" s="604"/>
      <c r="T76" s="604"/>
      <c r="U76" s="604"/>
      <c r="V76" s="604"/>
      <c r="W76" s="604"/>
      <c r="X76" s="604"/>
      <c r="Y76" s="604"/>
      <c r="Z76" s="604"/>
      <c r="AA76" s="604"/>
      <c r="AB76" s="604"/>
      <c r="AC76" s="604"/>
      <c r="AD76" s="604"/>
      <c r="AE76" s="254"/>
      <c r="AF76" s="234"/>
      <c r="AG76" s="203"/>
      <c r="AH76" s="203"/>
      <c r="AI76" s="203"/>
      <c r="AJ76" s="203"/>
    </row>
    <row r="77" spans="1:36" ht="15" customHeight="1" x14ac:dyDescent="0.2">
      <c r="A77" s="870"/>
      <c r="B77" s="1098"/>
      <c r="C77" s="258" t="s">
        <v>1801</v>
      </c>
      <c r="D77" s="618"/>
      <c r="E77" s="238" t="s">
        <v>1802</v>
      </c>
      <c r="F77" s="306">
        <v>4</v>
      </c>
      <c r="G77" s="925"/>
      <c r="H77" s="925"/>
      <c r="I77" s="925"/>
      <c r="J77" s="925"/>
      <c r="K77" s="925"/>
      <c r="L77" s="925"/>
      <c r="M77" s="925"/>
      <c r="N77" s="925"/>
      <c r="O77" s="925"/>
      <c r="P77" s="925"/>
      <c r="Q77" s="925"/>
      <c r="R77" s="925"/>
      <c r="S77" s="925"/>
      <c r="T77" s="925"/>
      <c r="U77" s="925"/>
      <c r="V77" s="925"/>
      <c r="W77" s="925"/>
      <c r="X77" s="925"/>
      <c r="Y77" s="925"/>
      <c r="Z77" s="925"/>
      <c r="AA77" s="925"/>
      <c r="AB77" s="925"/>
      <c r="AC77" s="925"/>
      <c r="AD77" s="925"/>
      <c r="AE77" s="227"/>
      <c r="AF77" s="234"/>
      <c r="AG77" s="203"/>
      <c r="AH77" s="203"/>
      <c r="AI77" s="203"/>
      <c r="AJ77" s="203"/>
    </row>
    <row r="78" spans="1:36" ht="24.75" customHeight="1" x14ac:dyDescent="0.2">
      <c r="A78" s="870"/>
      <c r="B78" s="1098"/>
      <c r="C78" s="1100" t="s">
        <v>1803</v>
      </c>
      <c r="D78" s="1088"/>
      <c r="E78" s="254" t="s">
        <v>1804</v>
      </c>
      <c r="F78" s="217">
        <v>3</v>
      </c>
      <c r="G78" s="838"/>
      <c r="H78" s="838"/>
      <c r="I78" s="838"/>
      <c r="J78" s="838"/>
      <c r="K78" s="838"/>
      <c r="L78" s="838"/>
      <c r="M78" s="838"/>
      <c r="N78" s="838"/>
      <c r="O78" s="838"/>
      <c r="P78" s="838"/>
      <c r="Q78" s="838"/>
      <c r="R78" s="838"/>
      <c r="S78" s="838"/>
      <c r="T78" s="838"/>
      <c r="U78" s="838"/>
      <c r="V78" s="838"/>
      <c r="W78" s="838"/>
      <c r="X78" s="838"/>
      <c r="Y78" s="838"/>
      <c r="Z78" s="838"/>
      <c r="AA78" s="838"/>
      <c r="AB78" s="838"/>
      <c r="AC78" s="838"/>
      <c r="AD78" s="838"/>
      <c r="AE78" s="227"/>
      <c r="AF78" s="234"/>
      <c r="AG78" s="203"/>
      <c r="AH78" s="203"/>
      <c r="AI78" s="203"/>
      <c r="AJ78" s="203"/>
    </row>
    <row r="79" spans="1:36" ht="15" customHeight="1" x14ac:dyDescent="0.2">
      <c r="A79" s="870"/>
      <c r="B79" s="1098"/>
      <c r="C79" s="258" t="s">
        <v>1805</v>
      </c>
      <c r="D79" s="618"/>
      <c r="E79" s="254" t="s">
        <v>1806</v>
      </c>
      <c r="F79" s="217">
        <v>2</v>
      </c>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227"/>
      <c r="AF79" s="234"/>
      <c r="AG79" s="203"/>
      <c r="AH79" s="203"/>
      <c r="AI79" s="203"/>
      <c r="AJ79" s="203"/>
    </row>
    <row r="80" spans="1:36" ht="26.25" customHeight="1" x14ac:dyDescent="0.2">
      <c r="A80" s="870"/>
      <c r="B80" s="1098"/>
      <c r="C80" s="1100" t="s">
        <v>1807</v>
      </c>
      <c r="D80" s="1088"/>
      <c r="E80" s="254" t="s">
        <v>1808</v>
      </c>
      <c r="F80" s="217">
        <v>1</v>
      </c>
      <c r="G80" s="838"/>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227"/>
      <c r="AF80" s="234"/>
      <c r="AG80" s="203"/>
      <c r="AH80" s="203"/>
      <c r="AI80" s="203"/>
      <c r="AJ80" s="203"/>
    </row>
    <row r="81" spans="1:36" ht="15" customHeight="1" x14ac:dyDescent="0.2">
      <c r="A81" s="870"/>
      <c r="B81" s="1098"/>
      <c r="C81" s="258" t="s">
        <v>1809</v>
      </c>
      <c r="D81" s="618"/>
      <c r="E81" s="254" t="s">
        <v>1057</v>
      </c>
      <c r="F81" s="217">
        <v>0</v>
      </c>
      <c r="G81" s="838"/>
      <c r="H81" s="838"/>
      <c r="I81" s="838"/>
      <c r="J81" s="838"/>
      <c r="K81" s="838"/>
      <c r="L81" s="838"/>
      <c r="M81" s="838"/>
      <c r="N81" s="838"/>
      <c r="O81" s="838"/>
      <c r="P81" s="838"/>
      <c r="Q81" s="838"/>
      <c r="R81" s="838"/>
      <c r="S81" s="838"/>
      <c r="T81" s="838"/>
      <c r="U81" s="838"/>
      <c r="V81" s="838"/>
      <c r="W81" s="838"/>
      <c r="X81" s="838"/>
      <c r="Y81" s="838"/>
      <c r="Z81" s="838"/>
      <c r="AA81" s="838"/>
      <c r="AB81" s="838"/>
      <c r="AC81" s="838"/>
      <c r="AD81" s="838"/>
      <c r="AE81" s="227"/>
      <c r="AF81" s="234"/>
      <c r="AG81" s="203"/>
      <c r="AH81" s="203"/>
      <c r="AI81" s="203"/>
      <c r="AJ81" s="203"/>
    </row>
    <row r="82" spans="1:36" ht="15" customHeight="1" x14ac:dyDescent="0.2">
      <c r="A82" s="870"/>
      <c r="B82" s="1098"/>
      <c r="C82" s="258" t="s">
        <v>1810</v>
      </c>
      <c r="D82" s="618"/>
      <c r="E82" s="254"/>
      <c r="F82" s="217"/>
      <c r="G82" s="838"/>
      <c r="H82" s="838"/>
      <c r="I82" s="838"/>
      <c r="J82" s="838"/>
      <c r="K82" s="838"/>
      <c r="L82" s="838"/>
      <c r="M82" s="838"/>
      <c r="N82" s="838"/>
      <c r="O82" s="838"/>
      <c r="P82" s="838"/>
      <c r="Q82" s="838"/>
      <c r="R82" s="838"/>
      <c r="S82" s="838"/>
      <c r="T82" s="838"/>
      <c r="U82" s="838"/>
      <c r="V82" s="838"/>
      <c r="W82" s="838"/>
      <c r="X82" s="838"/>
      <c r="Y82" s="838"/>
      <c r="Z82" s="838"/>
      <c r="AA82" s="838"/>
      <c r="AB82" s="838"/>
      <c r="AC82" s="838"/>
      <c r="AD82" s="838"/>
      <c r="AE82" s="227"/>
      <c r="AF82" s="234"/>
      <c r="AG82" s="203"/>
      <c r="AH82" s="203"/>
      <c r="AI82" s="203"/>
      <c r="AJ82" s="203"/>
    </row>
    <row r="83" spans="1:36" ht="15" customHeight="1" x14ac:dyDescent="0.2">
      <c r="A83" s="870"/>
      <c r="B83" s="1098"/>
      <c r="C83" s="258" t="s">
        <v>1811</v>
      </c>
      <c r="D83" s="618"/>
      <c r="E83" s="254"/>
      <c r="F83" s="217"/>
      <c r="G83" s="838"/>
      <c r="H83" s="838"/>
      <c r="I83" s="838"/>
      <c r="J83" s="838"/>
      <c r="K83" s="838"/>
      <c r="L83" s="838"/>
      <c r="M83" s="838"/>
      <c r="N83" s="838"/>
      <c r="O83" s="838"/>
      <c r="P83" s="838"/>
      <c r="Q83" s="838"/>
      <c r="R83" s="838"/>
      <c r="S83" s="838"/>
      <c r="T83" s="838"/>
      <c r="U83" s="838"/>
      <c r="V83" s="838"/>
      <c r="W83" s="838"/>
      <c r="X83" s="838"/>
      <c r="Y83" s="838"/>
      <c r="Z83" s="838"/>
      <c r="AA83" s="838"/>
      <c r="AB83" s="838"/>
      <c r="AC83" s="838"/>
      <c r="AD83" s="838"/>
      <c r="AE83" s="227"/>
      <c r="AF83" s="234"/>
      <c r="AG83" s="203"/>
      <c r="AH83" s="203"/>
      <c r="AI83" s="203"/>
      <c r="AJ83" s="203"/>
    </row>
    <row r="84" spans="1:36" ht="15" customHeight="1" x14ac:dyDescent="0.2">
      <c r="A84" s="850"/>
      <c r="B84" s="1099"/>
      <c r="C84" s="258" t="s">
        <v>1812</v>
      </c>
      <c r="D84" s="618"/>
      <c r="E84" s="233"/>
      <c r="F84" s="299"/>
      <c r="G84" s="863"/>
      <c r="H84" s="863"/>
      <c r="I84" s="863"/>
      <c r="J84" s="863"/>
      <c r="K84" s="863"/>
      <c r="L84" s="863"/>
      <c r="M84" s="863"/>
      <c r="N84" s="863"/>
      <c r="O84" s="863"/>
      <c r="P84" s="863"/>
      <c r="Q84" s="863"/>
      <c r="R84" s="863"/>
      <c r="S84" s="863"/>
      <c r="T84" s="863"/>
      <c r="U84" s="863"/>
      <c r="V84" s="863"/>
      <c r="W84" s="863"/>
      <c r="X84" s="863"/>
      <c r="Y84" s="863"/>
      <c r="Z84" s="863"/>
      <c r="AA84" s="863"/>
      <c r="AB84" s="863"/>
      <c r="AC84" s="863"/>
      <c r="AD84" s="863"/>
      <c r="AE84" s="227"/>
      <c r="AF84" s="234"/>
      <c r="AG84" s="203"/>
      <c r="AH84" s="203"/>
      <c r="AI84" s="203"/>
      <c r="AJ84" s="203"/>
    </row>
    <row r="85" spans="1:36" ht="15" customHeight="1" x14ac:dyDescent="0.2">
      <c r="A85" s="1093">
        <v>4</v>
      </c>
      <c r="B85" s="844"/>
      <c r="C85" s="597" t="s">
        <v>1813</v>
      </c>
      <c r="D85" s="599"/>
      <c r="E85" s="599"/>
      <c r="F85" s="607"/>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54"/>
      <c r="AF85" s="234"/>
      <c r="AG85" s="203"/>
      <c r="AH85" s="203"/>
      <c r="AI85" s="203"/>
      <c r="AJ85" s="203"/>
    </row>
    <row r="86" spans="1:36" ht="15" customHeight="1" x14ac:dyDescent="0.2">
      <c r="A86" s="870"/>
      <c r="B86" s="935"/>
      <c r="C86" s="629" t="s">
        <v>1814</v>
      </c>
      <c r="D86" s="605"/>
      <c r="E86" s="605"/>
      <c r="F86" s="609"/>
      <c r="G86" s="604"/>
      <c r="H86" s="604"/>
      <c r="I86" s="604"/>
      <c r="J86" s="604"/>
      <c r="K86" s="604"/>
      <c r="L86" s="604"/>
      <c r="M86" s="604"/>
      <c r="N86" s="604"/>
      <c r="O86" s="604"/>
      <c r="P86" s="604"/>
      <c r="Q86" s="604"/>
      <c r="R86" s="604"/>
      <c r="S86" s="604"/>
      <c r="T86" s="604"/>
      <c r="U86" s="604"/>
      <c r="V86" s="604"/>
      <c r="W86" s="604"/>
      <c r="X86" s="604"/>
      <c r="Y86" s="604"/>
      <c r="Z86" s="604"/>
      <c r="AA86" s="604"/>
      <c r="AB86" s="604"/>
      <c r="AC86" s="604"/>
      <c r="AD86" s="604"/>
      <c r="AE86" s="254"/>
      <c r="AF86" s="234"/>
      <c r="AG86" s="203"/>
      <c r="AH86" s="203"/>
      <c r="AI86" s="203"/>
      <c r="AJ86" s="203"/>
    </row>
    <row r="87" spans="1:36" ht="15" customHeight="1" x14ac:dyDescent="0.2">
      <c r="A87" s="870"/>
      <c r="B87" s="935"/>
      <c r="C87" s="1101" t="s">
        <v>1815</v>
      </c>
      <c r="D87" s="939"/>
      <c r="E87" s="311" t="s">
        <v>926</v>
      </c>
      <c r="F87" s="306">
        <v>3</v>
      </c>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227"/>
      <c r="AF87" s="234"/>
      <c r="AG87" s="203"/>
      <c r="AH87" s="203"/>
      <c r="AI87" s="203"/>
      <c r="AJ87" s="203"/>
    </row>
    <row r="88" spans="1:36" ht="15" customHeight="1" x14ac:dyDescent="0.2">
      <c r="A88" s="870"/>
      <c r="B88" s="935"/>
      <c r="C88" s="850"/>
      <c r="D88" s="852"/>
      <c r="E88" s="227" t="s">
        <v>1750</v>
      </c>
      <c r="F88" s="217">
        <v>0</v>
      </c>
      <c r="G88" s="839"/>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227"/>
      <c r="AF88" s="234"/>
      <c r="AG88" s="203"/>
      <c r="AH88" s="203"/>
      <c r="AI88" s="203"/>
      <c r="AJ88" s="203"/>
    </row>
    <row r="89" spans="1:36" ht="15" customHeight="1" x14ac:dyDescent="0.2">
      <c r="A89" s="870"/>
      <c r="B89" s="935"/>
      <c r="C89" s="1102" t="s">
        <v>1816</v>
      </c>
      <c r="D89" s="844"/>
      <c r="E89" s="227" t="s">
        <v>926</v>
      </c>
      <c r="F89" s="217">
        <v>3</v>
      </c>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227"/>
      <c r="AF89" s="234"/>
      <c r="AG89" s="203"/>
      <c r="AH89" s="203"/>
      <c r="AI89" s="203"/>
      <c r="AJ89" s="203"/>
    </row>
    <row r="90" spans="1:36" ht="15" customHeight="1" x14ac:dyDescent="0.2">
      <c r="A90" s="870"/>
      <c r="B90" s="935"/>
      <c r="C90" s="1095"/>
      <c r="D90" s="1096"/>
      <c r="E90" s="298" t="s">
        <v>1750</v>
      </c>
      <c r="F90" s="299">
        <v>0</v>
      </c>
      <c r="G90" s="863"/>
      <c r="H90" s="863"/>
      <c r="I90" s="863"/>
      <c r="J90" s="863"/>
      <c r="K90" s="863"/>
      <c r="L90" s="863"/>
      <c r="M90" s="863"/>
      <c r="N90" s="863"/>
      <c r="O90" s="863"/>
      <c r="P90" s="863"/>
      <c r="Q90" s="863"/>
      <c r="R90" s="863"/>
      <c r="S90" s="863"/>
      <c r="T90" s="863"/>
      <c r="U90" s="863"/>
      <c r="V90" s="863"/>
      <c r="W90" s="863"/>
      <c r="X90" s="863"/>
      <c r="Y90" s="863"/>
      <c r="Z90" s="863"/>
      <c r="AA90" s="863"/>
      <c r="AB90" s="863"/>
      <c r="AC90" s="863"/>
      <c r="AD90" s="863"/>
      <c r="AE90" s="227"/>
      <c r="AF90" s="234"/>
      <c r="AG90" s="203"/>
      <c r="AH90" s="203"/>
      <c r="AI90" s="203"/>
      <c r="AJ90" s="203"/>
    </row>
    <row r="91" spans="1:36" ht="15" customHeight="1" x14ac:dyDescent="0.2">
      <c r="A91" s="870"/>
      <c r="B91" s="935"/>
      <c r="C91" s="629" t="s">
        <v>1817</v>
      </c>
      <c r="D91" s="630"/>
      <c r="E91" s="630"/>
      <c r="F91" s="631"/>
      <c r="G91" s="630"/>
      <c r="H91" s="630"/>
      <c r="I91" s="630"/>
      <c r="J91" s="630"/>
      <c r="K91" s="630"/>
      <c r="L91" s="630"/>
      <c r="M91" s="630"/>
      <c r="N91" s="630"/>
      <c r="O91" s="630"/>
      <c r="P91" s="630"/>
      <c r="Q91" s="630"/>
      <c r="R91" s="630"/>
      <c r="S91" s="630"/>
      <c r="T91" s="630"/>
      <c r="U91" s="630"/>
      <c r="V91" s="630"/>
      <c r="W91" s="630"/>
      <c r="X91" s="630"/>
      <c r="Y91" s="630"/>
      <c r="Z91" s="630"/>
      <c r="AA91" s="630"/>
      <c r="AB91" s="630"/>
      <c r="AC91" s="630"/>
      <c r="AD91" s="630"/>
      <c r="AE91" s="254"/>
      <c r="AF91" s="234"/>
      <c r="AG91" s="203"/>
      <c r="AH91" s="203"/>
      <c r="AI91" s="203"/>
      <c r="AJ91" s="203"/>
    </row>
    <row r="92" spans="1:36" ht="15" customHeight="1" x14ac:dyDescent="0.2">
      <c r="A92" s="870"/>
      <c r="B92" s="935"/>
      <c r="C92" s="1102" t="s">
        <v>1818</v>
      </c>
      <c r="D92" s="844"/>
      <c r="E92" s="311" t="s">
        <v>926</v>
      </c>
      <c r="F92" s="306">
        <v>2</v>
      </c>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c r="AE92" s="227"/>
      <c r="AF92" s="234"/>
      <c r="AG92" s="203"/>
      <c r="AH92" s="203"/>
      <c r="AI92" s="203"/>
      <c r="AJ92" s="203"/>
    </row>
    <row r="93" spans="1:36" ht="15" customHeight="1" x14ac:dyDescent="0.2">
      <c r="A93" s="870"/>
      <c r="B93" s="935"/>
      <c r="C93" s="850"/>
      <c r="D93" s="852"/>
      <c r="E93" s="227" t="s">
        <v>1750</v>
      </c>
      <c r="F93" s="217">
        <v>0</v>
      </c>
      <c r="G93" s="839"/>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c r="AE93" s="227"/>
      <c r="AF93" s="234"/>
      <c r="AG93" s="203"/>
      <c r="AH93" s="203"/>
      <c r="AI93" s="203"/>
      <c r="AJ93" s="203"/>
    </row>
    <row r="94" spans="1:36" ht="15" customHeight="1" x14ac:dyDescent="0.2">
      <c r="A94" s="870"/>
      <c r="B94" s="935"/>
      <c r="C94" s="1102" t="s">
        <v>1816</v>
      </c>
      <c r="D94" s="844"/>
      <c r="E94" s="227" t="s">
        <v>926</v>
      </c>
      <c r="F94" s="217">
        <v>2</v>
      </c>
      <c r="G94" s="925"/>
      <c r="H94" s="925"/>
      <c r="I94" s="925"/>
      <c r="J94" s="925"/>
      <c r="K94" s="925"/>
      <c r="L94" s="925"/>
      <c r="M94" s="925"/>
      <c r="N94" s="925"/>
      <c r="O94" s="925"/>
      <c r="P94" s="925"/>
      <c r="Q94" s="925"/>
      <c r="R94" s="925"/>
      <c r="S94" s="925"/>
      <c r="T94" s="925"/>
      <c r="U94" s="925"/>
      <c r="V94" s="925"/>
      <c r="W94" s="925"/>
      <c r="X94" s="925"/>
      <c r="Y94" s="925"/>
      <c r="Z94" s="925"/>
      <c r="AA94" s="925"/>
      <c r="AB94" s="925"/>
      <c r="AC94" s="925"/>
      <c r="AD94" s="925"/>
      <c r="AE94" s="227"/>
      <c r="AF94" s="234"/>
      <c r="AG94" s="203"/>
      <c r="AH94" s="203"/>
      <c r="AI94" s="203"/>
      <c r="AJ94" s="203"/>
    </row>
    <row r="95" spans="1:36" ht="15" customHeight="1" x14ac:dyDescent="0.2">
      <c r="A95" s="850"/>
      <c r="B95" s="852"/>
      <c r="C95" s="850"/>
      <c r="D95" s="852"/>
      <c r="E95" s="227" t="s">
        <v>1750</v>
      </c>
      <c r="F95" s="217">
        <v>0</v>
      </c>
      <c r="G95" s="839"/>
      <c r="H95" s="839"/>
      <c r="I95" s="839"/>
      <c r="J95" s="839"/>
      <c r="K95" s="839"/>
      <c r="L95" s="839"/>
      <c r="M95" s="839"/>
      <c r="N95" s="839"/>
      <c r="O95" s="839"/>
      <c r="P95" s="839"/>
      <c r="Q95" s="839"/>
      <c r="R95" s="839"/>
      <c r="S95" s="839"/>
      <c r="T95" s="839"/>
      <c r="U95" s="839"/>
      <c r="V95" s="839"/>
      <c r="W95" s="839"/>
      <c r="X95" s="839"/>
      <c r="Y95" s="839"/>
      <c r="Z95" s="839"/>
      <c r="AA95" s="839"/>
      <c r="AB95" s="839"/>
      <c r="AC95" s="839"/>
      <c r="AD95" s="839"/>
      <c r="AE95" s="227"/>
      <c r="AF95" s="234"/>
      <c r="AG95" s="203"/>
      <c r="AH95" s="203"/>
      <c r="AI95" s="203"/>
      <c r="AJ95" s="203"/>
    </row>
    <row r="96" spans="1:36" ht="15" customHeight="1" x14ac:dyDescent="0.2">
      <c r="A96" s="1093">
        <v>5</v>
      </c>
      <c r="B96" s="844"/>
      <c r="C96" s="1094" t="s">
        <v>1819</v>
      </c>
      <c r="D96" s="844"/>
      <c r="E96" s="227" t="s">
        <v>1820</v>
      </c>
      <c r="F96" s="217">
        <v>4</v>
      </c>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227"/>
      <c r="AF96" s="234"/>
      <c r="AG96" s="203"/>
      <c r="AH96" s="203"/>
      <c r="AI96" s="203"/>
      <c r="AJ96" s="203"/>
    </row>
    <row r="97" spans="1:36" ht="15" customHeight="1" x14ac:dyDescent="0.2">
      <c r="A97" s="870"/>
      <c r="B97" s="935"/>
      <c r="C97" s="870"/>
      <c r="D97" s="935"/>
      <c r="E97" s="227" t="s">
        <v>1821</v>
      </c>
      <c r="F97" s="217">
        <v>3</v>
      </c>
      <c r="G97" s="838"/>
      <c r="H97" s="838"/>
      <c r="I97" s="838"/>
      <c r="J97" s="838"/>
      <c r="K97" s="838"/>
      <c r="L97" s="838"/>
      <c r="M97" s="838"/>
      <c r="N97" s="838"/>
      <c r="O97" s="838"/>
      <c r="P97" s="838"/>
      <c r="Q97" s="838"/>
      <c r="R97" s="838"/>
      <c r="S97" s="838"/>
      <c r="T97" s="838"/>
      <c r="U97" s="838"/>
      <c r="V97" s="838"/>
      <c r="W97" s="838"/>
      <c r="X97" s="838"/>
      <c r="Y97" s="838"/>
      <c r="Z97" s="838"/>
      <c r="AA97" s="838"/>
      <c r="AB97" s="838"/>
      <c r="AC97" s="838"/>
      <c r="AD97" s="838"/>
      <c r="AE97" s="227"/>
      <c r="AF97" s="234"/>
      <c r="AG97" s="203"/>
      <c r="AH97" s="203"/>
      <c r="AI97" s="203"/>
      <c r="AJ97" s="203"/>
    </row>
    <row r="98" spans="1:36" ht="15" customHeight="1" x14ac:dyDescent="0.2">
      <c r="A98" s="870"/>
      <c r="B98" s="935"/>
      <c r="C98" s="870"/>
      <c r="D98" s="935"/>
      <c r="E98" s="307" t="s">
        <v>1822</v>
      </c>
      <c r="F98" s="217">
        <v>2</v>
      </c>
      <c r="G98" s="838"/>
      <c r="H98" s="838"/>
      <c r="I98" s="838"/>
      <c r="J98" s="838"/>
      <c r="K98" s="838"/>
      <c r="L98" s="838"/>
      <c r="M98" s="838"/>
      <c r="N98" s="838"/>
      <c r="O98" s="838"/>
      <c r="P98" s="838"/>
      <c r="Q98" s="838"/>
      <c r="R98" s="838"/>
      <c r="S98" s="838"/>
      <c r="T98" s="838"/>
      <c r="U98" s="838"/>
      <c r="V98" s="838"/>
      <c r="W98" s="838"/>
      <c r="X98" s="838"/>
      <c r="Y98" s="838"/>
      <c r="Z98" s="838"/>
      <c r="AA98" s="838"/>
      <c r="AB98" s="838"/>
      <c r="AC98" s="838"/>
      <c r="AD98" s="838"/>
      <c r="AE98" s="227"/>
      <c r="AF98" s="234"/>
      <c r="AG98" s="203"/>
      <c r="AH98" s="203"/>
      <c r="AI98" s="203"/>
      <c r="AJ98" s="203"/>
    </row>
    <row r="99" spans="1:36" ht="15" customHeight="1" x14ac:dyDescent="0.2">
      <c r="A99" s="870"/>
      <c r="B99" s="935"/>
      <c r="C99" s="870"/>
      <c r="D99" s="935"/>
      <c r="E99" s="227" t="s">
        <v>1823</v>
      </c>
      <c r="F99" s="217">
        <v>1</v>
      </c>
      <c r="G99" s="838"/>
      <c r="H99" s="838"/>
      <c r="I99" s="838"/>
      <c r="J99" s="838"/>
      <c r="K99" s="838"/>
      <c r="L99" s="838"/>
      <c r="M99" s="838"/>
      <c r="N99" s="838"/>
      <c r="O99" s="838"/>
      <c r="P99" s="838"/>
      <c r="Q99" s="838"/>
      <c r="R99" s="838"/>
      <c r="S99" s="838"/>
      <c r="T99" s="838"/>
      <c r="U99" s="838"/>
      <c r="V99" s="838"/>
      <c r="W99" s="838"/>
      <c r="X99" s="838"/>
      <c r="Y99" s="838"/>
      <c r="Z99" s="838"/>
      <c r="AA99" s="838"/>
      <c r="AB99" s="838"/>
      <c r="AC99" s="838"/>
      <c r="AD99" s="838"/>
      <c r="AE99" s="227"/>
      <c r="AF99" s="234"/>
      <c r="AG99" s="203"/>
      <c r="AH99" s="203"/>
      <c r="AI99" s="203"/>
      <c r="AJ99" s="203"/>
    </row>
    <row r="100" spans="1:36" ht="15" customHeight="1" x14ac:dyDescent="0.2">
      <c r="A100" s="850"/>
      <c r="B100" s="852"/>
      <c r="C100" s="850"/>
      <c r="D100" s="852"/>
      <c r="E100" s="227" t="s">
        <v>1750</v>
      </c>
      <c r="F100" s="217">
        <v>0</v>
      </c>
      <c r="G100" s="839"/>
      <c r="H100" s="839"/>
      <c r="I100" s="839"/>
      <c r="J100" s="839"/>
      <c r="K100" s="839"/>
      <c r="L100" s="839"/>
      <c r="M100" s="839"/>
      <c r="N100" s="839"/>
      <c r="O100" s="839"/>
      <c r="P100" s="839"/>
      <c r="Q100" s="839"/>
      <c r="R100" s="839"/>
      <c r="S100" s="839"/>
      <c r="T100" s="839"/>
      <c r="U100" s="839"/>
      <c r="V100" s="839"/>
      <c r="W100" s="839"/>
      <c r="X100" s="839"/>
      <c r="Y100" s="839"/>
      <c r="Z100" s="839"/>
      <c r="AA100" s="839"/>
      <c r="AB100" s="839"/>
      <c r="AC100" s="839"/>
      <c r="AD100" s="839"/>
      <c r="AE100" s="227"/>
      <c r="AF100" s="234"/>
      <c r="AG100" s="203"/>
      <c r="AH100" s="203"/>
      <c r="AI100" s="203"/>
      <c r="AJ100" s="203"/>
    </row>
    <row r="101" spans="1:36" ht="15" customHeight="1" x14ac:dyDescent="0.2">
      <c r="A101" s="1093">
        <v>6</v>
      </c>
      <c r="B101" s="844"/>
      <c r="C101" s="1094" t="s">
        <v>1824</v>
      </c>
      <c r="D101" s="844"/>
      <c r="E101" s="208" t="s">
        <v>1825</v>
      </c>
      <c r="F101" s="619">
        <v>3</v>
      </c>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227"/>
      <c r="AF101" s="234"/>
      <c r="AG101" s="203"/>
      <c r="AH101" s="203"/>
      <c r="AI101" s="203"/>
      <c r="AJ101" s="203"/>
    </row>
    <row r="102" spans="1:36" ht="15" customHeight="1" x14ac:dyDescent="0.2">
      <c r="A102" s="870"/>
      <c r="B102" s="935"/>
      <c r="C102" s="870"/>
      <c r="D102" s="935"/>
      <c r="E102" s="208" t="s">
        <v>1826</v>
      </c>
      <c r="F102" s="61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27"/>
      <c r="AF102" s="234"/>
      <c r="AG102" s="203"/>
      <c r="AH102" s="203"/>
      <c r="AI102" s="203"/>
      <c r="AJ102" s="203"/>
    </row>
    <row r="103" spans="1:36" ht="15" customHeight="1" x14ac:dyDescent="0.2">
      <c r="A103" s="870"/>
      <c r="B103" s="935"/>
      <c r="C103" s="870"/>
      <c r="D103" s="935"/>
      <c r="E103" s="307" t="s">
        <v>1827</v>
      </c>
      <c r="F103" s="619">
        <v>3</v>
      </c>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227"/>
      <c r="AF103" s="234"/>
      <c r="AG103" s="203"/>
      <c r="AH103" s="203"/>
      <c r="AI103" s="203"/>
      <c r="AJ103" s="203"/>
    </row>
    <row r="104" spans="1:36" ht="15" customHeight="1" x14ac:dyDescent="0.2">
      <c r="A104" s="870"/>
      <c r="B104" s="935"/>
      <c r="C104" s="870"/>
      <c r="D104" s="935"/>
      <c r="E104" s="208" t="s">
        <v>1828</v>
      </c>
      <c r="F104" s="619">
        <v>1</v>
      </c>
      <c r="G104" s="838"/>
      <c r="H104" s="838"/>
      <c r="I104" s="838"/>
      <c r="J104" s="838"/>
      <c r="K104" s="838"/>
      <c r="L104" s="838"/>
      <c r="M104" s="838"/>
      <c r="N104" s="838"/>
      <c r="O104" s="838"/>
      <c r="P104" s="838"/>
      <c r="Q104" s="838"/>
      <c r="R104" s="838"/>
      <c r="S104" s="838"/>
      <c r="T104" s="838"/>
      <c r="U104" s="838"/>
      <c r="V104" s="838"/>
      <c r="W104" s="838"/>
      <c r="X104" s="838"/>
      <c r="Y104" s="838"/>
      <c r="Z104" s="838"/>
      <c r="AA104" s="838"/>
      <c r="AB104" s="838"/>
      <c r="AC104" s="838"/>
      <c r="AD104" s="838"/>
      <c r="AE104" s="227"/>
      <c r="AF104" s="234"/>
      <c r="AG104" s="203"/>
      <c r="AH104" s="203"/>
      <c r="AI104" s="203"/>
      <c r="AJ104" s="203"/>
    </row>
    <row r="105" spans="1:36" ht="15" customHeight="1" x14ac:dyDescent="0.2">
      <c r="A105" s="850"/>
      <c r="B105" s="852"/>
      <c r="C105" s="1095"/>
      <c r="D105" s="1096"/>
      <c r="E105" s="633" t="s">
        <v>1829</v>
      </c>
      <c r="F105" s="206">
        <v>0</v>
      </c>
      <c r="G105" s="863"/>
      <c r="H105" s="863"/>
      <c r="I105" s="863"/>
      <c r="J105" s="863"/>
      <c r="K105" s="863"/>
      <c r="L105" s="863"/>
      <c r="M105" s="863"/>
      <c r="N105" s="863"/>
      <c r="O105" s="863"/>
      <c r="P105" s="863"/>
      <c r="Q105" s="863"/>
      <c r="R105" s="863"/>
      <c r="S105" s="863"/>
      <c r="T105" s="863"/>
      <c r="U105" s="863"/>
      <c r="V105" s="863"/>
      <c r="W105" s="863"/>
      <c r="X105" s="863"/>
      <c r="Y105" s="863"/>
      <c r="Z105" s="863"/>
      <c r="AA105" s="863"/>
      <c r="AB105" s="863"/>
      <c r="AC105" s="863"/>
      <c r="AD105" s="863"/>
      <c r="AE105" s="227"/>
      <c r="AF105" s="234"/>
      <c r="AG105" s="203"/>
      <c r="AH105" s="203"/>
      <c r="AI105" s="203"/>
      <c r="AJ105" s="203"/>
    </row>
    <row r="106" spans="1:36" ht="15" customHeight="1" x14ac:dyDescent="0.2">
      <c r="A106" s="1093">
        <v>7</v>
      </c>
      <c r="B106" s="1097"/>
      <c r="C106" s="597" t="s">
        <v>1830</v>
      </c>
      <c r="D106" s="599"/>
      <c r="E106" s="605"/>
      <c r="F106" s="609"/>
      <c r="G106" s="604"/>
      <c r="H106" s="604"/>
      <c r="I106" s="604"/>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254"/>
      <c r="AF106" s="234"/>
      <c r="AG106" s="203"/>
      <c r="AH106" s="203"/>
      <c r="AI106" s="203"/>
      <c r="AJ106" s="203"/>
    </row>
    <row r="107" spans="1:36" ht="15" customHeight="1" x14ac:dyDescent="0.2">
      <c r="A107" s="870"/>
      <c r="B107" s="1098"/>
      <c r="C107" s="253" t="s">
        <v>1831</v>
      </c>
      <c r="D107" s="233"/>
      <c r="E107" s="238" t="s">
        <v>1832</v>
      </c>
      <c r="F107" s="306">
        <v>3</v>
      </c>
      <c r="G107" s="925"/>
      <c r="H107" s="925"/>
      <c r="I107" s="925"/>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227"/>
      <c r="AF107" s="234"/>
      <c r="AG107" s="203"/>
      <c r="AH107" s="203"/>
      <c r="AI107" s="203"/>
      <c r="AJ107" s="203"/>
    </row>
    <row r="108" spans="1:36" ht="15" customHeight="1" x14ac:dyDescent="0.2">
      <c r="A108" s="870"/>
      <c r="B108" s="1098"/>
      <c r="C108" s="258" t="s">
        <v>1833</v>
      </c>
      <c r="D108" s="259"/>
      <c r="E108" s="254" t="s">
        <v>1834</v>
      </c>
      <c r="F108" s="217">
        <v>2</v>
      </c>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227"/>
      <c r="AF108" s="234"/>
      <c r="AG108" s="203"/>
      <c r="AH108" s="203"/>
      <c r="AI108" s="203"/>
      <c r="AJ108" s="203"/>
    </row>
    <row r="109" spans="1:36" ht="15" customHeight="1" x14ac:dyDescent="0.2">
      <c r="A109" s="870"/>
      <c r="B109" s="1098"/>
      <c r="C109" s="258" t="s">
        <v>1835</v>
      </c>
      <c r="D109" s="259"/>
      <c r="E109" s="254" t="s">
        <v>1836</v>
      </c>
      <c r="F109" s="217">
        <v>1</v>
      </c>
      <c r="G109" s="838"/>
      <c r="H109" s="838"/>
      <c r="I109" s="838"/>
      <c r="J109" s="838"/>
      <c r="K109" s="838"/>
      <c r="L109" s="838"/>
      <c r="M109" s="838"/>
      <c r="N109" s="838"/>
      <c r="O109" s="838"/>
      <c r="P109" s="838"/>
      <c r="Q109" s="838"/>
      <c r="R109" s="838"/>
      <c r="S109" s="838"/>
      <c r="T109" s="838"/>
      <c r="U109" s="838"/>
      <c r="V109" s="838"/>
      <c r="W109" s="838"/>
      <c r="X109" s="838"/>
      <c r="Y109" s="838"/>
      <c r="Z109" s="838"/>
      <c r="AA109" s="838"/>
      <c r="AB109" s="838"/>
      <c r="AC109" s="838"/>
      <c r="AD109" s="838"/>
      <c r="AE109" s="227"/>
      <c r="AF109" s="234"/>
      <c r="AG109" s="203"/>
      <c r="AH109" s="203"/>
      <c r="AI109" s="203"/>
      <c r="AJ109" s="203"/>
    </row>
    <row r="110" spans="1:36" ht="15" customHeight="1" x14ac:dyDescent="0.2">
      <c r="A110" s="870"/>
      <c r="B110" s="1098"/>
      <c r="C110" s="258" t="s">
        <v>1837</v>
      </c>
      <c r="D110" s="259"/>
      <c r="E110" s="254" t="s">
        <v>1057</v>
      </c>
      <c r="F110" s="217">
        <v>0</v>
      </c>
      <c r="G110" s="838"/>
      <c r="H110" s="838"/>
      <c r="I110" s="838"/>
      <c r="J110" s="838"/>
      <c r="K110" s="838"/>
      <c r="L110" s="838"/>
      <c r="M110" s="838"/>
      <c r="N110" s="838"/>
      <c r="O110" s="838"/>
      <c r="P110" s="838"/>
      <c r="Q110" s="838"/>
      <c r="R110" s="838"/>
      <c r="S110" s="838"/>
      <c r="T110" s="838"/>
      <c r="U110" s="838"/>
      <c r="V110" s="838"/>
      <c r="W110" s="838"/>
      <c r="X110" s="838"/>
      <c r="Y110" s="838"/>
      <c r="Z110" s="838"/>
      <c r="AA110" s="838"/>
      <c r="AB110" s="838"/>
      <c r="AC110" s="838"/>
      <c r="AD110" s="838"/>
      <c r="AE110" s="227"/>
      <c r="AF110" s="234"/>
      <c r="AG110" s="203"/>
      <c r="AH110" s="203"/>
      <c r="AI110" s="203"/>
      <c r="AJ110" s="203"/>
    </row>
    <row r="111" spans="1:36" ht="15" customHeight="1" x14ac:dyDescent="0.2">
      <c r="A111" s="850"/>
      <c r="B111" s="1099"/>
      <c r="C111" s="257" t="s">
        <v>1838</v>
      </c>
      <c r="D111" s="238"/>
      <c r="E111" s="254"/>
      <c r="F111" s="217"/>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c r="AE111" s="227"/>
      <c r="AF111" s="234"/>
      <c r="AG111" s="203"/>
      <c r="AH111" s="203"/>
      <c r="AI111" s="203"/>
      <c r="AJ111" s="203"/>
    </row>
    <row r="112" spans="1:36" ht="15" customHeight="1" x14ac:dyDescent="0.2">
      <c r="A112" s="1093">
        <v>8</v>
      </c>
      <c r="B112" s="844"/>
      <c r="C112" s="1094" t="s">
        <v>1839</v>
      </c>
      <c r="D112" s="844"/>
      <c r="E112" s="227" t="s">
        <v>926</v>
      </c>
      <c r="F112" s="217">
        <v>2</v>
      </c>
      <c r="G112" s="925"/>
      <c r="H112" s="925"/>
      <c r="I112" s="925"/>
      <c r="J112" s="925"/>
      <c r="K112" s="925"/>
      <c r="L112" s="925"/>
      <c r="M112" s="925"/>
      <c r="N112" s="925"/>
      <c r="O112" s="925"/>
      <c r="P112" s="925"/>
      <c r="Q112" s="925"/>
      <c r="R112" s="925"/>
      <c r="S112" s="925"/>
      <c r="T112" s="925"/>
      <c r="U112" s="925"/>
      <c r="V112" s="925"/>
      <c r="W112" s="925"/>
      <c r="X112" s="925"/>
      <c r="Y112" s="925"/>
      <c r="Z112" s="925"/>
      <c r="AA112" s="925"/>
      <c r="AB112" s="925"/>
      <c r="AC112" s="925"/>
      <c r="AD112" s="925"/>
      <c r="AE112" s="227"/>
      <c r="AF112" s="234"/>
      <c r="AG112" s="203"/>
      <c r="AH112" s="203"/>
      <c r="AI112" s="203"/>
      <c r="AJ112" s="203"/>
    </row>
    <row r="113" spans="1:36" ht="15" customHeight="1" x14ac:dyDescent="0.2">
      <c r="A113" s="850"/>
      <c r="B113" s="852"/>
      <c r="C113" s="1095"/>
      <c r="D113" s="1096"/>
      <c r="E113" s="298" t="s">
        <v>1750</v>
      </c>
      <c r="F113" s="299">
        <v>0</v>
      </c>
      <c r="G113" s="863"/>
      <c r="H113" s="863"/>
      <c r="I113" s="863"/>
      <c r="J113" s="863"/>
      <c r="K113" s="863"/>
      <c r="L113" s="863"/>
      <c r="M113" s="863"/>
      <c r="N113" s="863"/>
      <c r="O113" s="863"/>
      <c r="P113" s="863"/>
      <c r="Q113" s="863"/>
      <c r="R113" s="863"/>
      <c r="S113" s="863"/>
      <c r="T113" s="863"/>
      <c r="U113" s="863"/>
      <c r="V113" s="863"/>
      <c r="W113" s="863"/>
      <c r="X113" s="863"/>
      <c r="Y113" s="863"/>
      <c r="Z113" s="863"/>
      <c r="AA113" s="863"/>
      <c r="AB113" s="863"/>
      <c r="AC113" s="863"/>
      <c r="AD113" s="863"/>
      <c r="AE113" s="227"/>
      <c r="AF113" s="234"/>
      <c r="AG113" s="203"/>
      <c r="AH113" s="203"/>
      <c r="AI113" s="203"/>
      <c r="AJ113" s="203"/>
    </row>
    <row r="114" spans="1:36" ht="27.75" customHeight="1" x14ac:dyDescent="0.2">
      <c r="A114" s="973" t="s">
        <v>1036</v>
      </c>
      <c r="B114" s="897"/>
      <c r="C114" s="624" t="s">
        <v>1154</v>
      </c>
      <c r="D114" s="625"/>
      <c r="E114" s="625"/>
      <c r="F114" s="626"/>
      <c r="G114" s="627"/>
      <c r="H114" s="627"/>
      <c r="I114" s="627"/>
      <c r="J114" s="627"/>
      <c r="K114" s="627"/>
      <c r="L114" s="627"/>
      <c r="M114" s="627"/>
      <c r="N114" s="627"/>
      <c r="O114" s="627"/>
      <c r="P114" s="627"/>
      <c r="Q114" s="627"/>
      <c r="R114" s="627"/>
      <c r="S114" s="627"/>
      <c r="T114" s="627"/>
      <c r="U114" s="627"/>
      <c r="V114" s="627"/>
      <c r="W114" s="627"/>
      <c r="X114" s="627"/>
      <c r="Y114" s="627"/>
      <c r="Z114" s="627"/>
      <c r="AA114" s="627"/>
      <c r="AB114" s="627"/>
      <c r="AC114" s="627"/>
      <c r="AD114" s="627"/>
      <c r="AE114" s="254"/>
      <c r="AF114" s="234"/>
      <c r="AG114" s="203"/>
      <c r="AH114" s="203"/>
      <c r="AI114" s="203"/>
      <c r="AJ114" s="203"/>
    </row>
    <row r="115" spans="1:36" ht="17.25" customHeight="1" x14ac:dyDescent="0.2">
      <c r="A115" s="1093">
        <v>1</v>
      </c>
      <c r="B115" s="844"/>
      <c r="C115" s="1125" t="s">
        <v>1840</v>
      </c>
      <c r="D115" s="844"/>
      <c r="E115" s="610" t="s">
        <v>1841</v>
      </c>
      <c r="F115" s="306">
        <v>5</v>
      </c>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227"/>
      <c r="AF115" s="234"/>
      <c r="AG115" s="203"/>
      <c r="AH115" s="203"/>
      <c r="AI115" s="203"/>
      <c r="AJ115" s="203"/>
    </row>
    <row r="116" spans="1:36" ht="15" customHeight="1" x14ac:dyDescent="0.2">
      <c r="A116" s="870"/>
      <c r="B116" s="935"/>
      <c r="C116" s="870"/>
      <c r="D116" s="935"/>
      <c r="E116" s="227" t="s">
        <v>1842</v>
      </c>
      <c r="F116" s="217">
        <v>4</v>
      </c>
      <c r="G116" s="838"/>
      <c r="H116" s="838"/>
      <c r="I116" s="838"/>
      <c r="J116" s="838"/>
      <c r="K116" s="838"/>
      <c r="L116" s="838"/>
      <c r="M116" s="838"/>
      <c r="N116" s="838"/>
      <c r="O116" s="838"/>
      <c r="P116" s="838"/>
      <c r="Q116" s="838"/>
      <c r="R116" s="838"/>
      <c r="S116" s="838"/>
      <c r="T116" s="838"/>
      <c r="U116" s="838"/>
      <c r="V116" s="838"/>
      <c r="W116" s="838"/>
      <c r="X116" s="838"/>
      <c r="Y116" s="838"/>
      <c r="Z116" s="838"/>
      <c r="AA116" s="838"/>
      <c r="AB116" s="838"/>
      <c r="AC116" s="838"/>
      <c r="AD116" s="838"/>
      <c r="AE116" s="227"/>
      <c r="AF116" s="234"/>
      <c r="AG116" s="203"/>
      <c r="AH116" s="203"/>
      <c r="AI116" s="203"/>
      <c r="AJ116" s="203"/>
    </row>
    <row r="117" spans="1:36" ht="15" customHeight="1" x14ac:dyDescent="0.2">
      <c r="A117" s="870"/>
      <c r="B117" s="935"/>
      <c r="C117" s="870"/>
      <c r="D117" s="935"/>
      <c r="E117" s="227" t="s">
        <v>1843</v>
      </c>
      <c r="F117" s="217">
        <v>3</v>
      </c>
      <c r="G117" s="838"/>
      <c r="H117" s="838"/>
      <c r="I117" s="838"/>
      <c r="J117" s="838"/>
      <c r="K117" s="838"/>
      <c r="L117" s="838"/>
      <c r="M117" s="838"/>
      <c r="N117" s="838"/>
      <c r="O117" s="838"/>
      <c r="P117" s="838"/>
      <c r="Q117" s="838"/>
      <c r="R117" s="838"/>
      <c r="S117" s="838"/>
      <c r="T117" s="838"/>
      <c r="U117" s="838"/>
      <c r="V117" s="838"/>
      <c r="W117" s="838"/>
      <c r="X117" s="838"/>
      <c r="Y117" s="838"/>
      <c r="Z117" s="838"/>
      <c r="AA117" s="838"/>
      <c r="AB117" s="838"/>
      <c r="AC117" s="838"/>
      <c r="AD117" s="838"/>
      <c r="AE117" s="227"/>
      <c r="AF117" s="234"/>
      <c r="AG117" s="203"/>
      <c r="AH117" s="203"/>
      <c r="AI117" s="203"/>
      <c r="AJ117" s="203"/>
    </row>
    <row r="118" spans="1:36" ht="15" customHeight="1" x14ac:dyDescent="0.2">
      <c r="A118" s="870"/>
      <c r="B118" s="935"/>
      <c r="C118" s="870"/>
      <c r="D118" s="935"/>
      <c r="E118" s="227" t="s">
        <v>1844</v>
      </c>
      <c r="F118" s="217">
        <v>2</v>
      </c>
      <c r="G118" s="838"/>
      <c r="H118" s="838"/>
      <c r="I118" s="838"/>
      <c r="J118" s="838"/>
      <c r="K118" s="838"/>
      <c r="L118" s="838"/>
      <c r="M118" s="838"/>
      <c r="N118" s="838"/>
      <c r="O118" s="838"/>
      <c r="P118" s="838"/>
      <c r="Q118" s="838"/>
      <c r="R118" s="838"/>
      <c r="S118" s="838"/>
      <c r="T118" s="838"/>
      <c r="U118" s="838"/>
      <c r="V118" s="838"/>
      <c r="W118" s="838"/>
      <c r="X118" s="838"/>
      <c r="Y118" s="838"/>
      <c r="Z118" s="838"/>
      <c r="AA118" s="838"/>
      <c r="AB118" s="838"/>
      <c r="AC118" s="838"/>
      <c r="AD118" s="838"/>
      <c r="AE118" s="227"/>
      <c r="AF118" s="234"/>
      <c r="AG118" s="203"/>
      <c r="AH118" s="203"/>
      <c r="AI118" s="203"/>
      <c r="AJ118" s="203"/>
    </row>
    <row r="119" spans="1:36" ht="15" customHeight="1" x14ac:dyDescent="0.2">
      <c r="A119" s="870"/>
      <c r="B119" s="935"/>
      <c r="C119" s="870"/>
      <c r="D119" s="935"/>
      <c r="E119" s="227" t="s">
        <v>1845</v>
      </c>
      <c r="F119" s="217">
        <v>1</v>
      </c>
      <c r="G119" s="838"/>
      <c r="H119" s="838"/>
      <c r="I119" s="838"/>
      <c r="J119" s="838"/>
      <c r="K119" s="838"/>
      <c r="L119" s="838"/>
      <c r="M119" s="838"/>
      <c r="N119" s="838"/>
      <c r="O119" s="838"/>
      <c r="P119" s="838"/>
      <c r="Q119" s="838"/>
      <c r="R119" s="838"/>
      <c r="S119" s="838"/>
      <c r="T119" s="838"/>
      <c r="U119" s="838"/>
      <c r="V119" s="838"/>
      <c r="W119" s="838"/>
      <c r="X119" s="838"/>
      <c r="Y119" s="838"/>
      <c r="Z119" s="838"/>
      <c r="AA119" s="838"/>
      <c r="AB119" s="838"/>
      <c r="AC119" s="838"/>
      <c r="AD119" s="838"/>
      <c r="AE119" s="227"/>
      <c r="AF119" s="234"/>
      <c r="AG119" s="203"/>
      <c r="AH119" s="203"/>
      <c r="AI119" s="203"/>
      <c r="AJ119" s="203"/>
    </row>
    <row r="120" spans="1:36" ht="15" customHeight="1" x14ac:dyDescent="0.2">
      <c r="A120" s="850"/>
      <c r="B120" s="852"/>
      <c r="C120" s="850"/>
      <c r="D120" s="852"/>
      <c r="E120" s="227" t="s">
        <v>1846</v>
      </c>
      <c r="F120" s="217">
        <v>0</v>
      </c>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c r="AE120" s="227"/>
      <c r="AF120" s="234"/>
      <c r="AG120" s="203"/>
      <c r="AH120" s="203"/>
      <c r="AI120" s="203"/>
      <c r="AJ120" s="203"/>
    </row>
    <row r="121" spans="1:36" ht="15" customHeight="1" x14ac:dyDescent="0.2">
      <c r="A121" s="1093">
        <v>2</v>
      </c>
      <c r="B121" s="844"/>
      <c r="C121" s="1094" t="s">
        <v>1847</v>
      </c>
      <c r="D121" s="844"/>
      <c r="E121" s="227" t="s">
        <v>1841</v>
      </c>
      <c r="F121" s="217">
        <v>5</v>
      </c>
      <c r="G121" s="925"/>
      <c r="H121" s="925"/>
      <c r="I121" s="925"/>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227"/>
      <c r="AF121" s="234"/>
      <c r="AG121" s="203"/>
      <c r="AH121" s="203"/>
      <c r="AI121" s="203"/>
      <c r="AJ121" s="203"/>
    </row>
    <row r="122" spans="1:36" ht="15" customHeight="1" x14ac:dyDescent="0.2">
      <c r="A122" s="870"/>
      <c r="B122" s="935"/>
      <c r="C122" s="870"/>
      <c r="D122" s="935"/>
      <c r="E122" s="227" t="s">
        <v>1848</v>
      </c>
      <c r="F122" s="217">
        <v>4</v>
      </c>
      <c r="G122" s="838"/>
      <c r="H122" s="838"/>
      <c r="I122" s="838"/>
      <c r="J122" s="838"/>
      <c r="K122" s="838"/>
      <c r="L122" s="838"/>
      <c r="M122" s="838"/>
      <c r="N122" s="838"/>
      <c r="O122" s="838"/>
      <c r="P122" s="838"/>
      <c r="Q122" s="838"/>
      <c r="R122" s="838"/>
      <c r="S122" s="838"/>
      <c r="T122" s="838"/>
      <c r="U122" s="838"/>
      <c r="V122" s="838"/>
      <c r="W122" s="838"/>
      <c r="X122" s="838"/>
      <c r="Y122" s="838"/>
      <c r="Z122" s="838"/>
      <c r="AA122" s="838"/>
      <c r="AB122" s="838"/>
      <c r="AC122" s="838"/>
      <c r="AD122" s="838"/>
      <c r="AE122" s="227"/>
      <c r="AF122" s="234"/>
      <c r="AG122" s="203"/>
      <c r="AH122" s="203"/>
      <c r="AI122" s="203"/>
      <c r="AJ122" s="203"/>
    </row>
    <row r="123" spans="1:36" ht="15" customHeight="1" x14ac:dyDescent="0.2">
      <c r="A123" s="870"/>
      <c r="B123" s="935"/>
      <c r="C123" s="870"/>
      <c r="D123" s="935"/>
      <c r="E123" s="227" t="s">
        <v>1849</v>
      </c>
      <c r="F123" s="217">
        <v>3</v>
      </c>
      <c r="G123" s="838"/>
      <c r="H123" s="838"/>
      <c r="I123" s="838"/>
      <c r="J123" s="838"/>
      <c r="K123" s="838"/>
      <c r="L123" s="838"/>
      <c r="M123" s="838"/>
      <c r="N123" s="838"/>
      <c r="O123" s="838"/>
      <c r="P123" s="838"/>
      <c r="Q123" s="838"/>
      <c r="R123" s="838"/>
      <c r="S123" s="838"/>
      <c r="T123" s="838"/>
      <c r="U123" s="838"/>
      <c r="V123" s="838"/>
      <c r="W123" s="838"/>
      <c r="X123" s="838"/>
      <c r="Y123" s="838"/>
      <c r="Z123" s="838"/>
      <c r="AA123" s="838"/>
      <c r="AB123" s="838"/>
      <c r="AC123" s="838"/>
      <c r="AD123" s="838"/>
      <c r="AE123" s="227"/>
      <c r="AF123" s="234"/>
      <c r="AG123" s="203"/>
      <c r="AH123" s="203"/>
      <c r="AI123" s="203"/>
      <c r="AJ123" s="203"/>
    </row>
    <row r="124" spans="1:36" ht="15" customHeight="1" x14ac:dyDescent="0.2">
      <c r="A124" s="870"/>
      <c r="B124" s="935"/>
      <c r="C124" s="870"/>
      <c r="D124" s="935"/>
      <c r="E124" s="227" t="s">
        <v>1844</v>
      </c>
      <c r="F124" s="217">
        <v>2</v>
      </c>
      <c r="G124" s="838"/>
      <c r="H124" s="838"/>
      <c r="I124" s="838"/>
      <c r="J124" s="838"/>
      <c r="K124" s="838"/>
      <c r="L124" s="838"/>
      <c r="M124" s="838"/>
      <c r="N124" s="838"/>
      <c r="O124" s="838"/>
      <c r="P124" s="838"/>
      <c r="Q124" s="838"/>
      <c r="R124" s="838"/>
      <c r="S124" s="838"/>
      <c r="T124" s="838"/>
      <c r="U124" s="838"/>
      <c r="V124" s="838"/>
      <c r="W124" s="838"/>
      <c r="X124" s="838"/>
      <c r="Y124" s="838"/>
      <c r="Z124" s="838"/>
      <c r="AA124" s="838"/>
      <c r="AB124" s="838"/>
      <c r="AC124" s="838"/>
      <c r="AD124" s="838"/>
      <c r="AE124" s="227"/>
      <c r="AF124" s="234"/>
      <c r="AG124" s="203"/>
      <c r="AH124" s="203"/>
      <c r="AI124" s="203"/>
      <c r="AJ124" s="203"/>
    </row>
    <row r="125" spans="1:36" ht="15" customHeight="1" x14ac:dyDescent="0.2">
      <c r="A125" s="870"/>
      <c r="B125" s="935"/>
      <c r="C125" s="870"/>
      <c r="D125" s="935"/>
      <c r="E125" s="227" t="s">
        <v>1845</v>
      </c>
      <c r="F125" s="217">
        <v>1</v>
      </c>
      <c r="G125" s="838"/>
      <c r="H125" s="838"/>
      <c r="I125" s="838"/>
      <c r="J125" s="838"/>
      <c r="K125" s="838"/>
      <c r="L125" s="838"/>
      <c r="M125" s="838"/>
      <c r="N125" s="838"/>
      <c r="O125" s="838"/>
      <c r="P125" s="838"/>
      <c r="Q125" s="838"/>
      <c r="R125" s="838"/>
      <c r="S125" s="838"/>
      <c r="T125" s="838"/>
      <c r="U125" s="838"/>
      <c r="V125" s="838"/>
      <c r="W125" s="838"/>
      <c r="X125" s="838"/>
      <c r="Y125" s="838"/>
      <c r="Z125" s="838"/>
      <c r="AA125" s="838"/>
      <c r="AB125" s="838"/>
      <c r="AC125" s="838"/>
      <c r="AD125" s="838"/>
      <c r="AE125" s="227"/>
      <c r="AF125" s="234"/>
      <c r="AG125" s="203"/>
      <c r="AH125" s="203"/>
      <c r="AI125" s="203"/>
      <c r="AJ125" s="203"/>
    </row>
    <row r="126" spans="1:36" ht="15.75" customHeight="1" x14ac:dyDescent="0.2">
      <c r="A126" s="850"/>
      <c r="B126" s="852"/>
      <c r="C126" s="850"/>
      <c r="D126" s="852"/>
      <c r="E126" s="227" t="s">
        <v>1846</v>
      </c>
      <c r="F126" s="217">
        <v>0</v>
      </c>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c r="AE126" s="227"/>
      <c r="AF126" s="234"/>
      <c r="AG126" s="203"/>
      <c r="AH126" s="203"/>
      <c r="AI126" s="203"/>
      <c r="AJ126" s="203"/>
    </row>
    <row r="127" spans="1:36" ht="15" customHeight="1" x14ac:dyDescent="0.2">
      <c r="A127" s="1093">
        <v>3</v>
      </c>
      <c r="B127" s="844"/>
      <c r="C127" s="1125" t="s">
        <v>1850</v>
      </c>
      <c r="D127" s="844"/>
      <c r="E127" s="227" t="s">
        <v>1841</v>
      </c>
      <c r="F127" s="217">
        <v>5</v>
      </c>
      <c r="G127" s="925"/>
      <c r="H127" s="925"/>
      <c r="I127" s="925"/>
      <c r="J127" s="925"/>
      <c r="K127" s="925"/>
      <c r="L127" s="925"/>
      <c r="M127" s="925"/>
      <c r="N127" s="925"/>
      <c r="O127" s="925"/>
      <c r="P127" s="925"/>
      <c r="Q127" s="925"/>
      <c r="R127" s="925"/>
      <c r="S127" s="925"/>
      <c r="T127" s="925"/>
      <c r="U127" s="925"/>
      <c r="V127" s="925"/>
      <c r="W127" s="925"/>
      <c r="X127" s="925"/>
      <c r="Y127" s="925"/>
      <c r="Z127" s="925"/>
      <c r="AA127" s="925"/>
      <c r="AB127" s="925"/>
      <c r="AC127" s="925"/>
      <c r="AD127" s="925"/>
      <c r="AE127" s="227"/>
      <c r="AF127" s="234"/>
      <c r="AG127" s="203"/>
      <c r="AH127" s="203"/>
      <c r="AI127" s="203"/>
      <c r="AJ127" s="203"/>
    </row>
    <row r="128" spans="1:36" ht="15" customHeight="1" x14ac:dyDescent="0.2">
      <c r="A128" s="870"/>
      <c r="B128" s="935"/>
      <c r="C128" s="870"/>
      <c r="D128" s="935"/>
      <c r="E128" s="227" t="s">
        <v>1842</v>
      </c>
      <c r="F128" s="217">
        <v>4</v>
      </c>
      <c r="G128" s="838"/>
      <c r="H128" s="838"/>
      <c r="I128" s="838"/>
      <c r="J128" s="838"/>
      <c r="K128" s="838"/>
      <c r="L128" s="838"/>
      <c r="M128" s="838"/>
      <c r="N128" s="838"/>
      <c r="O128" s="838"/>
      <c r="P128" s="838"/>
      <c r="Q128" s="838"/>
      <c r="R128" s="838"/>
      <c r="S128" s="838"/>
      <c r="T128" s="838"/>
      <c r="U128" s="838"/>
      <c r="V128" s="838"/>
      <c r="W128" s="838"/>
      <c r="X128" s="838"/>
      <c r="Y128" s="838"/>
      <c r="Z128" s="838"/>
      <c r="AA128" s="838"/>
      <c r="AB128" s="838"/>
      <c r="AC128" s="838"/>
      <c r="AD128" s="838"/>
      <c r="AE128" s="227"/>
      <c r="AF128" s="234"/>
      <c r="AG128" s="203"/>
      <c r="AH128" s="203"/>
      <c r="AI128" s="203"/>
      <c r="AJ128" s="203"/>
    </row>
    <row r="129" spans="1:36" ht="15" customHeight="1" x14ac:dyDescent="0.2">
      <c r="A129" s="870"/>
      <c r="B129" s="935"/>
      <c r="C129" s="870"/>
      <c r="D129" s="935"/>
      <c r="E129" s="227" t="s">
        <v>1843</v>
      </c>
      <c r="F129" s="217">
        <v>3</v>
      </c>
      <c r="G129" s="838"/>
      <c r="H129" s="838"/>
      <c r="I129" s="838"/>
      <c r="J129" s="838"/>
      <c r="K129" s="838"/>
      <c r="L129" s="838"/>
      <c r="M129" s="838"/>
      <c r="N129" s="838"/>
      <c r="O129" s="838"/>
      <c r="P129" s="838"/>
      <c r="Q129" s="838"/>
      <c r="R129" s="838"/>
      <c r="S129" s="838"/>
      <c r="T129" s="838"/>
      <c r="U129" s="838"/>
      <c r="V129" s="838"/>
      <c r="W129" s="838"/>
      <c r="X129" s="838"/>
      <c r="Y129" s="838"/>
      <c r="Z129" s="838"/>
      <c r="AA129" s="838"/>
      <c r="AB129" s="838"/>
      <c r="AC129" s="838"/>
      <c r="AD129" s="838"/>
      <c r="AE129" s="227"/>
      <c r="AF129" s="234"/>
      <c r="AG129" s="203"/>
      <c r="AH129" s="203"/>
      <c r="AI129" s="203"/>
      <c r="AJ129" s="203"/>
    </row>
    <row r="130" spans="1:36" ht="15" customHeight="1" x14ac:dyDescent="0.2">
      <c r="A130" s="870"/>
      <c r="B130" s="935"/>
      <c r="C130" s="870"/>
      <c r="D130" s="935"/>
      <c r="E130" s="227" t="s">
        <v>1844</v>
      </c>
      <c r="F130" s="217">
        <v>2</v>
      </c>
      <c r="G130" s="838"/>
      <c r="H130" s="838"/>
      <c r="I130" s="838"/>
      <c r="J130" s="838"/>
      <c r="K130" s="838"/>
      <c r="L130" s="838"/>
      <c r="M130" s="838"/>
      <c r="N130" s="838"/>
      <c r="O130" s="838"/>
      <c r="P130" s="838"/>
      <c r="Q130" s="838"/>
      <c r="R130" s="838"/>
      <c r="S130" s="838"/>
      <c r="T130" s="838"/>
      <c r="U130" s="838"/>
      <c r="V130" s="838"/>
      <c r="W130" s="838"/>
      <c r="X130" s="838"/>
      <c r="Y130" s="838"/>
      <c r="Z130" s="838"/>
      <c r="AA130" s="838"/>
      <c r="AB130" s="838"/>
      <c r="AC130" s="838"/>
      <c r="AD130" s="838"/>
      <c r="AE130" s="227"/>
      <c r="AF130" s="234"/>
      <c r="AG130" s="203"/>
      <c r="AH130" s="203"/>
      <c r="AI130" s="203"/>
      <c r="AJ130" s="203"/>
    </row>
    <row r="131" spans="1:36" ht="15" customHeight="1" x14ac:dyDescent="0.2">
      <c r="A131" s="870"/>
      <c r="B131" s="935"/>
      <c r="C131" s="870"/>
      <c r="D131" s="935"/>
      <c r="E131" s="227" t="s">
        <v>1845</v>
      </c>
      <c r="F131" s="217">
        <v>1</v>
      </c>
      <c r="G131" s="838"/>
      <c r="H131" s="838"/>
      <c r="I131" s="838"/>
      <c r="J131" s="838"/>
      <c r="K131" s="838"/>
      <c r="L131" s="838"/>
      <c r="M131" s="838"/>
      <c r="N131" s="838"/>
      <c r="O131" s="838"/>
      <c r="P131" s="838"/>
      <c r="Q131" s="838"/>
      <c r="R131" s="838"/>
      <c r="S131" s="838"/>
      <c r="T131" s="838"/>
      <c r="U131" s="838"/>
      <c r="V131" s="838"/>
      <c r="W131" s="838"/>
      <c r="X131" s="838"/>
      <c r="Y131" s="838"/>
      <c r="Z131" s="838"/>
      <c r="AA131" s="838"/>
      <c r="AB131" s="838"/>
      <c r="AC131" s="838"/>
      <c r="AD131" s="838"/>
      <c r="AE131" s="227"/>
      <c r="AF131" s="234"/>
      <c r="AG131" s="203"/>
      <c r="AH131" s="203"/>
      <c r="AI131" s="203"/>
      <c r="AJ131" s="203"/>
    </row>
    <row r="132" spans="1:36" ht="15" customHeight="1" x14ac:dyDescent="0.2">
      <c r="A132" s="850"/>
      <c r="B132" s="852"/>
      <c r="C132" s="850"/>
      <c r="D132" s="852"/>
      <c r="E132" s="227" t="s">
        <v>1846</v>
      </c>
      <c r="F132" s="217">
        <v>0</v>
      </c>
      <c r="G132" s="839"/>
      <c r="H132" s="839"/>
      <c r="I132" s="839"/>
      <c r="J132" s="839"/>
      <c r="K132" s="839"/>
      <c r="L132" s="839"/>
      <c r="M132" s="839"/>
      <c r="N132" s="839"/>
      <c r="O132" s="839"/>
      <c r="P132" s="839"/>
      <c r="Q132" s="839"/>
      <c r="R132" s="839"/>
      <c r="S132" s="839"/>
      <c r="T132" s="839"/>
      <c r="U132" s="839"/>
      <c r="V132" s="839"/>
      <c r="W132" s="839"/>
      <c r="X132" s="839"/>
      <c r="Y132" s="839"/>
      <c r="Z132" s="839"/>
      <c r="AA132" s="839"/>
      <c r="AB132" s="839"/>
      <c r="AC132" s="839"/>
      <c r="AD132" s="839"/>
      <c r="AE132" s="227"/>
      <c r="AF132" s="234"/>
      <c r="AG132" s="203"/>
      <c r="AH132" s="203"/>
      <c r="AI132" s="203"/>
      <c r="AJ132" s="203"/>
    </row>
    <row r="133" spans="1:36" ht="30.75" customHeight="1" x14ac:dyDescent="0.2">
      <c r="A133" s="1093">
        <v>4</v>
      </c>
      <c r="B133" s="844"/>
      <c r="C133" s="1125" t="s">
        <v>1851</v>
      </c>
      <c r="D133" s="844"/>
      <c r="E133" s="634" t="s">
        <v>1852</v>
      </c>
      <c r="F133" s="217">
        <v>5</v>
      </c>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227"/>
      <c r="AF133" s="234"/>
      <c r="AG133" s="203"/>
      <c r="AH133" s="203"/>
      <c r="AI133" s="203"/>
      <c r="AJ133" s="203"/>
    </row>
    <row r="134" spans="1:36" ht="15" customHeight="1" x14ac:dyDescent="0.2">
      <c r="A134" s="870"/>
      <c r="B134" s="935"/>
      <c r="C134" s="870"/>
      <c r="D134" s="935"/>
      <c r="E134" s="227" t="s">
        <v>1842</v>
      </c>
      <c r="F134" s="217">
        <v>4</v>
      </c>
      <c r="G134" s="838"/>
      <c r="H134" s="838"/>
      <c r="I134" s="838"/>
      <c r="J134" s="838"/>
      <c r="K134" s="838"/>
      <c r="L134" s="838"/>
      <c r="M134" s="838"/>
      <c r="N134" s="838"/>
      <c r="O134" s="838"/>
      <c r="P134" s="838"/>
      <c r="Q134" s="838"/>
      <c r="R134" s="838"/>
      <c r="S134" s="838"/>
      <c r="T134" s="838"/>
      <c r="U134" s="838"/>
      <c r="V134" s="838"/>
      <c r="W134" s="838"/>
      <c r="X134" s="838"/>
      <c r="Y134" s="838"/>
      <c r="Z134" s="838"/>
      <c r="AA134" s="838"/>
      <c r="AB134" s="838"/>
      <c r="AC134" s="838"/>
      <c r="AD134" s="838"/>
      <c r="AE134" s="227"/>
      <c r="AF134" s="234"/>
      <c r="AG134" s="203"/>
      <c r="AH134" s="203"/>
      <c r="AI134" s="203"/>
      <c r="AJ134" s="203"/>
    </row>
    <row r="135" spans="1:36" ht="15" customHeight="1" x14ac:dyDescent="0.2">
      <c r="A135" s="870"/>
      <c r="B135" s="935"/>
      <c r="C135" s="870"/>
      <c r="D135" s="935"/>
      <c r="E135" s="227" t="s">
        <v>1843</v>
      </c>
      <c r="F135" s="217">
        <v>3</v>
      </c>
      <c r="G135" s="838"/>
      <c r="H135" s="838"/>
      <c r="I135" s="838"/>
      <c r="J135" s="838"/>
      <c r="K135" s="838"/>
      <c r="L135" s="838"/>
      <c r="M135" s="838"/>
      <c r="N135" s="838"/>
      <c r="O135" s="838"/>
      <c r="P135" s="838"/>
      <c r="Q135" s="838"/>
      <c r="R135" s="838"/>
      <c r="S135" s="838"/>
      <c r="T135" s="838"/>
      <c r="U135" s="838"/>
      <c r="V135" s="838"/>
      <c r="W135" s="838"/>
      <c r="X135" s="838"/>
      <c r="Y135" s="838"/>
      <c r="Z135" s="838"/>
      <c r="AA135" s="838"/>
      <c r="AB135" s="838"/>
      <c r="AC135" s="838"/>
      <c r="AD135" s="838"/>
      <c r="AE135" s="227"/>
      <c r="AF135" s="234"/>
      <c r="AG135" s="203"/>
      <c r="AH135" s="203"/>
      <c r="AI135" s="203"/>
      <c r="AJ135" s="203"/>
    </row>
    <row r="136" spans="1:36" ht="15" customHeight="1" x14ac:dyDescent="0.2">
      <c r="A136" s="870"/>
      <c r="B136" s="935"/>
      <c r="C136" s="870"/>
      <c r="D136" s="935"/>
      <c r="E136" s="227" t="s">
        <v>1844</v>
      </c>
      <c r="F136" s="217">
        <v>2</v>
      </c>
      <c r="G136" s="838"/>
      <c r="H136" s="838"/>
      <c r="I136" s="838"/>
      <c r="J136" s="838"/>
      <c r="K136" s="838"/>
      <c r="L136" s="838"/>
      <c r="M136" s="838"/>
      <c r="N136" s="838"/>
      <c r="O136" s="838"/>
      <c r="P136" s="838"/>
      <c r="Q136" s="838"/>
      <c r="R136" s="838"/>
      <c r="S136" s="838"/>
      <c r="T136" s="838"/>
      <c r="U136" s="838"/>
      <c r="V136" s="838"/>
      <c r="W136" s="838"/>
      <c r="X136" s="838"/>
      <c r="Y136" s="838"/>
      <c r="Z136" s="838"/>
      <c r="AA136" s="838"/>
      <c r="AB136" s="838"/>
      <c r="AC136" s="838"/>
      <c r="AD136" s="838"/>
      <c r="AE136" s="227"/>
      <c r="AF136" s="234"/>
      <c r="AG136" s="203"/>
      <c r="AH136" s="203"/>
      <c r="AI136" s="203"/>
      <c r="AJ136" s="203"/>
    </row>
    <row r="137" spans="1:36" ht="15" customHeight="1" x14ac:dyDescent="0.2">
      <c r="A137" s="870"/>
      <c r="B137" s="935"/>
      <c r="C137" s="870"/>
      <c r="D137" s="935"/>
      <c r="E137" s="227" t="s">
        <v>1853</v>
      </c>
      <c r="F137" s="217">
        <v>1</v>
      </c>
      <c r="G137" s="838"/>
      <c r="H137" s="838"/>
      <c r="I137" s="838"/>
      <c r="J137" s="838"/>
      <c r="K137" s="838"/>
      <c r="L137" s="838"/>
      <c r="M137" s="838"/>
      <c r="N137" s="838"/>
      <c r="O137" s="838"/>
      <c r="P137" s="838"/>
      <c r="Q137" s="838"/>
      <c r="R137" s="838"/>
      <c r="S137" s="838"/>
      <c r="T137" s="838"/>
      <c r="U137" s="838"/>
      <c r="V137" s="838"/>
      <c r="W137" s="838"/>
      <c r="X137" s="838"/>
      <c r="Y137" s="838"/>
      <c r="Z137" s="838"/>
      <c r="AA137" s="838"/>
      <c r="AB137" s="838"/>
      <c r="AC137" s="838"/>
      <c r="AD137" s="838"/>
      <c r="AE137" s="227"/>
      <c r="AF137" s="234"/>
      <c r="AG137" s="203"/>
      <c r="AH137" s="203"/>
      <c r="AI137" s="203"/>
      <c r="AJ137" s="203"/>
    </row>
    <row r="138" spans="1:36" ht="15" customHeight="1" x14ac:dyDescent="0.2">
      <c r="A138" s="850"/>
      <c r="B138" s="852"/>
      <c r="C138" s="850"/>
      <c r="D138" s="852"/>
      <c r="E138" s="227" t="s">
        <v>1854</v>
      </c>
      <c r="F138" s="217">
        <v>0</v>
      </c>
      <c r="G138" s="839"/>
      <c r="H138" s="839"/>
      <c r="I138" s="839"/>
      <c r="J138" s="839"/>
      <c r="K138" s="839"/>
      <c r="L138" s="839"/>
      <c r="M138" s="839"/>
      <c r="N138" s="839"/>
      <c r="O138" s="839"/>
      <c r="P138" s="839"/>
      <c r="Q138" s="839"/>
      <c r="R138" s="839"/>
      <c r="S138" s="839"/>
      <c r="T138" s="839"/>
      <c r="U138" s="839"/>
      <c r="V138" s="839"/>
      <c r="W138" s="839"/>
      <c r="X138" s="839"/>
      <c r="Y138" s="839"/>
      <c r="Z138" s="839"/>
      <c r="AA138" s="839"/>
      <c r="AB138" s="839"/>
      <c r="AC138" s="839"/>
      <c r="AD138" s="839"/>
      <c r="AE138" s="227"/>
      <c r="AF138" s="234"/>
      <c r="AG138" s="203"/>
      <c r="AH138" s="203"/>
      <c r="AI138" s="203"/>
      <c r="AJ138" s="203"/>
    </row>
    <row r="139" spans="1:36" ht="15" customHeight="1" x14ac:dyDescent="0.2">
      <c r="A139" s="1093">
        <v>5</v>
      </c>
      <c r="B139" s="844"/>
      <c r="C139" s="1094" t="s">
        <v>1855</v>
      </c>
      <c r="D139" s="844"/>
      <c r="E139" s="227" t="s">
        <v>1841</v>
      </c>
      <c r="F139" s="217">
        <v>5</v>
      </c>
      <c r="G139" s="925"/>
      <c r="H139" s="925"/>
      <c r="I139" s="925"/>
      <c r="J139" s="925"/>
      <c r="K139" s="925"/>
      <c r="L139" s="925"/>
      <c r="M139" s="925"/>
      <c r="N139" s="925"/>
      <c r="O139" s="925"/>
      <c r="P139" s="925"/>
      <c r="Q139" s="925"/>
      <c r="R139" s="925"/>
      <c r="S139" s="925"/>
      <c r="T139" s="925"/>
      <c r="U139" s="925"/>
      <c r="V139" s="925"/>
      <c r="W139" s="925"/>
      <c r="X139" s="925"/>
      <c r="Y139" s="925"/>
      <c r="Z139" s="925"/>
      <c r="AA139" s="925"/>
      <c r="AB139" s="925"/>
      <c r="AC139" s="925"/>
      <c r="AD139" s="925"/>
      <c r="AE139" s="227"/>
      <c r="AF139" s="234"/>
      <c r="AG139" s="203"/>
      <c r="AH139" s="203"/>
      <c r="AI139" s="203"/>
      <c r="AJ139" s="203"/>
    </row>
    <row r="140" spans="1:36" ht="15" customHeight="1" x14ac:dyDescent="0.2">
      <c r="A140" s="870"/>
      <c r="B140" s="935"/>
      <c r="C140" s="870"/>
      <c r="D140" s="935"/>
      <c r="E140" s="227" t="s">
        <v>1842</v>
      </c>
      <c r="F140" s="217">
        <v>4</v>
      </c>
      <c r="G140" s="838"/>
      <c r="H140" s="838"/>
      <c r="I140" s="838"/>
      <c r="J140" s="838"/>
      <c r="K140" s="838"/>
      <c r="L140" s="838"/>
      <c r="M140" s="838"/>
      <c r="N140" s="838"/>
      <c r="O140" s="838"/>
      <c r="P140" s="838"/>
      <c r="Q140" s="838"/>
      <c r="R140" s="838"/>
      <c r="S140" s="838"/>
      <c r="T140" s="838"/>
      <c r="U140" s="838"/>
      <c r="V140" s="838"/>
      <c r="W140" s="838"/>
      <c r="X140" s="838"/>
      <c r="Y140" s="838"/>
      <c r="Z140" s="838"/>
      <c r="AA140" s="838"/>
      <c r="AB140" s="838"/>
      <c r="AC140" s="838"/>
      <c r="AD140" s="838"/>
      <c r="AE140" s="227"/>
      <c r="AF140" s="234"/>
      <c r="AG140" s="203"/>
      <c r="AH140" s="203"/>
      <c r="AI140" s="203"/>
      <c r="AJ140" s="203"/>
    </row>
    <row r="141" spans="1:36" ht="15" customHeight="1" x14ac:dyDescent="0.2">
      <c r="A141" s="870"/>
      <c r="B141" s="935"/>
      <c r="C141" s="870"/>
      <c r="D141" s="935"/>
      <c r="E141" s="227" t="s">
        <v>1843</v>
      </c>
      <c r="F141" s="217">
        <v>3</v>
      </c>
      <c r="G141" s="838"/>
      <c r="H141" s="838"/>
      <c r="I141" s="838"/>
      <c r="J141" s="838"/>
      <c r="K141" s="838"/>
      <c r="L141" s="838"/>
      <c r="M141" s="838"/>
      <c r="N141" s="838"/>
      <c r="O141" s="838"/>
      <c r="P141" s="838"/>
      <c r="Q141" s="838"/>
      <c r="R141" s="838"/>
      <c r="S141" s="838"/>
      <c r="T141" s="838"/>
      <c r="U141" s="838"/>
      <c r="V141" s="838"/>
      <c r="W141" s="838"/>
      <c r="X141" s="838"/>
      <c r="Y141" s="838"/>
      <c r="Z141" s="838"/>
      <c r="AA141" s="838"/>
      <c r="AB141" s="838"/>
      <c r="AC141" s="838"/>
      <c r="AD141" s="838"/>
      <c r="AE141" s="227"/>
      <c r="AF141" s="234"/>
      <c r="AG141" s="203"/>
      <c r="AH141" s="203"/>
      <c r="AI141" s="203"/>
      <c r="AJ141" s="203"/>
    </row>
    <row r="142" spans="1:36" ht="15" customHeight="1" x14ac:dyDescent="0.2">
      <c r="A142" s="870"/>
      <c r="B142" s="935"/>
      <c r="C142" s="870"/>
      <c r="D142" s="935"/>
      <c r="E142" s="227" t="s">
        <v>1844</v>
      </c>
      <c r="F142" s="217">
        <v>2</v>
      </c>
      <c r="G142" s="838"/>
      <c r="H142" s="838"/>
      <c r="I142" s="838"/>
      <c r="J142" s="838"/>
      <c r="K142" s="838"/>
      <c r="L142" s="838"/>
      <c r="M142" s="838"/>
      <c r="N142" s="838"/>
      <c r="O142" s="838"/>
      <c r="P142" s="838"/>
      <c r="Q142" s="838"/>
      <c r="R142" s="838"/>
      <c r="S142" s="838"/>
      <c r="T142" s="838"/>
      <c r="U142" s="838"/>
      <c r="V142" s="838"/>
      <c r="W142" s="838"/>
      <c r="X142" s="838"/>
      <c r="Y142" s="838"/>
      <c r="Z142" s="838"/>
      <c r="AA142" s="838"/>
      <c r="AB142" s="838"/>
      <c r="AC142" s="838"/>
      <c r="AD142" s="838"/>
      <c r="AE142" s="227"/>
      <c r="AF142" s="234"/>
      <c r="AG142" s="203"/>
      <c r="AH142" s="203"/>
      <c r="AI142" s="203"/>
      <c r="AJ142" s="203"/>
    </row>
    <row r="143" spans="1:36" ht="15" customHeight="1" x14ac:dyDescent="0.2">
      <c r="A143" s="870"/>
      <c r="B143" s="935"/>
      <c r="C143" s="870"/>
      <c r="D143" s="935"/>
      <c r="E143" s="227" t="s">
        <v>1853</v>
      </c>
      <c r="F143" s="217">
        <v>1</v>
      </c>
      <c r="G143" s="838"/>
      <c r="H143" s="838"/>
      <c r="I143" s="838"/>
      <c r="J143" s="838"/>
      <c r="K143" s="838"/>
      <c r="L143" s="838"/>
      <c r="M143" s="838"/>
      <c r="N143" s="838"/>
      <c r="O143" s="838"/>
      <c r="P143" s="838"/>
      <c r="Q143" s="838"/>
      <c r="R143" s="838"/>
      <c r="S143" s="838"/>
      <c r="T143" s="838"/>
      <c r="U143" s="838"/>
      <c r="V143" s="838"/>
      <c r="W143" s="838"/>
      <c r="X143" s="838"/>
      <c r="Y143" s="838"/>
      <c r="Z143" s="838"/>
      <c r="AA143" s="838"/>
      <c r="AB143" s="838"/>
      <c r="AC143" s="838"/>
      <c r="AD143" s="838"/>
      <c r="AE143" s="227"/>
      <c r="AF143" s="234"/>
      <c r="AG143" s="203"/>
      <c r="AH143" s="203"/>
      <c r="AI143" s="203"/>
      <c r="AJ143" s="203"/>
    </row>
    <row r="144" spans="1:36" ht="15" customHeight="1" x14ac:dyDescent="0.2">
      <c r="A144" s="1095"/>
      <c r="B144" s="1096"/>
      <c r="C144" s="1095"/>
      <c r="D144" s="1096"/>
      <c r="E144" s="227" t="s">
        <v>1854</v>
      </c>
      <c r="F144" s="217">
        <v>0</v>
      </c>
      <c r="G144" s="839"/>
      <c r="H144" s="839"/>
      <c r="I144" s="839"/>
      <c r="J144" s="839"/>
      <c r="K144" s="839"/>
      <c r="L144" s="839"/>
      <c r="M144" s="839"/>
      <c r="N144" s="839"/>
      <c r="O144" s="839"/>
      <c r="P144" s="839"/>
      <c r="Q144" s="839"/>
      <c r="R144" s="839"/>
      <c r="S144" s="839"/>
      <c r="T144" s="839"/>
      <c r="U144" s="839"/>
      <c r="V144" s="839"/>
      <c r="W144" s="839"/>
      <c r="X144" s="839"/>
      <c r="Y144" s="839"/>
      <c r="Z144" s="839"/>
      <c r="AA144" s="839"/>
      <c r="AB144" s="839"/>
      <c r="AC144" s="839"/>
      <c r="AD144" s="839"/>
      <c r="AE144" s="227"/>
      <c r="AF144" s="234"/>
      <c r="AG144" s="203"/>
      <c r="AH144" s="203"/>
      <c r="AI144" s="203"/>
      <c r="AJ144" s="203"/>
    </row>
    <row r="145" spans="1:36" ht="15" customHeight="1" x14ac:dyDescent="0.2">
      <c r="A145" s="1093">
        <v>6</v>
      </c>
      <c r="B145" s="1097"/>
      <c r="C145" s="597" t="s">
        <v>1856</v>
      </c>
      <c r="D145" s="635"/>
      <c r="E145" s="254" t="s">
        <v>1857</v>
      </c>
      <c r="F145" s="217">
        <v>5</v>
      </c>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227"/>
      <c r="AF145" s="234"/>
      <c r="AG145" s="203"/>
      <c r="AH145" s="203"/>
      <c r="AI145" s="203"/>
      <c r="AJ145" s="203"/>
    </row>
    <row r="146" spans="1:36" ht="15" customHeight="1" x14ac:dyDescent="0.2">
      <c r="A146" s="870"/>
      <c r="B146" s="1098"/>
      <c r="C146" s="636" t="s">
        <v>1858</v>
      </c>
      <c r="D146" s="637"/>
      <c r="E146" s="254" t="s">
        <v>1859</v>
      </c>
      <c r="F146" s="217">
        <v>3</v>
      </c>
      <c r="G146" s="838"/>
      <c r="H146" s="838"/>
      <c r="I146" s="838"/>
      <c r="J146" s="838"/>
      <c r="K146" s="838"/>
      <c r="L146" s="838"/>
      <c r="M146" s="838"/>
      <c r="N146" s="838"/>
      <c r="O146" s="838"/>
      <c r="P146" s="838"/>
      <c r="Q146" s="838"/>
      <c r="R146" s="838"/>
      <c r="S146" s="838"/>
      <c r="T146" s="838"/>
      <c r="U146" s="838"/>
      <c r="V146" s="838"/>
      <c r="W146" s="838"/>
      <c r="X146" s="838"/>
      <c r="Y146" s="838"/>
      <c r="Z146" s="838"/>
      <c r="AA146" s="838"/>
      <c r="AB146" s="838"/>
      <c r="AC146" s="838"/>
      <c r="AD146" s="838"/>
      <c r="AE146" s="227"/>
      <c r="AF146" s="234"/>
      <c r="AG146" s="203"/>
      <c r="AH146" s="203"/>
      <c r="AI146" s="203"/>
      <c r="AJ146" s="203"/>
    </row>
    <row r="147" spans="1:36" ht="15" customHeight="1" x14ac:dyDescent="0.2">
      <c r="A147" s="870"/>
      <c r="B147" s="1098"/>
      <c r="C147" s="636"/>
      <c r="D147" s="637"/>
      <c r="E147" s="254" t="s">
        <v>1860</v>
      </c>
      <c r="F147" s="217">
        <v>1</v>
      </c>
      <c r="G147" s="838"/>
      <c r="H147" s="838"/>
      <c r="I147" s="838"/>
      <c r="J147" s="838"/>
      <c r="K147" s="838"/>
      <c r="L147" s="838"/>
      <c r="M147" s="838"/>
      <c r="N147" s="838"/>
      <c r="O147" s="838"/>
      <c r="P147" s="838"/>
      <c r="Q147" s="838"/>
      <c r="R147" s="838"/>
      <c r="S147" s="838"/>
      <c r="T147" s="838"/>
      <c r="U147" s="838"/>
      <c r="V147" s="838"/>
      <c r="W147" s="838"/>
      <c r="X147" s="838"/>
      <c r="Y147" s="838"/>
      <c r="Z147" s="838"/>
      <c r="AA147" s="838"/>
      <c r="AB147" s="838"/>
      <c r="AC147" s="838"/>
      <c r="AD147" s="838"/>
      <c r="AE147" s="227"/>
      <c r="AF147" s="234"/>
      <c r="AG147" s="203"/>
      <c r="AH147" s="203"/>
      <c r="AI147" s="203"/>
      <c r="AJ147" s="203"/>
    </row>
    <row r="148" spans="1:36" ht="15" customHeight="1" x14ac:dyDescent="0.2">
      <c r="A148" s="1095"/>
      <c r="B148" s="961"/>
      <c r="C148" s="638"/>
      <c r="D148" s="639"/>
      <c r="E148" s="254" t="s">
        <v>1750</v>
      </c>
      <c r="F148" s="217">
        <v>0</v>
      </c>
      <c r="G148" s="839"/>
      <c r="H148" s="839"/>
      <c r="I148" s="839"/>
      <c r="J148" s="839"/>
      <c r="K148" s="839"/>
      <c r="L148" s="839"/>
      <c r="M148" s="839"/>
      <c r="N148" s="839"/>
      <c r="O148" s="839"/>
      <c r="P148" s="839"/>
      <c r="Q148" s="839"/>
      <c r="R148" s="839"/>
      <c r="S148" s="839"/>
      <c r="T148" s="839"/>
      <c r="U148" s="839"/>
      <c r="V148" s="839"/>
      <c r="W148" s="839"/>
      <c r="X148" s="839"/>
      <c r="Y148" s="839"/>
      <c r="Z148" s="839"/>
      <c r="AA148" s="839"/>
      <c r="AB148" s="839"/>
      <c r="AC148" s="839"/>
      <c r="AD148" s="839"/>
      <c r="AE148" s="227"/>
      <c r="AF148" s="234"/>
      <c r="AG148" s="203"/>
      <c r="AH148" s="203"/>
      <c r="AI148" s="203"/>
      <c r="AJ148" s="203"/>
    </row>
    <row r="149" spans="1:36" ht="15" customHeight="1" x14ac:dyDescent="0.2">
      <c r="A149" s="1093">
        <v>7</v>
      </c>
      <c r="B149" s="844"/>
      <c r="C149" s="1094" t="s">
        <v>1861</v>
      </c>
      <c r="D149" s="844"/>
      <c r="E149" s="227" t="s">
        <v>1852</v>
      </c>
      <c r="F149" s="217">
        <v>4</v>
      </c>
      <c r="G149" s="925"/>
      <c r="H149" s="925"/>
      <c r="I149" s="925"/>
      <c r="J149" s="925"/>
      <c r="K149" s="925"/>
      <c r="L149" s="925"/>
      <c r="M149" s="925"/>
      <c r="N149" s="925"/>
      <c r="O149" s="925"/>
      <c r="P149" s="925"/>
      <c r="Q149" s="925"/>
      <c r="R149" s="925"/>
      <c r="S149" s="925"/>
      <c r="T149" s="925"/>
      <c r="U149" s="925"/>
      <c r="V149" s="925"/>
      <c r="W149" s="925"/>
      <c r="X149" s="925"/>
      <c r="Y149" s="925"/>
      <c r="Z149" s="925"/>
      <c r="AA149" s="925"/>
      <c r="AB149" s="925"/>
      <c r="AC149" s="925"/>
      <c r="AD149" s="925"/>
      <c r="AE149" s="227"/>
      <c r="AF149" s="234"/>
      <c r="AG149" s="203"/>
      <c r="AH149" s="203"/>
      <c r="AI149" s="203"/>
      <c r="AJ149" s="203"/>
    </row>
    <row r="150" spans="1:36" ht="15" customHeight="1" x14ac:dyDescent="0.2">
      <c r="A150" s="870"/>
      <c r="B150" s="935"/>
      <c r="C150" s="870"/>
      <c r="D150" s="935"/>
      <c r="E150" s="227" t="s">
        <v>1842</v>
      </c>
      <c r="F150" s="217">
        <v>3</v>
      </c>
      <c r="G150" s="838"/>
      <c r="H150" s="838"/>
      <c r="I150" s="838"/>
      <c r="J150" s="838"/>
      <c r="K150" s="838"/>
      <c r="L150" s="838"/>
      <c r="M150" s="838"/>
      <c r="N150" s="838"/>
      <c r="O150" s="838"/>
      <c r="P150" s="838"/>
      <c r="Q150" s="838"/>
      <c r="R150" s="838"/>
      <c r="S150" s="838"/>
      <c r="T150" s="838"/>
      <c r="U150" s="838"/>
      <c r="V150" s="838"/>
      <c r="W150" s="838"/>
      <c r="X150" s="838"/>
      <c r="Y150" s="838"/>
      <c r="Z150" s="838"/>
      <c r="AA150" s="838"/>
      <c r="AB150" s="838"/>
      <c r="AC150" s="838"/>
      <c r="AD150" s="838"/>
      <c r="AE150" s="227"/>
      <c r="AF150" s="234"/>
      <c r="AG150" s="203"/>
      <c r="AH150" s="203"/>
      <c r="AI150" s="203"/>
      <c r="AJ150" s="203"/>
    </row>
    <row r="151" spans="1:36" ht="15" customHeight="1" x14ac:dyDescent="0.2">
      <c r="A151" s="870"/>
      <c r="B151" s="935"/>
      <c r="C151" s="870"/>
      <c r="D151" s="935"/>
      <c r="E151" s="227" t="s">
        <v>1843</v>
      </c>
      <c r="F151" s="217">
        <v>2</v>
      </c>
      <c r="G151" s="838"/>
      <c r="H151" s="838"/>
      <c r="I151" s="838"/>
      <c r="J151" s="838"/>
      <c r="K151" s="838"/>
      <c r="L151" s="838"/>
      <c r="M151" s="838"/>
      <c r="N151" s="838"/>
      <c r="O151" s="838"/>
      <c r="P151" s="838"/>
      <c r="Q151" s="838"/>
      <c r="R151" s="838"/>
      <c r="S151" s="838"/>
      <c r="T151" s="838"/>
      <c r="U151" s="838"/>
      <c r="V151" s="838"/>
      <c r="W151" s="838"/>
      <c r="X151" s="838"/>
      <c r="Y151" s="838"/>
      <c r="Z151" s="838"/>
      <c r="AA151" s="838"/>
      <c r="AB151" s="838"/>
      <c r="AC151" s="838"/>
      <c r="AD151" s="838"/>
      <c r="AE151" s="227"/>
      <c r="AF151" s="234"/>
      <c r="AG151" s="203"/>
      <c r="AH151" s="203"/>
      <c r="AI151" s="203"/>
      <c r="AJ151" s="203"/>
    </row>
    <row r="152" spans="1:36" ht="15" customHeight="1" x14ac:dyDescent="0.2">
      <c r="A152" s="870"/>
      <c r="B152" s="935"/>
      <c r="C152" s="870"/>
      <c r="D152" s="935"/>
      <c r="E152" s="227" t="s">
        <v>1844</v>
      </c>
      <c r="F152" s="217">
        <v>1</v>
      </c>
      <c r="G152" s="838"/>
      <c r="H152" s="838"/>
      <c r="I152" s="838"/>
      <c r="J152" s="838"/>
      <c r="K152" s="838"/>
      <c r="L152" s="838"/>
      <c r="M152" s="838"/>
      <c r="N152" s="838"/>
      <c r="O152" s="838"/>
      <c r="P152" s="838"/>
      <c r="Q152" s="838"/>
      <c r="R152" s="838"/>
      <c r="S152" s="838"/>
      <c r="T152" s="838"/>
      <c r="U152" s="838"/>
      <c r="V152" s="838"/>
      <c r="W152" s="838"/>
      <c r="X152" s="838"/>
      <c r="Y152" s="838"/>
      <c r="Z152" s="838"/>
      <c r="AA152" s="838"/>
      <c r="AB152" s="838"/>
      <c r="AC152" s="838"/>
      <c r="AD152" s="838"/>
      <c r="AE152" s="227"/>
      <c r="AF152" s="234"/>
      <c r="AG152" s="203"/>
      <c r="AH152" s="203"/>
      <c r="AI152" s="203"/>
      <c r="AJ152" s="203"/>
    </row>
    <row r="153" spans="1:36" ht="15" customHeight="1" x14ac:dyDescent="0.2">
      <c r="A153" s="850"/>
      <c r="B153" s="852"/>
      <c r="C153" s="1095"/>
      <c r="D153" s="1096"/>
      <c r="E153" s="298" t="s">
        <v>1862</v>
      </c>
      <c r="F153" s="299">
        <v>0</v>
      </c>
      <c r="G153" s="863"/>
      <c r="H153" s="863"/>
      <c r="I153" s="863"/>
      <c r="J153" s="863"/>
      <c r="K153" s="863"/>
      <c r="L153" s="863"/>
      <c r="M153" s="863"/>
      <c r="N153" s="863"/>
      <c r="O153" s="863"/>
      <c r="P153" s="863"/>
      <c r="Q153" s="863"/>
      <c r="R153" s="863"/>
      <c r="S153" s="863"/>
      <c r="T153" s="863"/>
      <c r="U153" s="863"/>
      <c r="V153" s="863"/>
      <c r="W153" s="863"/>
      <c r="X153" s="863"/>
      <c r="Y153" s="863"/>
      <c r="Z153" s="863"/>
      <c r="AA153" s="863"/>
      <c r="AB153" s="863"/>
      <c r="AC153" s="863"/>
      <c r="AD153" s="863"/>
      <c r="AE153" s="227"/>
      <c r="AF153" s="234"/>
      <c r="AG153" s="203"/>
      <c r="AH153" s="203"/>
      <c r="AI153" s="203"/>
      <c r="AJ153" s="203"/>
    </row>
    <row r="154" spans="1:36" ht="15" customHeight="1" x14ac:dyDescent="0.2">
      <c r="A154" s="1093">
        <v>8</v>
      </c>
      <c r="B154" s="1097"/>
      <c r="C154" s="608" t="s">
        <v>1863</v>
      </c>
      <c r="D154" s="621"/>
      <c r="E154" s="605"/>
      <c r="F154" s="609"/>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604"/>
      <c r="AE154" s="254"/>
      <c r="AF154" s="234"/>
      <c r="AG154" s="203"/>
      <c r="AH154" s="203"/>
      <c r="AI154" s="203"/>
      <c r="AJ154" s="203"/>
    </row>
    <row r="155" spans="1:36" ht="15" customHeight="1" x14ac:dyDescent="0.2">
      <c r="A155" s="870"/>
      <c r="B155" s="1098"/>
      <c r="C155" s="258" t="s">
        <v>1864</v>
      </c>
      <c r="D155" s="259"/>
      <c r="E155" s="238" t="s">
        <v>1865</v>
      </c>
      <c r="F155" s="306">
        <v>3</v>
      </c>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925"/>
      <c r="AD155" s="925"/>
      <c r="AE155" s="227"/>
      <c r="AF155" s="234"/>
      <c r="AG155" s="203"/>
      <c r="AH155" s="203"/>
      <c r="AI155" s="203"/>
      <c r="AJ155" s="203"/>
    </row>
    <row r="156" spans="1:36" ht="15" customHeight="1" x14ac:dyDescent="0.2">
      <c r="A156" s="870"/>
      <c r="B156" s="1098"/>
      <c r="C156" s="258" t="s">
        <v>1866</v>
      </c>
      <c r="D156" s="259"/>
      <c r="E156" s="254" t="s">
        <v>1867</v>
      </c>
      <c r="F156" s="217">
        <v>2</v>
      </c>
      <c r="G156" s="838"/>
      <c r="H156" s="838"/>
      <c r="I156" s="838"/>
      <c r="J156" s="838"/>
      <c r="K156" s="838"/>
      <c r="L156" s="838"/>
      <c r="M156" s="838"/>
      <c r="N156" s="838"/>
      <c r="O156" s="838"/>
      <c r="P156" s="838"/>
      <c r="Q156" s="838"/>
      <c r="R156" s="838"/>
      <c r="S156" s="838"/>
      <c r="T156" s="838"/>
      <c r="U156" s="838"/>
      <c r="V156" s="838"/>
      <c r="W156" s="838"/>
      <c r="X156" s="838"/>
      <c r="Y156" s="838"/>
      <c r="Z156" s="838"/>
      <c r="AA156" s="838"/>
      <c r="AB156" s="838"/>
      <c r="AC156" s="838"/>
      <c r="AD156" s="838"/>
      <c r="AE156" s="227"/>
      <c r="AF156" s="234"/>
      <c r="AG156" s="203"/>
      <c r="AH156" s="203"/>
      <c r="AI156" s="203"/>
      <c r="AJ156" s="203"/>
    </row>
    <row r="157" spans="1:36" ht="15" customHeight="1" x14ac:dyDescent="0.2">
      <c r="A157" s="870"/>
      <c r="B157" s="1098"/>
      <c r="C157" s="258" t="s">
        <v>1868</v>
      </c>
      <c r="D157" s="259"/>
      <c r="E157" s="254" t="s">
        <v>1869</v>
      </c>
      <c r="F157" s="217">
        <v>1</v>
      </c>
      <c r="G157" s="838"/>
      <c r="H157" s="838"/>
      <c r="I157" s="838"/>
      <c r="J157" s="838"/>
      <c r="K157" s="838"/>
      <c r="L157" s="838"/>
      <c r="M157" s="838"/>
      <c r="N157" s="838"/>
      <c r="O157" s="838"/>
      <c r="P157" s="838"/>
      <c r="Q157" s="838"/>
      <c r="R157" s="838"/>
      <c r="S157" s="838"/>
      <c r="T157" s="838"/>
      <c r="U157" s="838"/>
      <c r="V157" s="838"/>
      <c r="W157" s="838"/>
      <c r="X157" s="838"/>
      <c r="Y157" s="838"/>
      <c r="Z157" s="838"/>
      <c r="AA157" s="838"/>
      <c r="AB157" s="838"/>
      <c r="AC157" s="838"/>
      <c r="AD157" s="838"/>
      <c r="AE157" s="227"/>
      <c r="AF157" s="234"/>
      <c r="AG157" s="203"/>
      <c r="AH157" s="203"/>
      <c r="AI157" s="203"/>
      <c r="AJ157" s="203"/>
    </row>
    <row r="158" spans="1:36" ht="15" customHeight="1" x14ac:dyDescent="0.2">
      <c r="A158" s="870"/>
      <c r="B158" s="1098"/>
      <c r="C158" s="258" t="s">
        <v>1870</v>
      </c>
      <c r="D158" s="259"/>
      <c r="E158" s="254" t="s">
        <v>1750</v>
      </c>
      <c r="F158" s="217">
        <v>0</v>
      </c>
      <c r="G158" s="838"/>
      <c r="H158" s="838"/>
      <c r="I158" s="838"/>
      <c r="J158" s="838"/>
      <c r="K158" s="838"/>
      <c r="L158" s="838"/>
      <c r="M158" s="838"/>
      <c r="N158" s="838"/>
      <c r="O158" s="838"/>
      <c r="P158" s="838"/>
      <c r="Q158" s="838"/>
      <c r="R158" s="838"/>
      <c r="S158" s="838"/>
      <c r="T158" s="838"/>
      <c r="U158" s="838"/>
      <c r="V158" s="838"/>
      <c r="W158" s="838"/>
      <c r="X158" s="838"/>
      <c r="Y158" s="838"/>
      <c r="Z158" s="838"/>
      <c r="AA158" s="838"/>
      <c r="AB158" s="838"/>
      <c r="AC158" s="838"/>
      <c r="AD158" s="838"/>
      <c r="AE158" s="227"/>
      <c r="AF158" s="234"/>
      <c r="AG158" s="203"/>
      <c r="AH158" s="203"/>
      <c r="AI158" s="203"/>
      <c r="AJ158" s="203"/>
    </row>
    <row r="159" spans="1:36" ht="15" customHeight="1" x14ac:dyDescent="0.2">
      <c r="A159" s="870"/>
      <c r="B159" s="1098"/>
      <c r="C159" s="258" t="s">
        <v>1871</v>
      </c>
      <c r="D159" s="259"/>
      <c r="E159" s="254"/>
      <c r="F159" s="217"/>
      <c r="G159" s="838"/>
      <c r="H159" s="838"/>
      <c r="I159" s="838"/>
      <c r="J159" s="838"/>
      <c r="K159" s="838"/>
      <c r="L159" s="838"/>
      <c r="M159" s="838"/>
      <c r="N159" s="838"/>
      <c r="O159" s="838"/>
      <c r="P159" s="838"/>
      <c r="Q159" s="838"/>
      <c r="R159" s="838"/>
      <c r="S159" s="838"/>
      <c r="T159" s="838"/>
      <c r="U159" s="838"/>
      <c r="V159" s="838"/>
      <c r="W159" s="838"/>
      <c r="X159" s="838"/>
      <c r="Y159" s="838"/>
      <c r="Z159" s="838"/>
      <c r="AA159" s="838"/>
      <c r="AB159" s="838"/>
      <c r="AC159" s="838"/>
      <c r="AD159" s="838"/>
      <c r="AE159" s="227"/>
      <c r="AF159" s="234"/>
      <c r="AG159" s="203"/>
      <c r="AH159" s="203"/>
      <c r="AI159" s="203"/>
      <c r="AJ159" s="203"/>
    </row>
    <row r="160" spans="1:36" ht="15" customHeight="1" x14ac:dyDescent="0.2">
      <c r="A160" s="870"/>
      <c r="B160" s="1098"/>
      <c r="C160" s="258" t="s">
        <v>1872</v>
      </c>
      <c r="D160" s="259"/>
      <c r="E160" s="254"/>
      <c r="F160" s="217"/>
      <c r="G160" s="838"/>
      <c r="H160" s="838"/>
      <c r="I160" s="838"/>
      <c r="J160" s="838"/>
      <c r="K160" s="838"/>
      <c r="L160" s="838"/>
      <c r="M160" s="838"/>
      <c r="N160" s="838"/>
      <c r="O160" s="838"/>
      <c r="P160" s="838"/>
      <c r="Q160" s="838"/>
      <c r="R160" s="838"/>
      <c r="S160" s="838"/>
      <c r="T160" s="838"/>
      <c r="U160" s="838"/>
      <c r="V160" s="838"/>
      <c r="W160" s="838"/>
      <c r="X160" s="838"/>
      <c r="Y160" s="838"/>
      <c r="Z160" s="838"/>
      <c r="AA160" s="838"/>
      <c r="AB160" s="838"/>
      <c r="AC160" s="838"/>
      <c r="AD160" s="838"/>
      <c r="AE160" s="227"/>
      <c r="AF160" s="234"/>
      <c r="AG160" s="203"/>
      <c r="AH160" s="203"/>
      <c r="AI160" s="203"/>
      <c r="AJ160" s="203"/>
    </row>
    <row r="161" spans="1:36" ht="15" customHeight="1" x14ac:dyDescent="0.2">
      <c r="A161" s="850"/>
      <c r="B161" s="1099"/>
      <c r="C161" s="257" t="s">
        <v>1873</v>
      </c>
      <c r="D161" s="238"/>
      <c r="E161" s="254"/>
      <c r="F161" s="217"/>
      <c r="G161" s="839"/>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227"/>
      <c r="AF161" s="234"/>
      <c r="AG161" s="203"/>
      <c r="AH161" s="203"/>
      <c r="AI161" s="203"/>
      <c r="AJ161" s="203"/>
    </row>
    <row r="162" spans="1:36" ht="15" customHeight="1" x14ac:dyDescent="0.2">
      <c r="A162" s="973" t="s">
        <v>1204</v>
      </c>
      <c r="B162" s="834"/>
      <c r="C162" s="834"/>
      <c r="D162" s="832"/>
      <c r="E162" s="217"/>
      <c r="F162" s="217">
        <v>100</v>
      </c>
      <c r="G162" s="218">
        <f t="shared" ref="G162:AD162" si="1">SUM(G20:G161)</f>
        <v>0</v>
      </c>
      <c r="H162" s="218">
        <f t="shared" si="1"/>
        <v>0</v>
      </c>
      <c r="I162" s="218">
        <f t="shared" si="1"/>
        <v>0</v>
      </c>
      <c r="J162" s="218">
        <f t="shared" si="1"/>
        <v>0</v>
      </c>
      <c r="K162" s="218">
        <f t="shared" si="1"/>
        <v>0</v>
      </c>
      <c r="L162" s="218">
        <f t="shared" si="1"/>
        <v>0</v>
      </c>
      <c r="M162" s="218">
        <f t="shared" si="1"/>
        <v>0</v>
      </c>
      <c r="N162" s="218">
        <f t="shared" si="1"/>
        <v>0</v>
      </c>
      <c r="O162" s="218">
        <f t="shared" si="1"/>
        <v>0</v>
      </c>
      <c r="P162" s="218">
        <f t="shared" si="1"/>
        <v>0</v>
      </c>
      <c r="Q162" s="218">
        <f t="shared" si="1"/>
        <v>0</v>
      </c>
      <c r="R162" s="218">
        <f t="shared" si="1"/>
        <v>0</v>
      </c>
      <c r="S162" s="218">
        <f t="shared" si="1"/>
        <v>0</v>
      </c>
      <c r="T162" s="218">
        <f t="shared" si="1"/>
        <v>0</v>
      </c>
      <c r="U162" s="218">
        <f t="shared" si="1"/>
        <v>0</v>
      </c>
      <c r="V162" s="218">
        <f t="shared" si="1"/>
        <v>0</v>
      </c>
      <c r="W162" s="218">
        <f t="shared" si="1"/>
        <v>0</v>
      </c>
      <c r="X162" s="218">
        <f t="shared" si="1"/>
        <v>0</v>
      </c>
      <c r="Y162" s="218">
        <f t="shared" si="1"/>
        <v>0</v>
      </c>
      <c r="Z162" s="218">
        <f t="shared" si="1"/>
        <v>0</v>
      </c>
      <c r="AA162" s="218">
        <f t="shared" si="1"/>
        <v>0</v>
      </c>
      <c r="AB162" s="218">
        <f t="shared" si="1"/>
        <v>0</v>
      </c>
      <c r="AC162" s="218">
        <f t="shared" si="1"/>
        <v>0</v>
      </c>
      <c r="AD162" s="218">
        <f t="shared" si="1"/>
        <v>0</v>
      </c>
      <c r="AE162" s="218">
        <v>0</v>
      </c>
      <c r="AF162" s="234"/>
      <c r="AG162" s="203"/>
      <c r="AH162" s="203"/>
      <c r="AI162" s="203"/>
      <c r="AJ162" s="203"/>
    </row>
    <row r="163" spans="1:36" ht="15" customHeight="1" x14ac:dyDescent="0.2">
      <c r="A163" s="973" t="s">
        <v>1205</v>
      </c>
      <c r="B163" s="834"/>
      <c r="C163" s="834"/>
      <c r="D163" s="832"/>
      <c r="E163" s="217"/>
      <c r="F163" s="217"/>
      <c r="G163" s="640" t="str">
        <f t="shared" ref="G163:AD163" si="2">IF(G162&gt;=80,"I",IF(G162&gt;=60,"II",IF(G162&gt;=40,"III",IF(G162&lt;40,"IV"," "))))</f>
        <v>IV</v>
      </c>
      <c r="H163" s="640" t="str">
        <f t="shared" si="2"/>
        <v>IV</v>
      </c>
      <c r="I163" s="640" t="str">
        <f t="shared" si="2"/>
        <v>IV</v>
      </c>
      <c r="J163" s="640" t="str">
        <f t="shared" si="2"/>
        <v>IV</v>
      </c>
      <c r="K163" s="640" t="str">
        <f t="shared" si="2"/>
        <v>IV</v>
      </c>
      <c r="L163" s="640" t="str">
        <f t="shared" si="2"/>
        <v>IV</v>
      </c>
      <c r="M163" s="640" t="str">
        <f t="shared" si="2"/>
        <v>IV</v>
      </c>
      <c r="N163" s="640" t="str">
        <f t="shared" si="2"/>
        <v>IV</v>
      </c>
      <c r="O163" s="640" t="str">
        <f t="shared" si="2"/>
        <v>IV</v>
      </c>
      <c r="P163" s="640" t="str">
        <f t="shared" si="2"/>
        <v>IV</v>
      </c>
      <c r="Q163" s="640" t="str">
        <f t="shared" si="2"/>
        <v>IV</v>
      </c>
      <c r="R163" s="640" t="str">
        <f t="shared" si="2"/>
        <v>IV</v>
      </c>
      <c r="S163" s="640" t="str">
        <f t="shared" si="2"/>
        <v>IV</v>
      </c>
      <c r="T163" s="640" t="str">
        <f t="shared" si="2"/>
        <v>IV</v>
      </c>
      <c r="U163" s="640" t="str">
        <f t="shared" si="2"/>
        <v>IV</v>
      </c>
      <c r="V163" s="640" t="str">
        <f t="shared" si="2"/>
        <v>IV</v>
      </c>
      <c r="W163" s="640" t="str">
        <f t="shared" si="2"/>
        <v>IV</v>
      </c>
      <c r="X163" s="640" t="str">
        <f t="shared" si="2"/>
        <v>IV</v>
      </c>
      <c r="Y163" s="640" t="str">
        <f t="shared" si="2"/>
        <v>IV</v>
      </c>
      <c r="Z163" s="640" t="str">
        <f t="shared" si="2"/>
        <v>IV</v>
      </c>
      <c r="AA163" s="640" t="str">
        <f t="shared" si="2"/>
        <v>IV</v>
      </c>
      <c r="AB163" s="640" t="str">
        <f t="shared" si="2"/>
        <v>IV</v>
      </c>
      <c r="AC163" s="640" t="str">
        <f t="shared" si="2"/>
        <v>IV</v>
      </c>
      <c r="AD163" s="640" t="str">
        <f t="shared" si="2"/>
        <v>IV</v>
      </c>
      <c r="AE163" s="299"/>
      <c r="AF163" s="234"/>
      <c r="AG163" s="203"/>
      <c r="AH163" s="203"/>
      <c r="AI163" s="203"/>
      <c r="AJ163" s="203"/>
    </row>
    <row r="164" spans="1:36" ht="12.75" customHeight="1" x14ac:dyDescent="0.2">
      <c r="A164" s="568"/>
      <c r="B164" s="568"/>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row>
    <row r="165" spans="1:36" ht="15" customHeight="1" x14ac:dyDescent="0.2">
      <c r="A165" s="568"/>
      <c r="B165" s="568"/>
      <c r="C165" s="321" t="s">
        <v>1541</v>
      </c>
      <c r="D165" s="321" t="s">
        <v>1874</v>
      </c>
      <c r="E165" s="321"/>
      <c r="F165" s="641"/>
      <c r="G165" s="641"/>
      <c r="H165" s="568"/>
      <c r="I165" s="568"/>
      <c r="J165" s="641"/>
      <c r="K165" s="568"/>
      <c r="L165" s="321"/>
      <c r="M165" s="568"/>
      <c r="N165" s="1106" t="s">
        <v>1052</v>
      </c>
      <c r="O165" s="851"/>
      <c r="P165" s="851"/>
      <c r="Q165" s="852"/>
      <c r="R165" s="642" t="s">
        <v>1053</v>
      </c>
      <c r="S165" s="643"/>
      <c r="T165" s="568"/>
      <c r="U165" s="568"/>
      <c r="V165" s="568"/>
      <c r="W165" s="568"/>
      <c r="X165" s="568"/>
      <c r="Y165" s="568"/>
      <c r="Z165" s="568"/>
      <c r="AA165" s="568"/>
      <c r="AB165" s="568"/>
      <c r="AC165" s="568"/>
      <c r="AD165" s="568"/>
      <c r="AE165" s="568"/>
      <c r="AF165" s="568"/>
      <c r="AG165" s="568"/>
      <c r="AH165" s="568"/>
      <c r="AI165" s="568"/>
      <c r="AJ165" s="568"/>
    </row>
    <row r="166" spans="1:36" ht="15" customHeight="1" x14ac:dyDescent="0.2">
      <c r="A166" s="568"/>
      <c r="B166" s="568"/>
      <c r="C166" s="568"/>
      <c r="D166" s="321" t="s">
        <v>1875</v>
      </c>
      <c r="E166" s="321"/>
      <c r="F166" s="641"/>
      <c r="G166" s="641"/>
      <c r="H166" s="203"/>
      <c r="I166" s="568"/>
      <c r="J166" s="641"/>
      <c r="K166" s="568"/>
      <c r="L166" s="321"/>
      <c r="M166" s="568"/>
      <c r="N166" s="1107" t="s">
        <v>1052</v>
      </c>
      <c r="O166" s="834"/>
      <c r="P166" s="834"/>
      <c r="Q166" s="832"/>
      <c r="R166" s="571" t="s">
        <v>1055</v>
      </c>
      <c r="S166" s="581">
        <v>2</v>
      </c>
      <c r="T166" s="568"/>
      <c r="U166" s="568"/>
      <c r="V166" s="568"/>
      <c r="W166" s="568"/>
      <c r="X166" s="568"/>
      <c r="Y166" s="568"/>
      <c r="Z166" s="568"/>
      <c r="AA166" s="568"/>
      <c r="AB166" s="568"/>
      <c r="AC166" s="568"/>
      <c r="AD166" s="568"/>
      <c r="AE166" s="568"/>
      <c r="AF166" s="568"/>
      <c r="AG166" s="568"/>
      <c r="AH166" s="568"/>
      <c r="AI166" s="568"/>
      <c r="AJ166" s="568"/>
    </row>
    <row r="167" spans="1:36" ht="15" customHeight="1" x14ac:dyDescent="0.2">
      <c r="A167" s="568"/>
      <c r="B167" s="568"/>
      <c r="C167" s="568"/>
      <c r="D167" s="321" t="s">
        <v>1876</v>
      </c>
      <c r="E167" s="321"/>
      <c r="F167" s="641"/>
      <c r="G167" s="641"/>
      <c r="H167" s="203"/>
      <c r="I167" s="568"/>
      <c r="J167" s="641"/>
      <c r="K167" s="568"/>
      <c r="L167" s="321"/>
      <c r="M167" s="568"/>
      <c r="N167" s="1107" t="s">
        <v>1877</v>
      </c>
      <c r="O167" s="834"/>
      <c r="P167" s="834"/>
      <c r="Q167" s="832"/>
      <c r="R167" s="571" t="s">
        <v>1058</v>
      </c>
      <c r="S167" s="581">
        <v>14</v>
      </c>
      <c r="T167" s="568"/>
      <c r="U167" s="568"/>
      <c r="V167" s="568"/>
      <c r="W167" s="568"/>
      <c r="X167" s="568"/>
      <c r="Y167" s="568"/>
      <c r="Z167" s="568"/>
      <c r="AA167" s="568"/>
      <c r="AB167" s="568"/>
      <c r="AC167" s="568"/>
      <c r="AD167" s="568"/>
      <c r="AE167" s="568"/>
      <c r="AF167" s="568"/>
      <c r="AG167" s="568"/>
      <c r="AH167" s="568"/>
      <c r="AI167" s="568"/>
      <c r="AJ167" s="568"/>
    </row>
    <row r="168" spans="1:36" ht="15" customHeight="1" x14ac:dyDescent="0.2">
      <c r="A168" s="568"/>
      <c r="B168" s="568"/>
      <c r="C168" s="568"/>
      <c r="D168" s="321" t="s">
        <v>1878</v>
      </c>
      <c r="E168" s="321"/>
      <c r="F168" s="641"/>
      <c r="G168" s="641"/>
      <c r="H168" s="203"/>
      <c r="I168" s="568"/>
      <c r="J168" s="641"/>
      <c r="K168" s="568"/>
      <c r="L168" s="321"/>
      <c r="M168" s="568"/>
      <c r="N168" s="1107" t="s">
        <v>1052</v>
      </c>
      <c r="O168" s="834"/>
      <c r="P168" s="834"/>
      <c r="Q168" s="832"/>
      <c r="R168" s="571" t="s">
        <v>1061</v>
      </c>
      <c r="S168" s="581">
        <v>8</v>
      </c>
      <c r="T168" s="568"/>
      <c r="U168" s="568"/>
      <c r="V168" s="568"/>
      <c r="W168" s="568"/>
      <c r="X168" s="568"/>
      <c r="Y168" s="568"/>
      <c r="Z168" s="568"/>
      <c r="AA168" s="568"/>
      <c r="AB168" s="568"/>
      <c r="AC168" s="568"/>
      <c r="AD168" s="568"/>
      <c r="AE168" s="568"/>
      <c r="AF168" s="568"/>
      <c r="AG168" s="568"/>
      <c r="AH168" s="568"/>
      <c r="AI168" s="568"/>
      <c r="AJ168" s="568"/>
    </row>
    <row r="169" spans="1:36" ht="12.75" customHeight="1" x14ac:dyDescent="0.2">
      <c r="A169" s="568"/>
      <c r="B169" s="568"/>
      <c r="C169" s="568"/>
      <c r="D169" s="568"/>
      <c r="E169" s="568"/>
      <c r="F169" s="568"/>
      <c r="G169" s="568"/>
      <c r="H169" s="203"/>
      <c r="I169" s="568"/>
      <c r="J169" s="568"/>
      <c r="K169" s="568"/>
      <c r="L169" s="568"/>
      <c r="M169" s="568"/>
      <c r="N169" s="1108" t="s">
        <v>1062</v>
      </c>
      <c r="O169" s="834"/>
      <c r="P169" s="834"/>
      <c r="Q169" s="832"/>
      <c r="R169" s="571"/>
      <c r="S169" s="581">
        <v>24</v>
      </c>
      <c r="T169" s="568"/>
      <c r="U169" s="568"/>
      <c r="V169" s="568"/>
      <c r="W169" s="568"/>
      <c r="X169" s="568"/>
      <c r="Y169" s="568"/>
      <c r="Z169" s="568"/>
      <c r="AA169" s="568"/>
      <c r="AB169" s="568"/>
      <c r="AC169" s="568"/>
      <c r="AD169" s="568"/>
      <c r="AE169" s="568"/>
      <c r="AF169" s="568"/>
      <c r="AG169" s="568"/>
      <c r="AH169" s="568"/>
      <c r="AI169" s="568"/>
      <c r="AJ169" s="568"/>
    </row>
    <row r="170" spans="1:36" ht="12.75" customHeight="1" x14ac:dyDescent="0.2">
      <c r="A170" s="568"/>
      <c r="B170" s="568"/>
      <c r="C170" s="568" t="s">
        <v>1215</v>
      </c>
      <c r="D170" s="568"/>
      <c r="E170" s="568"/>
      <c r="F170" s="568"/>
      <c r="G170" s="568"/>
      <c r="H170" s="203"/>
      <c r="I170" s="568"/>
      <c r="J170" s="568"/>
      <c r="K170" s="568"/>
      <c r="L170" s="568"/>
      <c r="M170" s="568"/>
      <c r="N170" s="568"/>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8"/>
    </row>
    <row r="171" spans="1:36" ht="12.75" customHeight="1" x14ac:dyDescent="0.2">
      <c r="A171" s="568"/>
      <c r="B171" s="568"/>
      <c r="C171" s="568" t="s">
        <v>1879</v>
      </c>
      <c r="D171" s="568"/>
      <c r="E171" s="568"/>
      <c r="F171" s="568"/>
      <c r="G171" s="568"/>
      <c r="H171" s="203"/>
      <c r="I171" s="568"/>
      <c r="J171" s="568"/>
      <c r="K171" s="568"/>
      <c r="L171" s="568"/>
      <c r="M171" s="568"/>
      <c r="N171" s="568"/>
      <c r="O171" s="568"/>
      <c r="P171" s="568"/>
      <c r="Q171" s="568"/>
      <c r="R171" s="568"/>
      <c r="S171" s="568"/>
      <c r="T171" s="568"/>
      <c r="U171" s="568"/>
      <c r="V171" s="568"/>
      <c r="W171" s="568"/>
      <c r="X171" s="568"/>
      <c r="Y171" s="568"/>
      <c r="Z171" s="568"/>
      <c r="AA171" s="568"/>
      <c r="AB171" s="568"/>
      <c r="AC171" s="568"/>
      <c r="AD171" s="568"/>
      <c r="AE171" s="568"/>
      <c r="AF171" s="568"/>
      <c r="AG171" s="568"/>
      <c r="AH171" s="568"/>
      <c r="AI171" s="568"/>
      <c r="AJ171" s="568"/>
    </row>
    <row r="172" spans="1:36" ht="12.75" customHeight="1" x14ac:dyDescent="0.2">
      <c r="A172" s="568"/>
      <c r="B172" s="568"/>
      <c r="C172" s="568"/>
      <c r="D172" s="568"/>
      <c r="E172" s="568"/>
      <c r="F172" s="568"/>
      <c r="G172" s="568"/>
      <c r="H172" s="203"/>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8"/>
      <c r="AJ172" s="568"/>
    </row>
    <row r="173" spans="1:36" ht="12.75" customHeight="1" x14ac:dyDescent="0.2">
      <c r="A173" s="568"/>
      <c r="B173" s="568"/>
      <c r="C173" s="568"/>
      <c r="D173" s="568"/>
      <c r="E173" s="568"/>
      <c r="F173" s="568"/>
      <c r="G173" s="568"/>
      <c r="H173" s="203"/>
      <c r="I173" s="568"/>
      <c r="J173" s="568"/>
      <c r="K173" s="568"/>
      <c r="L173" s="568"/>
      <c r="M173" s="568"/>
      <c r="N173" s="568"/>
      <c r="O173" s="568"/>
      <c r="P173" s="568"/>
      <c r="Q173" s="568"/>
      <c r="R173" s="568"/>
      <c r="S173" s="568"/>
      <c r="T173" s="568"/>
      <c r="U173" s="568"/>
      <c r="V173" s="568"/>
      <c r="W173" s="568"/>
      <c r="X173" s="568"/>
      <c r="Y173" s="568"/>
      <c r="Z173" s="568"/>
      <c r="AA173" s="568"/>
      <c r="AB173" s="568"/>
      <c r="AC173" s="568"/>
      <c r="AD173" s="568"/>
      <c r="AE173" s="568"/>
      <c r="AF173" s="568"/>
      <c r="AG173" s="568"/>
      <c r="AH173" s="568"/>
      <c r="AI173" s="568"/>
      <c r="AJ173" s="568"/>
    </row>
    <row r="174" spans="1:36" ht="12.75" customHeight="1" x14ac:dyDescent="0.2">
      <c r="A174" s="568"/>
      <c r="B174" s="568"/>
      <c r="C174" s="568"/>
      <c r="D174" s="568"/>
      <c r="E174" s="568"/>
      <c r="F174" s="568"/>
      <c r="G174" s="568"/>
      <c r="H174" s="203"/>
      <c r="I174" s="568"/>
      <c r="J174" s="568"/>
      <c r="K174" s="568"/>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row>
    <row r="175" spans="1:36" ht="12.75" customHeight="1" x14ac:dyDescent="0.2">
      <c r="A175" s="568"/>
      <c r="B175" s="568"/>
      <c r="C175" s="568"/>
      <c r="D175" s="568"/>
      <c r="E175" s="568"/>
      <c r="F175" s="568"/>
      <c r="G175" s="568"/>
      <c r="H175" s="203"/>
      <c r="I175" s="568"/>
      <c r="J175" s="568"/>
      <c r="K175" s="568"/>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row>
    <row r="176" spans="1:36" ht="12.75" customHeight="1" x14ac:dyDescent="0.2">
      <c r="A176" s="568"/>
      <c r="B176" s="568"/>
      <c r="C176" s="568"/>
      <c r="D176" s="568"/>
      <c r="E176" s="568"/>
      <c r="F176" s="568"/>
      <c r="G176" s="568"/>
      <c r="H176" s="203"/>
      <c r="I176" s="568"/>
      <c r="J176" s="568"/>
      <c r="K176" s="568"/>
      <c r="L176" s="568"/>
      <c r="M176" s="568"/>
      <c r="N176" s="568"/>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8"/>
    </row>
    <row r="177" spans="1:36" ht="12.75" customHeight="1" x14ac:dyDescent="0.2">
      <c r="A177" s="568"/>
      <c r="B177" s="568"/>
      <c r="C177" s="568"/>
      <c r="D177" s="568"/>
      <c r="E177" s="568"/>
      <c r="F177" s="568"/>
      <c r="G177" s="568"/>
      <c r="H177" s="203"/>
      <c r="I177" s="568"/>
      <c r="J177" s="568"/>
      <c r="K177" s="568"/>
      <c r="L177" s="568"/>
      <c r="M177" s="568"/>
      <c r="N177" s="568"/>
      <c r="O177" s="568"/>
      <c r="P177" s="568"/>
      <c r="Q177" s="568"/>
      <c r="R177" s="568"/>
      <c r="S177" s="568"/>
      <c r="T177" s="568"/>
      <c r="U177" s="568"/>
      <c r="V177" s="568"/>
      <c r="W177" s="568"/>
      <c r="X177" s="568"/>
      <c r="Y177" s="568"/>
      <c r="Z177" s="568"/>
      <c r="AA177" s="568"/>
      <c r="AB177" s="568"/>
      <c r="AC177" s="568"/>
      <c r="AD177" s="568"/>
      <c r="AE177" s="568"/>
      <c r="AF177" s="568"/>
      <c r="AG177" s="568"/>
      <c r="AH177" s="568"/>
      <c r="AI177" s="568"/>
      <c r="AJ177" s="568"/>
    </row>
    <row r="178" spans="1:36" ht="12.75" customHeight="1" x14ac:dyDescent="0.2">
      <c r="A178" s="568"/>
      <c r="B178" s="568"/>
      <c r="C178" s="568"/>
      <c r="D178" s="568"/>
      <c r="E178" s="568"/>
      <c r="F178" s="568"/>
      <c r="G178" s="568"/>
      <c r="H178" s="203"/>
      <c r="I178" s="568"/>
      <c r="J178" s="568"/>
      <c r="K178" s="568"/>
      <c r="L178" s="568"/>
      <c r="M178" s="568"/>
      <c r="N178" s="568"/>
      <c r="O178" s="568"/>
      <c r="P178" s="568"/>
      <c r="Q178" s="568"/>
      <c r="R178" s="568"/>
      <c r="S178" s="568"/>
      <c r="T178" s="568"/>
      <c r="U178" s="568"/>
      <c r="V178" s="568"/>
      <c r="W178" s="568"/>
      <c r="X178" s="568"/>
      <c r="Y178" s="568"/>
      <c r="Z178" s="568"/>
      <c r="AA178" s="568"/>
      <c r="AB178" s="568"/>
      <c r="AC178" s="568"/>
      <c r="AD178" s="568"/>
      <c r="AE178" s="568"/>
      <c r="AF178" s="568"/>
      <c r="AG178" s="568"/>
      <c r="AH178" s="568"/>
      <c r="AI178" s="568"/>
      <c r="AJ178" s="568"/>
    </row>
    <row r="179" spans="1:36" ht="12.75" customHeight="1" x14ac:dyDescent="0.2">
      <c r="A179" s="568"/>
      <c r="B179" s="568"/>
      <c r="C179" s="568"/>
      <c r="D179" s="568"/>
      <c r="E179" s="568"/>
      <c r="F179" s="568"/>
      <c r="G179" s="568"/>
      <c r="H179" s="203"/>
      <c r="I179" s="568"/>
      <c r="J179" s="568"/>
      <c r="K179" s="568"/>
      <c r="L179" s="568"/>
      <c r="M179" s="568"/>
      <c r="N179" s="568"/>
      <c r="O179" s="568"/>
      <c r="P179" s="568"/>
      <c r="Q179" s="568"/>
      <c r="R179" s="568"/>
      <c r="S179" s="568"/>
      <c r="T179" s="568"/>
      <c r="U179" s="568"/>
      <c r="V179" s="568"/>
      <c r="W179" s="568"/>
      <c r="X179" s="568"/>
      <c r="Y179" s="568"/>
      <c r="Z179" s="568"/>
      <c r="AA179" s="568"/>
      <c r="AB179" s="568"/>
      <c r="AC179" s="568"/>
      <c r="AD179" s="568"/>
      <c r="AE179" s="568"/>
      <c r="AF179" s="568"/>
      <c r="AG179" s="568"/>
      <c r="AH179" s="568"/>
      <c r="AI179" s="568"/>
      <c r="AJ179" s="568"/>
    </row>
    <row r="180" spans="1:36" ht="12.75" customHeight="1" x14ac:dyDescent="0.2">
      <c r="A180" s="568"/>
      <c r="B180" s="568"/>
      <c r="C180" s="568"/>
      <c r="D180" s="568"/>
      <c r="E180" s="568"/>
      <c r="F180" s="568"/>
      <c r="G180" s="568"/>
      <c r="H180" s="203"/>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8"/>
      <c r="AJ180" s="568"/>
    </row>
    <row r="181" spans="1:36" ht="12.75" customHeight="1" x14ac:dyDescent="0.2">
      <c r="A181" s="568"/>
      <c r="B181" s="568"/>
      <c r="C181" s="568"/>
      <c r="D181" s="568"/>
      <c r="E181" s="568"/>
      <c r="F181" s="568"/>
      <c r="G181" s="568"/>
      <c r="H181" s="203"/>
      <c r="I181" s="568"/>
      <c r="J181" s="568"/>
      <c r="K181" s="568"/>
      <c r="L181" s="568"/>
      <c r="M181" s="568"/>
      <c r="N181" s="568"/>
      <c r="O181" s="568"/>
      <c r="P181" s="568"/>
      <c r="Q181" s="568"/>
      <c r="R181" s="568"/>
      <c r="S181" s="568"/>
      <c r="T181" s="568"/>
      <c r="U181" s="568"/>
      <c r="V181" s="568"/>
      <c r="W181" s="568"/>
      <c r="X181" s="568"/>
      <c r="Y181" s="568"/>
      <c r="Z181" s="568"/>
      <c r="AA181" s="568"/>
      <c r="AB181" s="568"/>
      <c r="AC181" s="568"/>
      <c r="AD181" s="568"/>
      <c r="AE181" s="568"/>
      <c r="AF181" s="568"/>
      <c r="AG181" s="568"/>
      <c r="AH181" s="568"/>
      <c r="AI181" s="568"/>
      <c r="AJ181" s="568"/>
    </row>
    <row r="182" spans="1:36" ht="12.75" customHeight="1" x14ac:dyDescent="0.2">
      <c r="A182" s="568"/>
      <c r="B182" s="568"/>
      <c r="C182" s="568"/>
      <c r="D182" s="568"/>
      <c r="E182" s="568"/>
      <c r="F182" s="568"/>
      <c r="G182" s="568"/>
      <c r="H182" s="203"/>
      <c r="I182" s="568"/>
      <c r="J182" s="568"/>
      <c r="K182" s="568"/>
      <c r="L182" s="568"/>
      <c r="M182" s="568"/>
      <c r="N182" s="568"/>
      <c r="O182" s="568"/>
      <c r="P182" s="568"/>
      <c r="Q182" s="568"/>
      <c r="R182" s="568"/>
      <c r="S182" s="568"/>
      <c r="T182" s="568"/>
      <c r="U182" s="568"/>
      <c r="V182" s="568"/>
      <c r="W182" s="568"/>
      <c r="X182" s="568"/>
      <c r="Y182" s="568"/>
      <c r="Z182" s="568"/>
      <c r="AA182" s="568"/>
      <c r="AB182" s="568"/>
      <c r="AC182" s="568"/>
      <c r="AD182" s="568"/>
      <c r="AE182" s="568"/>
      <c r="AF182" s="568"/>
      <c r="AG182" s="568"/>
      <c r="AH182" s="568"/>
      <c r="AI182" s="568"/>
      <c r="AJ182" s="568"/>
    </row>
    <row r="183" spans="1:36" ht="12.75" customHeight="1" x14ac:dyDescent="0.2">
      <c r="A183" s="568"/>
      <c r="B183" s="568"/>
      <c r="C183" s="568"/>
      <c r="D183" s="568"/>
      <c r="E183" s="568"/>
      <c r="F183" s="568"/>
      <c r="G183" s="568"/>
      <c r="H183" s="203"/>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row>
    <row r="184" spans="1:36" ht="12.75" customHeight="1" x14ac:dyDescent="0.2">
      <c r="A184" s="568"/>
      <c r="B184" s="568"/>
      <c r="C184" s="568"/>
      <c r="D184" s="568"/>
      <c r="E184" s="568"/>
      <c r="F184" s="568"/>
      <c r="G184" s="568"/>
      <c r="H184" s="203"/>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row>
    <row r="185" spans="1:36" ht="12.75" customHeight="1" x14ac:dyDescent="0.2">
      <c r="A185" s="568"/>
      <c r="B185" s="568"/>
      <c r="C185" s="568"/>
      <c r="D185" s="568"/>
      <c r="E185" s="568"/>
      <c r="F185" s="568"/>
      <c r="G185" s="568"/>
      <c r="H185" s="203"/>
      <c r="I185" s="568"/>
      <c r="J185" s="568"/>
      <c r="K185" s="568"/>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8"/>
      <c r="AI185" s="568"/>
      <c r="AJ185" s="568"/>
    </row>
    <row r="186" spans="1:36" ht="12.75" customHeight="1" x14ac:dyDescent="0.2">
      <c r="A186" s="568"/>
      <c r="B186" s="568"/>
      <c r="C186" s="568"/>
      <c r="D186" s="568"/>
      <c r="E186" s="568"/>
      <c r="F186" s="568"/>
      <c r="G186" s="568"/>
      <c r="H186" s="203"/>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row>
    <row r="187" spans="1:36" ht="12.75" customHeight="1" x14ac:dyDescent="0.2">
      <c r="A187" s="568"/>
      <c r="B187" s="568"/>
      <c r="C187" s="568"/>
      <c r="D187" s="568"/>
      <c r="E187" s="568"/>
      <c r="F187" s="568"/>
      <c r="G187" s="568"/>
      <c r="H187" s="203"/>
      <c r="I187" s="568"/>
      <c r="J187" s="568"/>
      <c r="K187" s="568"/>
      <c r="L187" s="568"/>
      <c r="M187" s="568"/>
      <c r="N187" s="568"/>
      <c r="O187" s="568"/>
      <c r="P187" s="568"/>
      <c r="Q187" s="568"/>
      <c r="R187" s="568"/>
      <c r="S187" s="568"/>
      <c r="T187" s="568"/>
      <c r="U187" s="568"/>
      <c r="V187" s="568"/>
      <c r="W187" s="568"/>
      <c r="X187" s="568"/>
      <c r="Y187" s="568"/>
      <c r="Z187" s="568"/>
      <c r="AA187" s="568"/>
      <c r="AB187" s="568"/>
      <c r="AC187" s="568"/>
      <c r="AD187" s="568"/>
      <c r="AE187" s="568"/>
      <c r="AF187" s="568"/>
      <c r="AG187" s="568"/>
      <c r="AH187" s="568"/>
      <c r="AI187" s="568"/>
      <c r="AJ187" s="568"/>
    </row>
    <row r="188" spans="1:36" ht="12.75" customHeight="1" x14ac:dyDescent="0.2">
      <c r="A188" s="568"/>
      <c r="B188" s="568"/>
      <c r="C188" s="568"/>
      <c r="D188" s="568"/>
      <c r="E188" s="568"/>
      <c r="F188" s="568"/>
      <c r="G188" s="568"/>
      <c r="H188" s="203"/>
      <c r="I188" s="568"/>
      <c r="J188" s="568"/>
      <c r="K188" s="568"/>
      <c r="L188" s="568"/>
      <c r="M188" s="568"/>
      <c r="N188" s="568"/>
      <c r="O188" s="568"/>
      <c r="P188" s="568"/>
      <c r="Q188" s="568"/>
      <c r="R188" s="568"/>
      <c r="S188" s="568"/>
      <c r="T188" s="568"/>
      <c r="U188" s="568"/>
      <c r="V188" s="568"/>
      <c r="W188" s="568"/>
      <c r="X188" s="568"/>
      <c r="Y188" s="568"/>
      <c r="Z188" s="568"/>
      <c r="AA188" s="568"/>
      <c r="AB188" s="568"/>
      <c r="AC188" s="568"/>
      <c r="AD188" s="568"/>
      <c r="AE188" s="568"/>
      <c r="AF188" s="568"/>
      <c r="AG188" s="568"/>
      <c r="AH188" s="568"/>
      <c r="AI188" s="568"/>
      <c r="AJ188" s="568"/>
    </row>
    <row r="189" spans="1:36" ht="12.75" customHeight="1" x14ac:dyDescent="0.2">
      <c r="A189" s="568"/>
      <c r="B189" s="568"/>
      <c r="C189" s="568"/>
      <c r="D189" s="568"/>
      <c r="E189" s="568"/>
      <c r="F189" s="568"/>
      <c r="G189" s="568"/>
      <c r="H189" s="203"/>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8"/>
      <c r="AI189" s="568"/>
      <c r="AJ189" s="568"/>
    </row>
    <row r="190" spans="1:36" ht="12.75" customHeight="1" x14ac:dyDescent="0.2">
      <c r="A190" s="568"/>
      <c r="B190" s="568"/>
      <c r="C190" s="568"/>
      <c r="D190" s="568"/>
      <c r="E190" s="568"/>
      <c r="F190" s="568"/>
      <c r="G190" s="568"/>
      <c r="H190" s="203"/>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8"/>
      <c r="AI190" s="568"/>
      <c r="AJ190" s="568"/>
    </row>
    <row r="191" spans="1:36" ht="12.75" customHeight="1" x14ac:dyDescent="0.2">
      <c r="A191" s="568"/>
      <c r="B191" s="568"/>
      <c r="C191" s="568"/>
      <c r="D191" s="568"/>
      <c r="E191" s="568"/>
      <c r="F191" s="568"/>
      <c r="G191" s="568"/>
      <c r="H191" s="203"/>
      <c r="I191" s="568"/>
      <c r="J191" s="568"/>
      <c r="K191" s="568"/>
      <c r="L191" s="568"/>
      <c r="M191" s="568"/>
      <c r="N191" s="568"/>
      <c r="O191" s="568"/>
      <c r="P191" s="568"/>
      <c r="Q191" s="568"/>
      <c r="R191" s="568"/>
      <c r="S191" s="568"/>
      <c r="T191" s="568"/>
      <c r="U191" s="568"/>
      <c r="V191" s="568"/>
      <c r="W191" s="568"/>
      <c r="X191" s="568"/>
      <c r="Y191" s="568"/>
      <c r="Z191" s="568"/>
      <c r="AA191" s="568"/>
      <c r="AB191" s="568"/>
      <c r="AC191" s="568"/>
      <c r="AD191" s="568"/>
      <c r="AE191" s="568"/>
      <c r="AF191" s="568"/>
      <c r="AG191" s="568"/>
      <c r="AH191" s="568"/>
      <c r="AI191" s="568"/>
      <c r="AJ191" s="568"/>
    </row>
    <row r="192" spans="1:36" ht="12.75" customHeight="1" x14ac:dyDescent="0.2">
      <c r="A192" s="568"/>
      <c r="B192" s="568"/>
      <c r="C192" s="568"/>
      <c r="D192" s="568"/>
      <c r="E192" s="568"/>
      <c r="F192" s="568"/>
      <c r="G192" s="568"/>
      <c r="H192" s="203"/>
      <c r="I192" s="568"/>
      <c r="J192" s="568"/>
      <c r="K192" s="568"/>
      <c r="L192" s="568"/>
      <c r="M192" s="568"/>
      <c r="N192" s="568"/>
      <c r="O192" s="568"/>
      <c r="P192" s="568"/>
      <c r="Q192" s="568"/>
      <c r="R192" s="568"/>
      <c r="S192" s="568"/>
      <c r="T192" s="568"/>
      <c r="U192" s="568"/>
      <c r="V192" s="568"/>
      <c r="W192" s="568"/>
      <c r="X192" s="568"/>
      <c r="Y192" s="568"/>
      <c r="Z192" s="568"/>
      <c r="AA192" s="568"/>
      <c r="AB192" s="568"/>
      <c r="AC192" s="568"/>
      <c r="AD192" s="568"/>
      <c r="AE192" s="568"/>
      <c r="AF192" s="568"/>
      <c r="AG192" s="568"/>
      <c r="AH192" s="568"/>
      <c r="AI192" s="568"/>
      <c r="AJ192" s="568"/>
    </row>
    <row r="193" spans="1:36" ht="12.75" customHeight="1" x14ac:dyDescent="0.2">
      <c r="A193" s="568"/>
      <c r="B193" s="568"/>
      <c r="C193" s="568"/>
      <c r="D193" s="568"/>
      <c r="E193" s="568"/>
      <c r="F193" s="568"/>
      <c r="G193" s="568"/>
      <c r="H193" s="203"/>
      <c r="I193" s="568"/>
      <c r="J193" s="568"/>
      <c r="K193" s="568"/>
      <c r="L193" s="568"/>
      <c r="M193" s="568"/>
      <c r="N193" s="568"/>
      <c r="O193" s="568"/>
      <c r="P193" s="568"/>
      <c r="Q193" s="568"/>
      <c r="R193" s="568"/>
      <c r="S193" s="568"/>
      <c r="T193" s="568"/>
      <c r="U193" s="568"/>
      <c r="V193" s="568"/>
      <c r="W193" s="568"/>
      <c r="X193" s="568"/>
      <c r="Y193" s="568"/>
      <c r="Z193" s="568"/>
      <c r="AA193" s="568"/>
      <c r="AB193" s="568"/>
      <c r="AC193" s="568"/>
      <c r="AD193" s="568"/>
      <c r="AE193" s="568"/>
      <c r="AF193" s="568"/>
      <c r="AG193" s="568"/>
      <c r="AH193" s="568"/>
      <c r="AI193" s="568"/>
      <c r="AJ193" s="568"/>
    </row>
    <row r="194" spans="1:36" ht="12.75" customHeight="1" x14ac:dyDescent="0.2">
      <c r="A194" s="568"/>
      <c r="B194" s="568"/>
      <c r="C194" s="568"/>
      <c r="D194" s="568"/>
      <c r="E194" s="568"/>
      <c r="F194" s="568"/>
      <c r="G194" s="568"/>
      <c r="H194" s="568"/>
      <c r="I194" s="568"/>
      <c r="J194" s="568"/>
      <c r="K194" s="568"/>
      <c r="L194" s="568"/>
      <c r="M194" s="568"/>
      <c r="N194" s="568"/>
      <c r="O194" s="568"/>
      <c r="P194" s="568"/>
      <c r="Q194" s="568"/>
      <c r="R194" s="568"/>
      <c r="S194" s="568"/>
      <c r="T194" s="568"/>
      <c r="U194" s="568"/>
      <c r="V194" s="568"/>
      <c r="W194" s="568"/>
      <c r="X194" s="568"/>
      <c r="Y194" s="568"/>
      <c r="Z194" s="568"/>
      <c r="AA194" s="568"/>
      <c r="AB194" s="568"/>
      <c r="AC194" s="568"/>
      <c r="AD194" s="568"/>
      <c r="AE194" s="568"/>
      <c r="AF194" s="568"/>
      <c r="AG194" s="568"/>
      <c r="AH194" s="568"/>
      <c r="AI194" s="568"/>
      <c r="AJ194" s="568"/>
    </row>
    <row r="195" spans="1:36" ht="12.75" customHeight="1" x14ac:dyDescent="0.2">
      <c r="A195" s="568"/>
      <c r="B195" s="568"/>
      <c r="C195" s="568"/>
      <c r="D195" s="568"/>
      <c r="E195" s="568"/>
      <c r="F195" s="568"/>
      <c r="G195" s="568"/>
      <c r="H195" s="568"/>
      <c r="I195" s="568"/>
      <c r="J195" s="568"/>
      <c r="K195" s="568"/>
      <c r="L195" s="568"/>
      <c r="M195" s="568"/>
      <c r="N195" s="568"/>
      <c r="O195" s="568"/>
      <c r="P195" s="568"/>
      <c r="Q195" s="568"/>
      <c r="R195" s="568"/>
      <c r="S195" s="568"/>
      <c r="T195" s="568"/>
      <c r="U195" s="568"/>
      <c r="V195" s="568"/>
      <c r="W195" s="568"/>
      <c r="X195" s="568"/>
      <c r="Y195" s="568"/>
      <c r="Z195" s="568"/>
      <c r="AA195" s="568"/>
      <c r="AB195" s="568"/>
      <c r="AC195" s="568"/>
      <c r="AD195" s="568"/>
      <c r="AE195" s="568"/>
      <c r="AF195" s="568"/>
      <c r="AG195" s="568"/>
      <c r="AH195" s="568"/>
      <c r="AI195" s="568"/>
      <c r="AJ195" s="568"/>
    </row>
    <row r="196" spans="1:36" ht="12.75" customHeight="1" x14ac:dyDescent="0.2">
      <c r="A196" s="568"/>
      <c r="B196" s="568"/>
      <c r="C196" s="568"/>
      <c r="D196" s="568"/>
      <c r="E196" s="568"/>
      <c r="F196" s="568"/>
      <c r="G196" s="568"/>
      <c r="H196" s="568"/>
      <c r="I196" s="568"/>
      <c r="J196" s="568"/>
      <c r="K196" s="568"/>
      <c r="L196" s="568"/>
      <c r="M196" s="568"/>
      <c r="N196" s="568"/>
      <c r="O196" s="568"/>
      <c r="P196" s="568"/>
      <c r="Q196" s="568"/>
      <c r="R196" s="568"/>
      <c r="S196" s="568"/>
      <c r="T196" s="568"/>
      <c r="U196" s="568"/>
      <c r="V196" s="568"/>
      <c r="W196" s="568"/>
      <c r="X196" s="568"/>
      <c r="Y196" s="568"/>
      <c r="Z196" s="568"/>
      <c r="AA196" s="568"/>
      <c r="AB196" s="568"/>
      <c r="AC196" s="568"/>
      <c r="AD196" s="568"/>
      <c r="AE196" s="568"/>
      <c r="AF196" s="568"/>
      <c r="AG196" s="568"/>
      <c r="AH196" s="568"/>
      <c r="AI196" s="568"/>
      <c r="AJ196" s="568"/>
    </row>
    <row r="197" spans="1:36" ht="12.75" customHeight="1" x14ac:dyDescent="0.2">
      <c r="A197" s="568"/>
      <c r="B197" s="568"/>
      <c r="C197" s="568"/>
      <c r="D197" s="568"/>
      <c r="E197" s="568"/>
      <c r="F197" s="568"/>
      <c r="G197" s="568"/>
      <c r="H197" s="568"/>
      <c r="I197" s="568"/>
      <c r="J197" s="568"/>
      <c r="K197" s="568"/>
      <c r="L197" s="568"/>
      <c r="M197" s="568"/>
      <c r="N197" s="568"/>
      <c r="O197" s="568"/>
      <c r="P197" s="568"/>
      <c r="Q197" s="568"/>
      <c r="R197" s="568"/>
      <c r="S197" s="568"/>
      <c r="T197" s="568"/>
      <c r="U197" s="568"/>
      <c r="V197" s="568"/>
      <c r="W197" s="568"/>
      <c r="X197" s="568"/>
      <c r="Y197" s="568"/>
      <c r="Z197" s="568"/>
      <c r="AA197" s="568"/>
      <c r="AB197" s="568"/>
      <c r="AC197" s="568"/>
      <c r="AD197" s="568"/>
      <c r="AE197" s="568"/>
      <c r="AF197" s="568"/>
      <c r="AG197" s="568"/>
      <c r="AH197" s="568"/>
      <c r="AI197" s="568"/>
      <c r="AJ197" s="568"/>
    </row>
    <row r="198" spans="1:36" ht="12.75" customHeight="1" x14ac:dyDescent="0.2">
      <c r="A198" s="568"/>
      <c r="B198" s="568"/>
      <c r="C198" s="568"/>
      <c r="D198" s="568"/>
      <c r="E198" s="568"/>
      <c r="F198" s="568"/>
      <c r="G198" s="568"/>
      <c r="H198" s="568"/>
      <c r="I198" s="568"/>
      <c r="J198" s="568"/>
      <c r="K198" s="568"/>
      <c r="L198" s="568"/>
      <c r="M198" s="568"/>
      <c r="N198" s="568"/>
      <c r="O198" s="568"/>
      <c r="P198" s="568"/>
      <c r="Q198" s="568"/>
      <c r="R198" s="568"/>
      <c r="S198" s="568"/>
      <c r="T198" s="568"/>
      <c r="U198" s="568"/>
      <c r="V198" s="568"/>
      <c r="W198" s="568"/>
      <c r="X198" s="568"/>
      <c r="Y198" s="568"/>
      <c r="Z198" s="568"/>
      <c r="AA198" s="568"/>
      <c r="AB198" s="568"/>
      <c r="AC198" s="568"/>
      <c r="AD198" s="568"/>
      <c r="AE198" s="568"/>
      <c r="AF198" s="568"/>
      <c r="AG198" s="568"/>
      <c r="AH198" s="568"/>
      <c r="AI198" s="568"/>
      <c r="AJ198" s="568"/>
    </row>
    <row r="199" spans="1:36" ht="12.75" customHeight="1" x14ac:dyDescent="0.2">
      <c r="A199" s="568"/>
      <c r="B199" s="568"/>
      <c r="C199" s="568"/>
      <c r="D199" s="568"/>
      <c r="E199" s="568"/>
      <c r="F199" s="568"/>
      <c r="G199" s="568"/>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568"/>
      <c r="AF199" s="568"/>
      <c r="AG199" s="568"/>
      <c r="AH199" s="568"/>
      <c r="AI199" s="568"/>
      <c r="AJ199" s="568"/>
    </row>
    <row r="200" spans="1:36" ht="12.75" customHeight="1" x14ac:dyDescent="0.2">
      <c r="A200" s="568"/>
      <c r="B200" s="568"/>
      <c r="C200" s="568"/>
      <c r="D200" s="568"/>
      <c r="E200" s="568"/>
      <c r="F200" s="568"/>
      <c r="G200" s="568"/>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568"/>
    </row>
    <row r="201" spans="1:36" ht="12.75" customHeight="1" x14ac:dyDescent="0.2">
      <c r="A201" s="568"/>
      <c r="B201" s="568"/>
      <c r="C201" s="568"/>
      <c r="D201" s="568"/>
      <c r="E201" s="568"/>
      <c r="F201" s="568"/>
      <c r="G201" s="568"/>
      <c r="H201" s="568"/>
      <c r="I201" s="568"/>
      <c r="J201" s="568"/>
      <c r="K201" s="568"/>
      <c r="L201" s="568"/>
      <c r="M201" s="568"/>
      <c r="N201" s="568"/>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568"/>
    </row>
    <row r="202" spans="1:36" ht="12.75" customHeight="1" x14ac:dyDescent="0.2">
      <c r="A202" s="568"/>
      <c r="B202" s="568"/>
      <c r="C202" s="568"/>
      <c r="D202" s="568"/>
      <c r="E202" s="568"/>
      <c r="F202" s="568"/>
      <c r="G202" s="568"/>
      <c r="H202" s="568"/>
      <c r="I202" s="568"/>
      <c r="J202" s="568"/>
      <c r="K202" s="568"/>
      <c r="L202" s="568"/>
      <c r="M202" s="568"/>
      <c r="N202" s="568"/>
      <c r="O202" s="568"/>
      <c r="P202" s="568"/>
      <c r="Q202" s="568"/>
      <c r="R202" s="568"/>
      <c r="S202" s="568"/>
      <c r="T202" s="568"/>
      <c r="U202" s="568"/>
      <c r="V202" s="568"/>
      <c r="W202" s="568"/>
      <c r="X202" s="568"/>
      <c r="Y202" s="568"/>
      <c r="Z202" s="568"/>
      <c r="AA202" s="568"/>
      <c r="AB202" s="568"/>
      <c r="AC202" s="568"/>
      <c r="AD202" s="568"/>
      <c r="AE202" s="568"/>
      <c r="AF202" s="568"/>
      <c r="AG202" s="568"/>
      <c r="AH202" s="568"/>
      <c r="AI202" s="568"/>
      <c r="AJ202" s="568"/>
    </row>
    <row r="203" spans="1:36" ht="12.75" customHeight="1" x14ac:dyDescent="0.2">
      <c r="A203" s="568"/>
      <c r="B203" s="568"/>
      <c r="C203" s="568"/>
      <c r="D203" s="568"/>
      <c r="E203" s="568"/>
      <c r="F203" s="568"/>
      <c r="G203" s="568"/>
      <c r="H203" s="568"/>
      <c r="I203" s="568"/>
      <c r="J203" s="568"/>
      <c r="K203" s="568"/>
      <c r="L203" s="568"/>
      <c r="M203" s="568"/>
      <c r="N203" s="568"/>
      <c r="O203" s="568"/>
      <c r="P203" s="568"/>
      <c r="Q203" s="568"/>
      <c r="R203" s="568"/>
      <c r="S203" s="568"/>
      <c r="T203" s="568"/>
      <c r="U203" s="568"/>
      <c r="V203" s="568"/>
      <c r="W203" s="568"/>
      <c r="X203" s="568"/>
      <c r="Y203" s="568"/>
      <c r="Z203" s="568"/>
      <c r="AA203" s="568"/>
      <c r="AB203" s="568"/>
      <c r="AC203" s="568"/>
      <c r="AD203" s="568"/>
      <c r="AE203" s="568"/>
      <c r="AF203" s="568"/>
      <c r="AG203" s="568"/>
      <c r="AH203" s="568"/>
      <c r="AI203" s="568"/>
      <c r="AJ203" s="568"/>
    </row>
    <row r="204" spans="1:36" ht="12.75" customHeight="1" x14ac:dyDescent="0.2">
      <c r="A204" s="568"/>
      <c r="B204" s="568"/>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568"/>
      <c r="AA204" s="568"/>
      <c r="AB204" s="568"/>
      <c r="AC204" s="568"/>
      <c r="AD204" s="568"/>
      <c r="AE204" s="568"/>
      <c r="AF204" s="568"/>
      <c r="AG204" s="568"/>
      <c r="AH204" s="568"/>
      <c r="AI204" s="568"/>
      <c r="AJ204" s="568"/>
    </row>
    <row r="205" spans="1:36" ht="12.75" customHeight="1" x14ac:dyDescent="0.2">
      <c r="A205" s="568"/>
      <c r="B205" s="568"/>
      <c r="C205" s="568"/>
      <c r="D205" s="568"/>
      <c r="E205" s="568"/>
      <c r="F205" s="568"/>
      <c r="G205" s="568"/>
      <c r="H205" s="568"/>
      <c r="I205" s="568"/>
      <c r="J205" s="568"/>
      <c r="K205" s="568"/>
      <c r="L205" s="568"/>
      <c r="M205" s="568"/>
      <c r="N205" s="568"/>
      <c r="O205" s="568"/>
      <c r="P205" s="568"/>
      <c r="Q205" s="568"/>
      <c r="R205" s="568"/>
      <c r="S205" s="568"/>
      <c r="T205" s="568"/>
      <c r="U205" s="568"/>
      <c r="V205" s="568"/>
      <c r="W205" s="568"/>
      <c r="X205" s="568"/>
      <c r="Y205" s="568"/>
      <c r="Z205" s="568"/>
      <c r="AA205" s="568"/>
      <c r="AB205" s="568"/>
      <c r="AC205" s="568"/>
      <c r="AD205" s="568"/>
      <c r="AE205" s="568"/>
      <c r="AF205" s="568"/>
      <c r="AG205" s="568"/>
      <c r="AH205" s="568"/>
      <c r="AI205" s="568"/>
      <c r="AJ205" s="568"/>
    </row>
    <row r="206" spans="1:36" ht="12.75" customHeight="1" x14ac:dyDescent="0.2">
      <c r="A206" s="568"/>
      <c r="B206" s="568"/>
      <c r="C206" s="568"/>
      <c r="D206" s="568"/>
      <c r="E206" s="568"/>
      <c r="F206" s="568"/>
      <c r="G206" s="568"/>
      <c r="H206" s="568"/>
      <c r="I206" s="568"/>
      <c r="J206" s="568"/>
      <c r="K206" s="568"/>
      <c r="L206" s="568"/>
      <c r="M206" s="568"/>
      <c r="N206" s="568"/>
      <c r="O206" s="568"/>
      <c r="P206" s="568"/>
      <c r="Q206" s="568"/>
      <c r="R206" s="568"/>
      <c r="S206" s="568"/>
      <c r="T206" s="568"/>
      <c r="U206" s="568"/>
      <c r="V206" s="568"/>
      <c r="W206" s="568"/>
      <c r="X206" s="568"/>
      <c r="Y206" s="568"/>
      <c r="Z206" s="568"/>
      <c r="AA206" s="568"/>
      <c r="AB206" s="568"/>
      <c r="AC206" s="568"/>
      <c r="AD206" s="568"/>
      <c r="AE206" s="568"/>
      <c r="AF206" s="568"/>
      <c r="AG206" s="568"/>
      <c r="AH206" s="568"/>
      <c r="AI206" s="568"/>
      <c r="AJ206" s="568"/>
    </row>
    <row r="207" spans="1:36" ht="12.75" customHeight="1" x14ac:dyDescent="0.2">
      <c r="A207" s="568"/>
      <c r="B207" s="568"/>
      <c r="C207" s="568"/>
      <c r="D207" s="568"/>
      <c r="E207" s="568"/>
      <c r="F207" s="568"/>
      <c r="G207" s="568"/>
      <c r="H207" s="568"/>
      <c r="I207" s="568"/>
      <c r="J207" s="568"/>
      <c r="K207" s="568"/>
      <c r="L207" s="568"/>
      <c r="M207" s="568"/>
      <c r="N207" s="568"/>
      <c r="O207" s="568"/>
      <c r="P207" s="568"/>
      <c r="Q207" s="568"/>
      <c r="R207" s="568"/>
      <c r="S207" s="568"/>
      <c r="T207" s="568"/>
      <c r="U207" s="568"/>
      <c r="V207" s="568"/>
      <c r="W207" s="568"/>
      <c r="X207" s="568"/>
      <c r="Y207" s="568"/>
      <c r="Z207" s="568"/>
      <c r="AA207" s="568"/>
      <c r="AB207" s="568"/>
      <c r="AC207" s="568"/>
      <c r="AD207" s="568"/>
      <c r="AE207" s="568"/>
      <c r="AF207" s="568"/>
      <c r="AG207" s="568"/>
      <c r="AH207" s="568"/>
      <c r="AI207" s="568"/>
      <c r="AJ207" s="568"/>
    </row>
    <row r="208" spans="1:36" ht="12.75" customHeight="1" x14ac:dyDescent="0.2">
      <c r="A208" s="568"/>
      <c r="B208" s="568"/>
      <c r="C208" s="568"/>
      <c r="D208" s="568"/>
      <c r="E208" s="568"/>
      <c r="F208" s="568"/>
      <c r="G208" s="568"/>
      <c r="H208" s="568"/>
      <c r="I208" s="568"/>
      <c r="J208" s="568"/>
      <c r="K208" s="568"/>
      <c r="L208" s="568"/>
      <c r="M208" s="568"/>
      <c r="N208" s="568"/>
      <c r="O208" s="568"/>
      <c r="P208" s="568"/>
      <c r="Q208" s="568"/>
      <c r="R208" s="568"/>
      <c r="S208" s="568"/>
      <c r="T208" s="568"/>
      <c r="U208" s="568"/>
      <c r="V208" s="568"/>
      <c r="W208" s="568"/>
      <c r="X208" s="568"/>
      <c r="Y208" s="568"/>
      <c r="Z208" s="568"/>
      <c r="AA208" s="568"/>
      <c r="AB208" s="568"/>
      <c r="AC208" s="568"/>
      <c r="AD208" s="568"/>
      <c r="AE208" s="568"/>
      <c r="AF208" s="568"/>
      <c r="AG208" s="568"/>
      <c r="AH208" s="568"/>
      <c r="AI208" s="568"/>
      <c r="AJ208" s="568"/>
    </row>
    <row r="209" spans="1:36" ht="12.75" customHeight="1" x14ac:dyDescent="0.2">
      <c r="A209" s="568"/>
      <c r="B209" s="568"/>
      <c r="C209" s="568"/>
      <c r="D209" s="568"/>
      <c r="E209" s="568"/>
      <c r="F209" s="568"/>
      <c r="G209" s="568"/>
      <c r="H209" s="568"/>
      <c r="I209" s="568"/>
      <c r="J209" s="568"/>
      <c r="K209" s="568"/>
      <c r="L209" s="568"/>
      <c r="M209" s="568"/>
      <c r="N209" s="568"/>
      <c r="O209" s="568"/>
      <c r="P209" s="568"/>
      <c r="Q209" s="568"/>
      <c r="R209" s="568"/>
      <c r="S209" s="568"/>
      <c r="T209" s="568"/>
      <c r="U209" s="568"/>
      <c r="V209" s="568"/>
      <c r="W209" s="568"/>
      <c r="X209" s="568"/>
      <c r="Y209" s="568"/>
      <c r="Z209" s="568"/>
      <c r="AA209" s="568"/>
      <c r="AB209" s="568"/>
      <c r="AC209" s="568"/>
      <c r="AD209" s="568"/>
      <c r="AE209" s="568"/>
      <c r="AF209" s="568"/>
      <c r="AG209" s="568"/>
      <c r="AH209" s="568"/>
      <c r="AI209" s="568"/>
      <c r="AJ209" s="568"/>
    </row>
    <row r="210" spans="1:36" ht="12.75" customHeight="1" x14ac:dyDescent="0.2">
      <c r="A210" s="568"/>
      <c r="B210" s="568"/>
      <c r="C210" s="568"/>
      <c r="D210" s="568"/>
      <c r="E210" s="568"/>
      <c r="F210" s="568"/>
      <c r="G210" s="568"/>
      <c r="H210" s="568"/>
      <c r="I210" s="568"/>
      <c r="J210" s="568"/>
      <c r="K210" s="568"/>
      <c r="L210" s="568"/>
      <c r="M210" s="568"/>
      <c r="N210" s="568"/>
      <c r="O210" s="568"/>
      <c r="P210" s="568"/>
      <c r="Q210" s="568"/>
      <c r="R210" s="568"/>
      <c r="S210" s="568"/>
      <c r="T210" s="568"/>
      <c r="U210" s="568"/>
      <c r="V210" s="568"/>
      <c r="W210" s="568"/>
      <c r="X210" s="568"/>
      <c r="Y210" s="568"/>
      <c r="Z210" s="568"/>
      <c r="AA210" s="568"/>
      <c r="AB210" s="568"/>
      <c r="AC210" s="568"/>
      <c r="AD210" s="568"/>
      <c r="AE210" s="568"/>
      <c r="AF210" s="568"/>
      <c r="AG210" s="568"/>
      <c r="AH210" s="568"/>
      <c r="AI210" s="568"/>
      <c r="AJ210" s="568"/>
    </row>
    <row r="211" spans="1:36" ht="12.75" customHeight="1" x14ac:dyDescent="0.2">
      <c r="A211" s="568"/>
      <c r="B211" s="568"/>
      <c r="C211" s="568"/>
      <c r="D211" s="568"/>
      <c r="E211" s="568"/>
      <c r="F211" s="568"/>
      <c r="G211" s="568"/>
      <c r="H211" s="568"/>
      <c r="I211" s="568"/>
      <c r="J211" s="568"/>
      <c r="K211" s="568"/>
      <c r="L211" s="568"/>
      <c r="M211" s="568"/>
      <c r="N211" s="568"/>
      <c r="O211" s="568"/>
      <c r="P211" s="568"/>
      <c r="Q211" s="568"/>
      <c r="R211" s="568"/>
      <c r="S211" s="568"/>
      <c r="T211" s="568"/>
      <c r="U211" s="568"/>
      <c r="V211" s="568"/>
      <c r="W211" s="568"/>
      <c r="X211" s="568"/>
      <c r="Y211" s="568"/>
      <c r="Z211" s="568"/>
      <c r="AA211" s="568"/>
      <c r="AB211" s="568"/>
      <c r="AC211" s="568"/>
      <c r="AD211" s="568"/>
      <c r="AE211" s="568"/>
      <c r="AF211" s="568"/>
      <c r="AG211" s="568"/>
      <c r="AH211" s="568"/>
      <c r="AI211" s="568"/>
      <c r="AJ211" s="568"/>
    </row>
    <row r="212" spans="1:36" ht="12.75" customHeight="1" x14ac:dyDescent="0.2">
      <c r="A212" s="568"/>
      <c r="B212" s="568"/>
      <c r="C212" s="568"/>
      <c r="D212" s="568"/>
      <c r="E212" s="568"/>
      <c r="F212" s="568"/>
      <c r="G212" s="568"/>
      <c r="H212" s="568"/>
      <c r="I212" s="568"/>
      <c r="J212" s="568"/>
      <c r="K212" s="568"/>
      <c r="L212" s="568"/>
      <c r="M212" s="568"/>
      <c r="N212" s="568"/>
      <c r="O212" s="568"/>
      <c r="P212" s="568"/>
      <c r="Q212" s="568"/>
      <c r="R212" s="568"/>
      <c r="S212" s="568"/>
      <c r="T212" s="568"/>
      <c r="U212" s="568"/>
      <c r="V212" s="568"/>
      <c r="W212" s="568"/>
      <c r="X212" s="568"/>
      <c r="Y212" s="568"/>
      <c r="Z212" s="568"/>
      <c r="AA212" s="568"/>
      <c r="AB212" s="568"/>
      <c r="AC212" s="568"/>
      <c r="AD212" s="568"/>
      <c r="AE212" s="568"/>
      <c r="AF212" s="568"/>
      <c r="AG212" s="568"/>
      <c r="AH212" s="568"/>
      <c r="AI212" s="568"/>
      <c r="AJ212" s="568"/>
    </row>
    <row r="213" spans="1:36" ht="12.75" customHeight="1" x14ac:dyDescent="0.2">
      <c r="A213" s="568"/>
      <c r="B213" s="568"/>
      <c r="C213" s="568"/>
      <c r="D213" s="568"/>
      <c r="E213" s="568"/>
      <c r="F213" s="568"/>
      <c r="G213" s="568"/>
      <c r="H213" s="568"/>
      <c r="I213" s="568"/>
      <c r="J213" s="568"/>
      <c r="K213" s="568"/>
      <c r="L213" s="568"/>
      <c r="M213" s="568"/>
      <c r="N213" s="568"/>
      <c r="O213" s="568"/>
      <c r="P213" s="568"/>
      <c r="Q213" s="568"/>
      <c r="R213" s="568"/>
      <c r="S213" s="568"/>
      <c r="T213" s="568"/>
      <c r="U213" s="568"/>
      <c r="V213" s="568"/>
      <c r="W213" s="568"/>
      <c r="X213" s="568"/>
      <c r="Y213" s="568"/>
      <c r="Z213" s="568"/>
      <c r="AA213" s="568"/>
      <c r="AB213" s="568"/>
      <c r="AC213" s="568"/>
      <c r="AD213" s="568"/>
      <c r="AE213" s="568"/>
      <c r="AF213" s="568"/>
      <c r="AG213" s="568"/>
      <c r="AH213" s="568"/>
      <c r="AI213" s="568"/>
      <c r="AJ213" s="568"/>
    </row>
    <row r="214" spans="1:36" ht="12.75" customHeight="1" x14ac:dyDescent="0.2">
      <c r="A214" s="568"/>
      <c r="B214" s="568"/>
      <c r="C214" s="568"/>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568"/>
      <c r="AA214" s="568"/>
      <c r="AB214" s="568"/>
      <c r="AC214" s="568"/>
      <c r="AD214" s="568"/>
      <c r="AE214" s="568"/>
      <c r="AF214" s="568"/>
      <c r="AG214" s="568"/>
      <c r="AH214" s="568"/>
      <c r="AI214" s="568"/>
      <c r="AJ214" s="568"/>
    </row>
    <row r="215" spans="1:36" ht="12.75" customHeight="1" x14ac:dyDescent="0.2">
      <c r="A215" s="568"/>
      <c r="B215" s="568"/>
      <c r="C215" s="568"/>
      <c r="D215" s="568"/>
      <c r="E215" s="568"/>
      <c r="F215" s="568"/>
      <c r="G215" s="568"/>
      <c r="H215" s="568"/>
      <c r="I215" s="568"/>
      <c r="J215" s="568"/>
      <c r="K215" s="568"/>
      <c r="L215" s="568"/>
      <c r="M215" s="568"/>
      <c r="N215" s="568"/>
      <c r="O215" s="568"/>
      <c r="P215" s="568"/>
      <c r="Q215" s="568"/>
      <c r="R215" s="568"/>
      <c r="S215" s="568"/>
      <c r="T215" s="568"/>
      <c r="U215" s="568"/>
      <c r="V215" s="568"/>
      <c r="W215" s="568"/>
      <c r="X215" s="568"/>
      <c r="Y215" s="568"/>
      <c r="Z215" s="568"/>
      <c r="AA215" s="568"/>
      <c r="AB215" s="568"/>
      <c r="AC215" s="568"/>
      <c r="AD215" s="568"/>
      <c r="AE215" s="568"/>
      <c r="AF215" s="568"/>
      <c r="AG215" s="568"/>
      <c r="AH215" s="568"/>
      <c r="AI215" s="568"/>
      <c r="AJ215" s="568"/>
    </row>
    <row r="216" spans="1:36" ht="12.75" customHeight="1" x14ac:dyDescent="0.2">
      <c r="A216" s="568"/>
      <c r="B216" s="568"/>
      <c r="C216" s="568"/>
      <c r="D216" s="568"/>
      <c r="E216" s="568"/>
      <c r="F216" s="568"/>
      <c r="G216" s="568"/>
      <c r="H216" s="568"/>
      <c r="I216" s="568"/>
      <c r="J216" s="568"/>
      <c r="K216" s="568"/>
      <c r="L216" s="568"/>
      <c r="M216" s="568"/>
      <c r="N216" s="568"/>
      <c r="O216" s="568"/>
      <c r="P216" s="568"/>
      <c r="Q216" s="568"/>
      <c r="R216" s="568"/>
      <c r="S216" s="568"/>
      <c r="T216" s="568"/>
      <c r="U216" s="568"/>
      <c r="V216" s="568"/>
      <c r="W216" s="568"/>
      <c r="X216" s="568"/>
      <c r="Y216" s="568"/>
      <c r="Z216" s="568"/>
      <c r="AA216" s="568"/>
      <c r="AB216" s="568"/>
      <c r="AC216" s="568"/>
      <c r="AD216" s="568"/>
      <c r="AE216" s="568"/>
      <c r="AF216" s="568"/>
      <c r="AG216" s="568"/>
      <c r="AH216" s="568"/>
      <c r="AI216" s="568"/>
      <c r="AJ216" s="568"/>
    </row>
    <row r="217" spans="1:36" ht="12.75" customHeight="1" x14ac:dyDescent="0.2">
      <c r="A217" s="568"/>
      <c r="B217" s="568"/>
      <c r="C217" s="568"/>
      <c r="D217" s="568"/>
      <c r="E217" s="568"/>
      <c r="F217" s="568"/>
      <c r="G217" s="568"/>
      <c r="H217" s="568"/>
      <c r="I217" s="568"/>
      <c r="J217" s="568"/>
      <c r="K217" s="568"/>
      <c r="L217" s="568"/>
      <c r="M217" s="568"/>
      <c r="N217" s="568"/>
      <c r="O217" s="568"/>
      <c r="P217" s="568"/>
      <c r="Q217" s="568"/>
      <c r="R217" s="568"/>
      <c r="S217" s="568"/>
      <c r="T217" s="568"/>
      <c r="U217" s="568"/>
      <c r="V217" s="568"/>
      <c r="W217" s="568"/>
      <c r="X217" s="568"/>
      <c r="Y217" s="568"/>
      <c r="Z217" s="568"/>
      <c r="AA217" s="568"/>
      <c r="AB217" s="568"/>
      <c r="AC217" s="568"/>
      <c r="AD217" s="568"/>
      <c r="AE217" s="568"/>
      <c r="AF217" s="568"/>
      <c r="AG217" s="568"/>
      <c r="AH217" s="568"/>
      <c r="AI217" s="568"/>
      <c r="AJ217" s="568"/>
    </row>
    <row r="218" spans="1:36" ht="12.75" customHeight="1" x14ac:dyDescent="0.2">
      <c r="A218" s="568"/>
      <c r="B218" s="568"/>
      <c r="C218" s="568"/>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568"/>
      <c r="AA218" s="568"/>
      <c r="AB218" s="568"/>
      <c r="AC218" s="568"/>
      <c r="AD218" s="568"/>
      <c r="AE218" s="568"/>
      <c r="AF218" s="568"/>
      <c r="AG218" s="568"/>
      <c r="AH218" s="568"/>
      <c r="AI218" s="568"/>
      <c r="AJ218" s="568"/>
    </row>
    <row r="219" spans="1:36" ht="12.75" customHeight="1" x14ac:dyDescent="0.2">
      <c r="A219" s="568"/>
      <c r="B219" s="568"/>
      <c r="C219" s="568"/>
      <c r="D219" s="568"/>
      <c r="E219" s="568"/>
      <c r="F219" s="568"/>
      <c r="G219" s="568"/>
      <c r="H219" s="568"/>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8"/>
      <c r="AI219" s="568"/>
      <c r="AJ219" s="568"/>
    </row>
    <row r="220" spans="1:36" ht="12.75" customHeight="1" x14ac:dyDescent="0.2">
      <c r="A220" s="568"/>
      <c r="B220" s="568"/>
      <c r="C220" s="568"/>
      <c r="D220" s="568"/>
      <c r="E220" s="568"/>
      <c r="F220" s="568"/>
      <c r="G220" s="568"/>
      <c r="H220" s="568"/>
      <c r="I220" s="568"/>
      <c r="J220" s="568"/>
      <c r="K220" s="568"/>
      <c r="L220" s="568"/>
      <c r="M220" s="568"/>
      <c r="N220" s="568"/>
      <c r="O220" s="568"/>
      <c r="P220" s="568"/>
      <c r="Q220" s="568"/>
      <c r="R220" s="568"/>
      <c r="S220" s="568"/>
      <c r="T220" s="568"/>
      <c r="U220" s="568"/>
      <c r="V220" s="568"/>
      <c r="W220" s="568"/>
      <c r="X220" s="568"/>
      <c r="Y220" s="568"/>
      <c r="Z220" s="568"/>
      <c r="AA220" s="568"/>
      <c r="AB220" s="568"/>
      <c r="AC220" s="568"/>
      <c r="AD220" s="568"/>
      <c r="AE220" s="568"/>
      <c r="AF220" s="568"/>
      <c r="AG220" s="568"/>
      <c r="AH220" s="568"/>
      <c r="AI220" s="568"/>
      <c r="AJ220" s="568"/>
    </row>
    <row r="221" spans="1:36" ht="12.75" customHeight="1" x14ac:dyDescent="0.2">
      <c r="A221" s="568"/>
      <c r="B221" s="568"/>
      <c r="C221" s="568"/>
      <c r="D221" s="568"/>
      <c r="E221" s="568"/>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c r="AB221" s="568"/>
      <c r="AC221" s="568"/>
      <c r="AD221" s="568"/>
      <c r="AE221" s="568"/>
      <c r="AF221" s="568"/>
      <c r="AG221" s="568"/>
      <c r="AH221" s="568"/>
      <c r="AI221" s="568"/>
      <c r="AJ221" s="568"/>
    </row>
    <row r="222" spans="1:36" ht="12.75" customHeight="1" x14ac:dyDescent="0.2">
      <c r="A222" s="568"/>
      <c r="B222" s="568"/>
      <c r="C222" s="568"/>
      <c r="D222" s="568"/>
      <c r="E222" s="568"/>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c r="AB222" s="568"/>
      <c r="AC222" s="568"/>
      <c r="AD222" s="568"/>
      <c r="AE222" s="568"/>
      <c r="AF222" s="568"/>
      <c r="AG222" s="568"/>
      <c r="AH222" s="568"/>
      <c r="AI222" s="568"/>
      <c r="AJ222" s="568"/>
    </row>
    <row r="223" spans="1:36" ht="12.75" customHeight="1" x14ac:dyDescent="0.2">
      <c r="A223" s="568"/>
      <c r="B223" s="568"/>
      <c r="C223" s="568"/>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568"/>
      <c r="AF223" s="568"/>
      <c r="AG223" s="568"/>
      <c r="AH223" s="568"/>
      <c r="AI223" s="568"/>
      <c r="AJ223" s="568"/>
    </row>
    <row r="224" spans="1:36" ht="12.75" customHeight="1" x14ac:dyDescent="0.2">
      <c r="A224" s="568"/>
      <c r="B224" s="568"/>
      <c r="C224" s="568"/>
      <c r="D224" s="568"/>
      <c r="E224" s="568"/>
      <c r="F224" s="568"/>
      <c r="G224" s="568"/>
      <c r="H224" s="568"/>
      <c r="I224" s="568"/>
      <c r="J224" s="568"/>
      <c r="K224" s="568"/>
      <c r="L224" s="568"/>
      <c r="M224" s="568"/>
      <c r="N224" s="568"/>
      <c r="O224" s="568"/>
      <c r="P224" s="568"/>
      <c r="Q224" s="568"/>
      <c r="R224" s="568"/>
      <c r="S224" s="568"/>
      <c r="T224" s="568"/>
      <c r="U224" s="568"/>
      <c r="V224" s="568"/>
      <c r="W224" s="568"/>
      <c r="X224" s="568"/>
      <c r="Y224" s="568"/>
      <c r="Z224" s="568"/>
      <c r="AA224" s="568"/>
      <c r="AB224" s="568"/>
      <c r="AC224" s="568"/>
      <c r="AD224" s="568"/>
      <c r="AE224" s="568"/>
      <c r="AF224" s="568"/>
      <c r="AG224" s="568"/>
      <c r="AH224" s="568"/>
      <c r="AI224" s="568"/>
      <c r="AJ224" s="568"/>
    </row>
    <row r="225" spans="1:36" ht="12.75" customHeight="1" x14ac:dyDescent="0.2">
      <c r="A225" s="568"/>
      <c r="B225" s="568"/>
      <c r="C225" s="568"/>
      <c r="D225" s="568"/>
      <c r="E225" s="568"/>
      <c r="F225" s="568"/>
      <c r="G225" s="568"/>
      <c r="H225" s="568"/>
      <c r="I225" s="568"/>
      <c r="J225" s="568"/>
      <c r="K225" s="568"/>
      <c r="L225" s="568"/>
      <c r="M225" s="568"/>
      <c r="N225" s="568"/>
      <c r="O225" s="568"/>
      <c r="P225" s="568"/>
      <c r="Q225" s="568"/>
      <c r="R225" s="568"/>
      <c r="S225" s="568"/>
      <c r="T225" s="568"/>
      <c r="U225" s="568"/>
      <c r="V225" s="568"/>
      <c r="W225" s="568"/>
      <c r="X225" s="568"/>
      <c r="Y225" s="568"/>
      <c r="Z225" s="568"/>
      <c r="AA225" s="568"/>
      <c r="AB225" s="568"/>
      <c r="AC225" s="568"/>
      <c r="AD225" s="568"/>
      <c r="AE225" s="568"/>
      <c r="AF225" s="568"/>
      <c r="AG225" s="568"/>
      <c r="AH225" s="568"/>
      <c r="AI225" s="568"/>
      <c r="AJ225" s="568"/>
    </row>
    <row r="226" spans="1:36" ht="12.75" customHeight="1" x14ac:dyDescent="0.2">
      <c r="A226" s="568"/>
      <c r="B226" s="568"/>
      <c r="C226" s="568"/>
      <c r="D226" s="568"/>
      <c r="E226" s="568"/>
      <c r="F226" s="568"/>
      <c r="G226" s="568"/>
      <c r="H226" s="568"/>
      <c r="I226" s="568"/>
      <c r="J226" s="568"/>
      <c r="K226" s="568"/>
      <c r="L226" s="568"/>
      <c r="M226" s="568"/>
      <c r="N226" s="568"/>
      <c r="O226" s="568"/>
      <c r="P226" s="568"/>
      <c r="Q226" s="568"/>
      <c r="R226" s="568"/>
      <c r="S226" s="568"/>
      <c r="T226" s="568"/>
      <c r="U226" s="568"/>
      <c r="V226" s="568"/>
      <c r="W226" s="568"/>
      <c r="X226" s="568"/>
      <c r="Y226" s="568"/>
      <c r="Z226" s="568"/>
      <c r="AA226" s="568"/>
      <c r="AB226" s="568"/>
      <c r="AC226" s="568"/>
      <c r="AD226" s="568"/>
      <c r="AE226" s="568"/>
      <c r="AF226" s="568"/>
      <c r="AG226" s="568"/>
      <c r="AH226" s="568"/>
      <c r="AI226" s="568"/>
      <c r="AJ226" s="568"/>
    </row>
    <row r="227" spans="1:36" ht="12.75" customHeight="1" x14ac:dyDescent="0.2">
      <c r="A227" s="568"/>
      <c r="B227" s="568"/>
      <c r="C227" s="568"/>
      <c r="D227" s="568"/>
      <c r="E227" s="568"/>
      <c r="F227" s="568"/>
      <c r="G227" s="568"/>
      <c r="H227" s="568"/>
      <c r="I227" s="568"/>
      <c r="J227" s="568"/>
      <c r="K227" s="568"/>
      <c r="L227" s="568"/>
      <c r="M227" s="568"/>
      <c r="N227" s="568"/>
      <c r="O227" s="568"/>
      <c r="P227" s="568"/>
      <c r="Q227" s="568"/>
      <c r="R227" s="568"/>
      <c r="S227" s="568"/>
      <c r="T227" s="568"/>
      <c r="U227" s="568"/>
      <c r="V227" s="568"/>
      <c r="W227" s="568"/>
      <c r="X227" s="568"/>
      <c r="Y227" s="568"/>
      <c r="Z227" s="568"/>
      <c r="AA227" s="568"/>
      <c r="AB227" s="568"/>
      <c r="AC227" s="568"/>
      <c r="AD227" s="568"/>
      <c r="AE227" s="568"/>
      <c r="AF227" s="568"/>
      <c r="AG227" s="568"/>
      <c r="AH227" s="568"/>
      <c r="AI227" s="568"/>
      <c r="AJ227" s="568"/>
    </row>
    <row r="228" spans="1:36" ht="12.75" customHeight="1" x14ac:dyDescent="0.2">
      <c r="A228" s="568"/>
      <c r="B228" s="568"/>
      <c r="C228" s="568"/>
      <c r="D228" s="568"/>
      <c r="E228" s="568"/>
      <c r="F228" s="568"/>
      <c r="G228" s="568"/>
      <c r="H228" s="568"/>
      <c r="I228" s="568"/>
      <c r="J228" s="568"/>
      <c r="K228" s="568"/>
      <c r="L228" s="568"/>
      <c r="M228" s="568"/>
      <c r="N228" s="568"/>
      <c r="O228" s="568"/>
      <c r="P228" s="568"/>
      <c r="Q228" s="568"/>
      <c r="R228" s="568"/>
      <c r="S228" s="568"/>
      <c r="T228" s="568"/>
      <c r="U228" s="568"/>
      <c r="V228" s="568"/>
      <c r="W228" s="568"/>
      <c r="X228" s="568"/>
      <c r="Y228" s="568"/>
      <c r="Z228" s="568"/>
      <c r="AA228" s="568"/>
      <c r="AB228" s="568"/>
      <c r="AC228" s="568"/>
      <c r="AD228" s="568"/>
      <c r="AE228" s="568"/>
      <c r="AF228" s="568"/>
      <c r="AG228" s="568"/>
      <c r="AH228" s="568"/>
      <c r="AI228" s="568"/>
      <c r="AJ228" s="568"/>
    </row>
    <row r="229" spans="1:36" ht="12.75" customHeight="1" x14ac:dyDescent="0.2">
      <c r="A229" s="568"/>
      <c r="B229" s="568"/>
      <c r="C229" s="568"/>
      <c r="D229" s="568"/>
      <c r="E229" s="568"/>
      <c r="F229" s="568"/>
      <c r="G229" s="568"/>
      <c r="H229" s="568"/>
      <c r="I229" s="568"/>
      <c r="J229" s="568"/>
      <c r="K229" s="568"/>
      <c r="L229" s="568"/>
      <c r="M229" s="568"/>
      <c r="N229" s="568"/>
      <c r="O229" s="568"/>
      <c r="P229" s="568"/>
      <c r="Q229" s="568"/>
      <c r="R229" s="568"/>
      <c r="S229" s="568"/>
      <c r="T229" s="568"/>
      <c r="U229" s="568"/>
      <c r="V229" s="568"/>
      <c r="W229" s="568"/>
      <c r="X229" s="568"/>
      <c r="Y229" s="568"/>
      <c r="Z229" s="568"/>
      <c r="AA229" s="568"/>
      <c r="AB229" s="568"/>
      <c r="AC229" s="568"/>
      <c r="AD229" s="568"/>
      <c r="AE229" s="568"/>
      <c r="AF229" s="568"/>
      <c r="AG229" s="568"/>
      <c r="AH229" s="568"/>
      <c r="AI229" s="568"/>
      <c r="AJ229" s="568"/>
    </row>
    <row r="230" spans="1:36" ht="12.75" customHeight="1" x14ac:dyDescent="0.2">
      <c r="A230" s="568"/>
      <c r="B230" s="568"/>
      <c r="C230" s="568"/>
      <c r="D230" s="568"/>
      <c r="E230" s="568"/>
      <c r="F230" s="568"/>
      <c r="G230" s="568"/>
      <c r="H230" s="568"/>
      <c r="I230" s="568"/>
      <c r="J230" s="568"/>
      <c r="K230" s="568"/>
      <c r="L230" s="568"/>
      <c r="M230" s="568"/>
      <c r="N230" s="568"/>
      <c r="O230" s="568"/>
      <c r="P230" s="568"/>
      <c r="Q230" s="568"/>
      <c r="R230" s="568"/>
      <c r="S230" s="568"/>
      <c r="T230" s="568"/>
      <c r="U230" s="568"/>
      <c r="V230" s="568"/>
      <c r="W230" s="568"/>
      <c r="X230" s="568"/>
      <c r="Y230" s="568"/>
      <c r="Z230" s="568"/>
      <c r="AA230" s="568"/>
      <c r="AB230" s="568"/>
      <c r="AC230" s="568"/>
      <c r="AD230" s="568"/>
      <c r="AE230" s="568"/>
      <c r="AF230" s="568"/>
      <c r="AG230" s="568"/>
      <c r="AH230" s="568"/>
      <c r="AI230" s="568"/>
      <c r="AJ230" s="568"/>
    </row>
    <row r="231" spans="1:36" ht="12.75" customHeight="1" x14ac:dyDescent="0.2">
      <c r="A231" s="568"/>
      <c r="B231" s="568"/>
      <c r="C231" s="568"/>
      <c r="D231" s="568"/>
      <c r="E231" s="568"/>
      <c r="F231" s="568"/>
      <c r="G231" s="568"/>
      <c r="H231" s="568"/>
      <c r="I231" s="568"/>
      <c r="J231" s="568"/>
      <c r="K231" s="568"/>
      <c r="L231" s="568"/>
      <c r="M231" s="568"/>
      <c r="N231" s="568"/>
      <c r="O231" s="568"/>
      <c r="P231" s="568"/>
      <c r="Q231" s="568"/>
      <c r="R231" s="568"/>
      <c r="S231" s="568"/>
      <c r="T231" s="568"/>
      <c r="U231" s="568"/>
      <c r="V231" s="568"/>
      <c r="W231" s="568"/>
      <c r="X231" s="568"/>
      <c r="Y231" s="568"/>
      <c r="Z231" s="568"/>
      <c r="AA231" s="568"/>
      <c r="AB231" s="568"/>
      <c r="AC231" s="568"/>
      <c r="AD231" s="568"/>
      <c r="AE231" s="568"/>
      <c r="AF231" s="568"/>
      <c r="AG231" s="568"/>
      <c r="AH231" s="568"/>
      <c r="AI231" s="568"/>
      <c r="AJ231" s="568"/>
    </row>
    <row r="232" spans="1:36" ht="12.75" customHeight="1" x14ac:dyDescent="0.2">
      <c r="A232" s="568"/>
      <c r="B232" s="568"/>
      <c r="C232" s="568"/>
      <c r="D232" s="568"/>
      <c r="E232" s="568"/>
      <c r="F232" s="568"/>
      <c r="G232" s="568"/>
      <c r="H232" s="568"/>
      <c r="I232" s="568"/>
      <c r="J232" s="568"/>
      <c r="K232" s="568"/>
      <c r="L232" s="568"/>
      <c r="M232" s="568"/>
      <c r="N232" s="568"/>
      <c r="O232" s="568"/>
      <c r="P232" s="568"/>
      <c r="Q232" s="568"/>
      <c r="R232" s="568"/>
      <c r="S232" s="568"/>
      <c r="T232" s="568"/>
      <c r="U232" s="568"/>
      <c r="V232" s="568"/>
      <c r="W232" s="568"/>
      <c r="X232" s="568"/>
      <c r="Y232" s="568"/>
      <c r="Z232" s="568"/>
      <c r="AA232" s="568"/>
      <c r="AB232" s="568"/>
      <c r="AC232" s="568"/>
      <c r="AD232" s="568"/>
      <c r="AE232" s="568"/>
      <c r="AF232" s="568"/>
      <c r="AG232" s="568"/>
      <c r="AH232" s="568"/>
      <c r="AI232" s="568"/>
      <c r="AJ232" s="568"/>
    </row>
    <row r="233" spans="1:36" ht="12.75" customHeight="1" x14ac:dyDescent="0.2">
      <c r="A233" s="568"/>
      <c r="B233" s="568"/>
      <c r="C233" s="568"/>
      <c r="D233" s="568"/>
      <c r="E233" s="568"/>
      <c r="F233" s="568"/>
      <c r="G233" s="568"/>
      <c r="H233" s="568"/>
      <c r="I233" s="568"/>
      <c r="J233" s="568"/>
      <c r="K233" s="568"/>
      <c r="L233" s="568"/>
      <c r="M233" s="568"/>
      <c r="N233" s="568"/>
      <c r="O233" s="568"/>
      <c r="P233" s="568"/>
      <c r="Q233" s="568"/>
      <c r="R233" s="568"/>
      <c r="S233" s="568"/>
      <c r="T233" s="568"/>
      <c r="U233" s="568"/>
      <c r="V233" s="568"/>
      <c r="W233" s="568"/>
      <c r="X233" s="568"/>
      <c r="Y233" s="568"/>
      <c r="Z233" s="568"/>
      <c r="AA233" s="568"/>
      <c r="AB233" s="568"/>
      <c r="AC233" s="568"/>
      <c r="AD233" s="568"/>
      <c r="AE233" s="568"/>
      <c r="AF233" s="568"/>
      <c r="AG233" s="568"/>
      <c r="AH233" s="568"/>
      <c r="AI233" s="568"/>
      <c r="AJ233" s="568"/>
    </row>
    <row r="234" spans="1:36" ht="12.75" customHeight="1" x14ac:dyDescent="0.2">
      <c r="A234" s="568"/>
      <c r="B234" s="568"/>
      <c r="C234" s="568"/>
      <c r="D234" s="568"/>
      <c r="E234" s="568"/>
      <c r="F234" s="568"/>
      <c r="G234" s="568"/>
      <c r="H234" s="568"/>
      <c r="I234" s="568"/>
      <c r="J234" s="568"/>
      <c r="K234" s="568"/>
      <c r="L234" s="568"/>
      <c r="M234" s="568"/>
      <c r="N234" s="568"/>
      <c r="O234" s="568"/>
      <c r="P234" s="568"/>
      <c r="Q234" s="568"/>
      <c r="R234" s="568"/>
      <c r="S234" s="568"/>
      <c r="T234" s="568"/>
      <c r="U234" s="568"/>
      <c r="V234" s="568"/>
      <c r="W234" s="568"/>
      <c r="X234" s="568"/>
      <c r="Y234" s="568"/>
      <c r="Z234" s="568"/>
      <c r="AA234" s="568"/>
      <c r="AB234" s="568"/>
      <c r="AC234" s="568"/>
      <c r="AD234" s="568"/>
      <c r="AE234" s="568"/>
      <c r="AF234" s="568"/>
      <c r="AG234" s="568"/>
      <c r="AH234" s="568"/>
      <c r="AI234" s="568"/>
      <c r="AJ234" s="568"/>
    </row>
    <row r="235" spans="1:36" ht="12.75" customHeight="1" x14ac:dyDescent="0.2">
      <c r="A235" s="568"/>
      <c r="B235" s="568"/>
      <c r="C235" s="568"/>
      <c r="D235" s="568"/>
      <c r="E235" s="568"/>
      <c r="F235" s="568"/>
      <c r="G235" s="568"/>
      <c r="H235" s="568"/>
      <c r="I235" s="568"/>
      <c r="J235" s="568"/>
      <c r="K235" s="568"/>
      <c r="L235" s="568"/>
      <c r="M235" s="568"/>
      <c r="N235" s="568"/>
      <c r="O235" s="568"/>
      <c r="P235" s="568"/>
      <c r="Q235" s="568"/>
      <c r="R235" s="568"/>
      <c r="S235" s="568"/>
      <c r="T235" s="568"/>
      <c r="U235" s="568"/>
      <c r="V235" s="568"/>
      <c r="W235" s="568"/>
      <c r="X235" s="568"/>
      <c r="Y235" s="568"/>
      <c r="Z235" s="568"/>
      <c r="AA235" s="568"/>
      <c r="AB235" s="568"/>
      <c r="AC235" s="568"/>
      <c r="AD235" s="568"/>
      <c r="AE235" s="568"/>
      <c r="AF235" s="568"/>
      <c r="AG235" s="568"/>
      <c r="AH235" s="568"/>
      <c r="AI235" s="568"/>
      <c r="AJ235" s="568"/>
    </row>
    <row r="236" spans="1:36" ht="12.75" customHeight="1" x14ac:dyDescent="0.2">
      <c r="A236" s="568"/>
      <c r="B236" s="568"/>
      <c r="C236" s="568"/>
      <c r="D236" s="568"/>
      <c r="E236" s="568"/>
      <c r="F236" s="568"/>
      <c r="G236" s="568"/>
      <c r="H236" s="568"/>
      <c r="I236" s="568"/>
      <c r="J236" s="568"/>
      <c r="K236" s="568"/>
      <c r="L236" s="568"/>
      <c r="M236" s="568"/>
      <c r="N236" s="568"/>
      <c r="O236" s="568"/>
      <c r="P236" s="568"/>
      <c r="Q236" s="568"/>
      <c r="R236" s="568"/>
      <c r="S236" s="568"/>
      <c r="T236" s="568"/>
      <c r="U236" s="568"/>
      <c r="V236" s="568"/>
      <c r="W236" s="568"/>
      <c r="X236" s="568"/>
      <c r="Y236" s="568"/>
      <c r="Z236" s="568"/>
      <c r="AA236" s="568"/>
      <c r="AB236" s="568"/>
      <c r="AC236" s="568"/>
      <c r="AD236" s="568"/>
      <c r="AE236" s="568"/>
      <c r="AF236" s="568"/>
      <c r="AG236" s="568"/>
      <c r="AH236" s="568"/>
      <c r="AI236" s="568"/>
      <c r="AJ236" s="568"/>
    </row>
    <row r="237" spans="1:36" ht="12.75" customHeight="1" x14ac:dyDescent="0.2">
      <c r="A237" s="568"/>
      <c r="B237" s="568"/>
      <c r="C237" s="568"/>
      <c r="D237" s="568"/>
      <c r="E237" s="568"/>
      <c r="F237" s="568"/>
      <c r="G237" s="568"/>
      <c r="H237" s="568"/>
      <c r="I237" s="568"/>
      <c r="J237" s="568"/>
      <c r="K237" s="568"/>
      <c r="L237" s="568"/>
      <c r="M237" s="568"/>
      <c r="N237" s="568"/>
      <c r="O237" s="568"/>
      <c r="P237" s="568"/>
      <c r="Q237" s="568"/>
      <c r="R237" s="568"/>
      <c r="S237" s="568"/>
      <c r="T237" s="568"/>
      <c r="U237" s="568"/>
      <c r="V237" s="568"/>
      <c r="W237" s="568"/>
      <c r="X237" s="568"/>
      <c r="Y237" s="568"/>
      <c r="Z237" s="568"/>
      <c r="AA237" s="568"/>
      <c r="AB237" s="568"/>
      <c r="AC237" s="568"/>
      <c r="AD237" s="568"/>
      <c r="AE237" s="568"/>
      <c r="AF237" s="568"/>
      <c r="AG237" s="568"/>
      <c r="AH237" s="568"/>
      <c r="AI237" s="568"/>
      <c r="AJ237" s="568"/>
    </row>
    <row r="238" spans="1:36" ht="12.75" customHeight="1" x14ac:dyDescent="0.2">
      <c r="A238" s="568"/>
      <c r="B238" s="568"/>
      <c r="C238" s="568"/>
      <c r="D238" s="568"/>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8"/>
      <c r="AC238" s="568"/>
      <c r="AD238" s="568"/>
      <c r="AE238" s="568"/>
      <c r="AF238" s="568"/>
      <c r="AG238" s="568"/>
      <c r="AH238" s="568"/>
      <c r="AI238" s="568"/>
      <c r="AJ238" s="568"/>
    </row>
    <row r="239" spans="1:36" ht="12.75" customHeight="1" x14ac:dyDescent="0.2">
      <c r="A239" s="568"/>
      <c r="B239" s="568"/>
      <c r="C239" s="568"/>
      <c r="D239" s="568"/>
      <c r="E239" s="568"/>
      <c r="F239" s="568"/>
      <c r="G239" s="568"/>
      <c r="H239" s="568"/>
      <c r="I239" s="568"/>
      <c r="J239" s="568"/>
      <c r="K239" s="568"/>
      <c r="L239" s="568"/>
      <c r="M239" s="568"/>
      <c r="N239" s="568"/>
      <c r="O239" s="568"/>
      <c r="P239" s="568"/>
      <c r="Q239" s="568"/>
      <c r="R239" s="568"/>
      <c r="S239" s="568"/>
      <c r="T239" s="568"/>
      <c r="U239" s="568"/>
      <c r="V239" s="568"/>
      <c r="W239" s="568"/>
      <c r="X239" s="568"/>
      <c r="Y239" s="568"/>
      <c r="Z239" s="568"/>
      <c r="AA239" s="568"/>
      <c r="AB239" s="568"/>
      <c r="AC239" s="568"/>
      <c r="AD239" s="568"/>
      <c r="AE239" s="568"/>
      <c r="AF239" s="568"/>
      <c r="AG239" s="568"/>
      <c r="AH239" s="568"/>
      <c r="AI239" s="568"/>
      <c r="AJ239" s="568"/>
    </row>
    <row r="240" spans="1:36" ht="12.75" customHeight="1" x14ac:dyDescent="0.2">
      <c r="A240" s="568"/>
      <c r="B240" s="568"/>
      <c r="C240" s="568"/>
      <c r="D240" s="568"/>
      <c r="E240" s="568"/>
      <c r="F240" s="568"/>
      <c r="G240" s="568"/>
      <c r="H240" s="568"/>
      <c r="I240" s="568"/>
      <c r="J240" s="568"/>
      <c r="K240" s="568"/>
      <c r="L240" s="568"/>
      <c r="M240" s="568"/>
      <c r="N240" s="568"/>
      <c r="O240" s="568"/>
      <c r="P240" s="568"/>
      <c r="Q240" s="568"/>
      <c r="R240" s="568"/>
      <c r="S240" s="568"/>
      <c r="T240" s="568"/>
      <c r="U240" s="568"/>
      <c r="V240" s="568"/>
      <c r="W240" s="568"/>
      <c r="X240" s="568"/>
      <c r="Y240" s="568"/>
      <c r="Z240" s="568"/>
      <c r="AA240" s="568"/>
      <c r="AB240" s="568"/>
      <c r="AC240" s="568"/>
      <c r="AD240" s="568"/>
      <c r="AE240" s="568"/>
      <c r="AF240" s="568"/>
      <c r="AG240" s="568"/>
      <c r="AH240" s="568"/>
      <c r="AI240" s="568"/>
      <c r="AJ240" s="568"/>
    </row>
    <row r="241" spans="1:36" ht="12.75" customHeight="1" x14ac:dyDescent="0.2">
      <c r="A241" s="568"/>
      <c r="B241" s="568"/>
      <c r="C241" s="568"/>
      <c r="D241" s="568"/>
      <c r="E241" s="568"/>
      <c r="F241" s="568"/>
      <c r="G241" s="568"/>
      <c r="H241" s="568"/>
      <c r="I241" s="568"/>
      <c r="J241" s="568"/>
      <c r="K241" s="568"/>
      <c r="L241" s="568"/>
      <c r="M241" s="568"/>
      <c r="N241" s="568"/>
      <c r="O241" s="568"/>
      <c r="P241" s="568"/>
      <c r="Q241" s="568"/>
      <c r="R241" s="568"/>
      <c r="S241" s="568"/>
      <c r="T241" s="568"/>
      <c r="U241" s="568"/>
      <c r="V241" s="568"/>
      <c r="W241" s="568"/>
      <c r="X241" s="568"/>
      <c r="Y241" s="568"/>
      <c r="Z241" s="568"/>
      <c r="AA241" s="568"/>
      <c r="AB241" s="568"/>
      <c r="AC241" s="568"/>
      <c r="AD241" s="568"/>
      <c r="AE241" s="568"/>
      <c r="AF241" s="568"/>
      <c r="AG241" s="568"/>
      <c r="AH241" s="568"/>
      <c r="AI241" s="568"/>
      <c r="AJ241" s="568"/>
    </row>
    <row r="242" spans="1:36" ht="12.75" customHeight="1" x14ac:dyDescent="0.2">
      <c r="A242" s="568"/>
      <c r="B242" s="568"/>
      <c r="C242" s="568"/>
      <c r="D242" s="568"/>
      <c r="E242" s="568"/>
      <c r="F242" s="568"/>
      <c r="G242" s="568"/>
      <c r="H242" s="568"/>
      <c r="I242" s="568"/>
      <c r="J242" s="568"/>
      <c r="K242" s="568"/>
      <c r="L242" s="568"/>
      <c r="M242" s="568"/>
      <c r="N242" s="568"/>
      <c r="O242" s="568"/>
      <c r="P242" s="568"/>
      <c r="Q242" s="568"/>
      <c r="R242" s="568"/>
      <c r="S242" s="568"/>
      <c r="T242" s="568"/>
      <c r="U242" s="568"/>
      <c r="V242" s="568"/>
      <c r="W242" s="568"/>
      <c r="X242" s="568"/>
      <c r="Y242" s="568"/>
      <c r="Z242" s="568"/>
      <c r="AA242" s="568"/>
      <c r="AB242" s="568"/>
      <c r="AC242" s="568"/>
      <c r="AD242" s="568"/>
      <c r="AE242" s="568"/>
      <c r="AF242" s="568"/>
      <c r="AG242" s="568"/>
      <c r="AH242" s="568"/>
      <c r="AI242" s="568"/>
      <c r="AJ242" s="568"/>
    </row>
    <row r="243" spans="1:36" ht="12.75" customHeight="1" x14ac:dyDescent="0.2">
      <c r="A243" s="568"/>
      <c r="B243" s="568"/>
      <c r="C243" s="568"/>
      <c r="D243" s="568"/>
      <c r="E243" s="568"/>
      <c r="F243" s="568"/>
      <c r="G243" s="568"/>
      <c r="H243" s="568"/>
      <c r="I243" s="568"/>
      <c r="J243" s="568"/>
      <c r="K243" s="568"/>
      <c r="L243" s="568"/>
      <c r="M243" s="568"/>
      <c r="N243" s="568"/>
      <c r="O243" s="568"/>
      <c r="P243" s="568"/>
      <c r="Q243" s="568"/>
      <c r="R243" s="568"/>
      <c r="S243" s="568"/>
      <c r="T243" s="568"/>
      <c r="U243" s="568"/>
      <c r="V243" s="568"/>
      <c r="W243" s="568"/>
      <c r="X243" s="568"/>
      <c r="Y243" s="568"/>
      <c r="Z243" s="568"/>
      <c r="AA243" s="568"/>
      <c r="AB243" s="568"/>
      <c r="AC243" s="568"/>
      <c r="AD243" s="568"/>
      <c r="AE243" s="568"/>
      <c r="AF243" s="568"/>
      <c r="AG243" s="568"/>
      <c r="AH243" s="568"/>
      <c r="AI243" s="568"/>
      <c r="AJ243" s="568"/>
    </row>
    <row r="244" spans="1:36" ht="12.75" customHeight="1" x14ac:dyDescent="0.2">
      <c r="A244" s="568"/>
      <c r="B244" s="568"/>
      <c r="C244" s="568"/>
      <c r="D244" s="568"/>
      <c r="E244" s="568"/>
      <c r="F244" s="568"/>
      <c r="G244" s="568"/>
      <c r="H244" s="568"/>
      <c r="I244" s="568"/>
      <c r="J244" s="568"/>
      <c r="K244" s="568"/>
      <c r="L244" s="568"/>
      <c r="M244" s="568"/>
      <c r="N244" s="568"/>
      <c r="O244" s="568"/>
      <c r="P244" s="568"/>
      <c r="Q244" s="568"/>
      <c r="R244" s="568"/>
      <c r="S244" s="568"/>
      <c r="T244" s="568"/>
      <c r="U244" s="568"/>
      <c r="V244" s="568"/>
      <c r="W244" s="568"/>
      <c r="X244" s="568"/>
      <c r="Y244" s="568"/>
      <c r="Z244" s="568"/>
      <c r="AA244" s="568"/>
      <c r="AB244" s="568"/>
      <c r="AC244" s="568"/>
      <c r="AD244" s="568"/>
      <c r="AE244" s="568"/>
      <c r="AF244" s="568"/>
      <c r="AG244" s="568"/>
      <c r="AH244" s="568"/>
      <c r="AI244" s="568"/>
      <c r="AJ244" s="568"/>
    </row>
    <row r="245" spans="1:36" ht="12.75" customHeight="1" x14ac:dyDescent="0.2">
      <c r="A245" s="568"/>
      <c r="B245" s="568"/>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568"/>
      <c r="AG245" s="568"/>
      <c r="AH245" s="568"/>
      <c r="AI245" s="568"/>
      <c r="AJ245" s="568"/>
    </row>
    <row r="246" spans="1:36" ht="12.75" customHeight="1" x14ac:dyDescent="0.2">
      <c r="A246" s="568"/>
      <c r="B246" s="568"/>
      <c r="C246" s="568"/>
      <c r="D246" s="568"/>
      <c r="E246" s="568"/>
      <c r="F246" s="568"/>
      <c r="G246" s="568"/>
      <c r="H246" s="568"/>
      <c r="I246" s="568"/>
      <c r="J246" s="568"/>
      <c r="K246" s="568"/>
      <c r="L246" s="568"/>
      <c r="M246" s="568"/>
      <c r="N246" s="568"/>
      <c r="O246" s="568"/>
      <c r="P246" s="568"/>
      <c r="Q246" s="568"/>
      <c r="R246" s="568"/>
      <c r="S246" s="568"/>
      <c r="T246" s="568"/>
      <c r="U246" s="568"/>
      <c r="V246" s="568"/>
      <c r="W246" s="568"/>
      <c r="X246" s="568"/>
      <c r="Y246" s="568"/>
      <c r="Z246" s="568"/>
      <c r="AA246" s="568"/>
      <c r="AB246" s="568"/>
      <c r="AC246" s="568"/>
      <c r="AD246" s="568"/>
      <c r="AE246" s="568"/>
      <c r="AF246" s="568"/>
      <c r="AG246" s="568"/>
      <c r="AH246" s="568"/>
      <c r="AI246" s="568"/>
      <c r="AJ246" s="568"/>
    </row>
    <row r="247" spans="1:36" ht="12.75" customHeight="1" x14ac:dyDescent="0.2">
      <c r="A247" s="568"/>
      <c r="B247" s="568"/>
      <c r="C247" s="568"/>
      <c r="D247" s="568"/>
      <c r="E247" s="568"/>
      <c r="F247" s="568"/>
      <c r="G247" s="568"/>
      <c r="H247" s="568"/>
      <c r="I247" s="568"/>
      <c r="J247" s="568"/>
      <c r="K247" s="568"/>
      <c r="L247" s="568"/>
      <c r="M247" s="568"/>
      <c r="N247" s="568"/>
      <c r="O247" s="568"/>
      <c r="P247" s="568"/>
      <c r="Q247" s="568"/>
      <c r="R247" s="568"/>
      <c r="S247" s="568"/>
      <c r="T247" s="568"/>
      <c r="U247" s="568"/>
      <c r="V247" s="568"/>
      <c r="W247" s="568"/>
      <c r="X247" s="568"/>
      <c r="Y247" s="568"/>
      <c r="Z247" s="568"/>
      <c r="AA247" s="568"/>
      <c r="AB247" s="568"/>
      <c r="AC247" s="568"/>
      <c r="AD247" s="568"/>
      <c r="AE247" s="568"/>
      <c r="AF247" s="568"/>
      <c r="AG247" s="568"/>
      <c r="AH247" s="568"/>
      <c r="AI247" s="568"/>
      <c r="AJ247" s="568"/>
    </row>
    <row r="248" spans="1:36" ht="12.75" customHeight="1" x14ac:dyDescent="0.2">
      <c r="A248" s="568"/>
      <c r="B248" s="568"/>
      <c r="C248" s="568"/>
      <c r="D248" s="568"/>
      <c r="E248" s="568"/>
      <c r="F248" s="568"/>
      <c r="G248" s="568"/>
      <c r="H248" s="568"/>
      <c r="I248" s="568"/>
      <c r="J248" s="568"/>
      <c r="K248" s="568"/>
      <c r="L248" s="568"/>
      <c r="M248" s="568"/>
      <c r="N248" s="568"/>
      <c r="O248" s="568"/>
      <c r="P248" s="568"/>
      <c r="Q248" s="568"/>
      <c r="R248" s="568"/>
      <c r="S248" s="568"/>
      <c r="T248" s="568"/>
      <c r="U248" s="568"/>
      <c r="V248" s="568"/>
      <c r="W248" s="568"/>
      <c r="X248" s="568"/>
      <c r="Y248" s="568"/>
      <c r="Z248" s="568"/>
      <c r="AA248" s="568"/>
      <c r="AB248" s="568"/>
      <c r="AC248" s="568"/>
      <c r="AD248" s="568"/>
      <c r="AE248" s="568"/>
      <c r="AF248" s="568"/>
      <c r="AG248" s="568"/>
      <c r="AH248" s="568"/>
      <c r="AI248" s="568"/>
      <c r="AJ248" s="568"/>
    </row>
    <row r="249" spans="1:36" ht="12.75" customHeight="1" x14ac:dyDescent="0.2">
      <c r="A249" s="568"/>
      <c r="B249" s="568"/>
      <c r="C249" s="568"/>
      <c r="D249" s="568"/>
      <c r="E249" s="568"/>
      <c r="F249" s="568"/>
      <c r="G249" s="568"/>
      <c r="H249" s="568"/>
      <c r="I249" s="568"/>
      <c r="J249" s="568"/>
      <c r="K249" s="568"/>
      <c r="L249" s="568"/>
      <c r="M249" s="568"/>
      <c r="N249" s="568"/>
      <c r="O249" s="568"/>
      <c r="P249" s="568"/>
      <c r="Q249" s="568"/>
      <c r="R249" s="568"/>
      <c r="S249" s="568"/>
      <c r="T249" s="568"/>
      <c r="U249" s="568"/>
      <c r="V249" s="568"/>
      <c r="W249" s="568"/>
      <c r="X249" s="568"/>
      <c r="Y249" s="568"/>
      <c r="Z249" s="568"/>
      <c r="AA249" s="568"/>
      <c r="AB249" s="568"/>
      <c r="AC249" s="568"/>
      <c r="AD249" s="568"/>
      <c r="AE249" s="568"/>
      <c r="AF249" s="568"/>
      <c r="AG249" s="568"/>
      <c r="AH249" s="568"/>
      <c r="AI249" s="568"/>
      <c r="AJ249" s="568"/>
    </row>
    <row r="250" spans="1:36" ht="12.75" customHeight="1" x14ac:dyDescent="0.2">
      <c r="A250" s="568"/>
      <c r="B250" s="568"/>
      <c r="C250" s="568"/>
      <c r="D250" s="568"/>
      <c r="E250" s="568"/>
      <c r="F250" s="568"/>
      <c r="G250" s="568"/>
      <c r="H250" s="568"/>
      <c r="I250" s="568"/>
      <c r="J250" s="568"/>
      <c r="K250" s="568"/>
      <c r="L250" s="568"/>
      <c r="M250" s="568"/>
      <c r="N250" s="568"/>
      <c r="O250" s="568"/>
      <c r="P250" s="568"/>
      <c r="Q250" s="568"/>
      <c r="R250" s="568"/>
      <c r="S250" s="568"/>
      <c r="T250" s="568"/>
      <c r="U250" s="568"/>
      <c r="V250" s="568"/>
      <c r="W250" s="568"/>
      <c r="X250" s="568"/>
      <c r="Y250" s="568"/>
      <c r="Z250" s="568"/>
      <c r="AA250" s="568"/>
      <c r="AB250" s="568"/>
      <c r="AC250" s="568"/>
      <c r="AD250" s="568"/>
      <c r="AE250" s="568"/>
      <c r="AF250" s="568"/>
      <c r="AG250" s="568"/>
      <c r="AH250" s="568"/>
      <c r="AI250" s="568"/>
      <c r="AJ250" s="568"/>
    </row>
    <row r="251" spans="1:36" ht="12.75" customHeight="1" x14ac:dyDescent="0.2">
      <c r="A251" s="568"/>
      <c r="B251" s="568"/>
      <c r="C251" s="568"/>
      <c r="D251" s="568"/>
      <c r="E251" s="568"/>
      <c r="F251" s="568"/>
      <c r="G251" s="568"/>
      <c r="H251" s="568"/>
      <c r="I251" s="568"/>
      <c r="J251" s="568"/>
      <c r="K251" s="568"/>
      <c r="L251" s="568"/>
      <c r="M251" s="568"/>
      <c r="N251" s="568"/>
      <c r="O251" s="568"/>
      <c r="P251" s="568"/>
      <c r="Q251" s="568"/>
      <c r="R251" s="568"/>
      <c r="S251" s="568"/>
      <c r="T251" s="568"/>
      <c r="U251" s="568"/>
      <c r="V251" s="568"/>
      <c r="W251" s="568"/>
      <c r="X251" s="568"/>
      <c r="Y251" s="568"/>
      <c r="Z251" s="568"/>
      <c r="AA251" s="568"/>
      <c r="AB251" s="568"/>
      <c r="AC251" s="568"/>
      <c r="AD251" s="568"/>
      <c r="AE251" s="568"/>
      <c r="AF251" s="568"/>
      <c r="AG251" s="568"/>
      <c r="AH251" s="568"/>
      <c r="AI251" s="568"/>
      <c r="AJ251" s="568"/>
    </row>
    <row r="252" spans="1:36" ht="12.75" customHeight="1" x14ac:dyDescent="0.2">
      <c r="A252" s="568"/>
      <c r="B252" s="568"/>
      <c r="C252" s="568"/>
      <c r="D252" s="568"/>
      <c r="E252" s="568"/>
      <c r="F252" s="568"/>
      <c r="G252" s="568"/>
      <c r="H252" s="568"/>
      <c r="I252" s="568"/>
      <c r="J252" s="568"/>
      <c r="K252" s="568"/>
      <c r="L252" s="568"/>
      <c r="M252" s="568"/>
      <c r="N252" s="568"/>
      <c r="O252" s="568"/>
      <c r="P252" s="568"/>
      <c r="Q252" s="568"/>
      <c r="R252" s="568"/>
      <c r="S252" s="568"/>
      <c r="T252" s="568"/>
      <c r="U252" s="568"/>
      <c r="V252" s="568"/>
      <c r="W252" s="568"/>
      <c r="X252" s="568"/>
      <c r="Y252" s="568"/>
      <c r="Z252" s="568"/>
      <c r="AA252" s="568"/>
      <c r="AB252" s="568"/>
      <c r="AC252" s="568"/>
      <c r="AD252" s="568"/>
      <c r="AE252" s="568"/>
      <c r="AF252" s="568"/>
      <c r="AG252" s="568"/>
      <c r="AH252" s="568"/>
      <c r="AI252" s="568"/>
      <c r="AJ252" s="568"/>
    </row>
    <row r="253" spans="1:36" ht="12.75" customHeight="1" x14ac:dyDescent="0.2">
      <c r="A253" s="568"/>
      <c r="B253" s="568"/>
      <c r="C253" s="568"/>
      <c r="D253" s="568"/>
      <c r="E253" s="568"/>
      <c r="F253" s="568"/>
      <c r="G253" s="568"/>
      <c r="H253" s="568"/>
      <c r="I253" s="568"/>
      <c r="J253" s="568"/>
      <c r="K253" s="568"/>
      <c r="L253" s="568"/>
      <c r="M253" s="568"/>
      <c r="N253" s="568"/>
      <c r="O253" s="568"/>
      <c r="P253" s="568"/>
      <c r="Q253" s="568"/>
      <c r="R253" s="568"/>
      <c r="S253" s="568"/>
      <c r="T253" s="568"/>
      <c r="U253" s="568"/>
      <c r="V253" s="568"/>
      <c r="W253" s="568"/>
      <c r="X253" s="568"/>
      <c r="Y253" s="568"/>
      <c r="Z253" s="568"/>
      <c r="AA253" s="568"/>
      <c r="AB253" s="568"/>
      <c r="AC253" s="568"/>
      <c r="AD253" s="568"/>
      <c r="AE253" s="568"/>
      <c r="AF253" s="568"/>
      <c r="AG253" s="568"/>
      <c r="AH253" s="568"/>
      <c r="AI253" s="568"/>
      <c r="AJ253" s="568"/>
    </row>
    <row r="254" spans="1:36" ht="12.75" customHeight="1" x14ac:dyDescent="0.2">
      <c r="A254" s="568"/>
      <c r="B254" s="568"/>
      <c r="C254" s="568"/>
      <c r="D254" s="568"/>
      <c r="E254" s="568"/>
      <c r="F254" s="568"/>
      <c r="G254" s="568"/>
      <c r="H254" s="568"/>
      <c r="I254" s="568"/>
      <c r="J254" s="568"/>
      <c r="K254" s="568"/>
      <c r="L254" s="568"/>
      <c r="M254" s="568"/>
      <c r="N254" s="568"/>
      <c r="O254" s="568"/>
      <c r="P254" s="568"/>
      <c r="Q254" s="568"/>
      <c r="R254" s="568"/>
      <c r="S254" s="568"/>
      <c r="T254" s="568"/>
      <c r="U254" s="568"/>
      <c r="V254" s="568"/>
      <c r="W254" s="568"/>
      <c r="X254" s="568"/>
      <c r="Y254" s="568"/>
      <c r="Z254" s="568"/>
      <c r="AA254" s="568"/>
      <c r="AB254" s="568"/>
      <c r="AC254" s="568"/>
      <c r="AD254" s="568"/>
      <c r="AE254" s="568"/>
      <c r="AF254" s="568"/>
      <c r="AG254" s="568"/>
      <c r="AH254" s="568"/>
      <c r="AI254" s="568"/>
      <c r="AJ254" s="568"/>
    </row>
    <row r="255" spans="1:36" ht="12.75" customHeight="1" x14ac:dyDescent="0.2">
      <c r="A255" s="568"/>
      <c r="B255" s="568"/>
      <c r="C255" s="568"/>
      <c r="D255" s="568"/>
      <c r="E255" s="568"/>
      <c r="F255" s="568"/>
      <c r="G255" s="568"/>
      <c r="H255" s="568"/>
      <c r="I255" s="568"/>
      <c r="J255" s="568"/>
      <c r="K255" s="568"/>
      <c r="L255" s="568"/>
      <c r="M255" s="568"/>
      <c r="N255" s="568"/>
      <c r="O255" s="568"/>
      <c r="P255" s="568"/>
      <c r="Q255" s="568"/>
      <c r="R255" s="568"/>
      <c r="S255" s="568"/>
      <c r="T255" s="568"/>
      <c r="U255" s="568"/>
      <c r="V255" s="568"/>
      <c r="W255" s="568"/>
      <c r="X255" s="568"/>
      <c r="Y255" s="568"/>
      <c r="Z255" s="568"/>
      <c r="AA255" s="568"/>
      <c r="AB255" s="568"/>
      <c r="AC255" s="568"/>
      <c r="AD255" s="568"/>
      <c r="AE255" s="568"/>
      <c r="AF255" s="568"/>
      <c r="AG255" s="568"/>
      <c r="AH255" s="568"/>
      <c r="AI255" s="568"/>
      <c r="AJ255" s="568"/>
    </row>
    <row r="256" spans="1:36" ht="12.75" customHeight="1" x14ac:dyDescent="0.2">
      <c r="A256" s="568"/>
      <c r="B256" s="568"/>
      <c r="C256" s="568"/>
      <c r="D256" s="568"/>
      <c r="E256" s="568"/>
      <c r="F256" s="568"/>
      <c r="G256" s="568"/>
      <c r="H256" s="568"/>
      <c r="I256" s="568"/>
      <c r="J256" s="568"/>
      <c r="K256" s="568"/>
      <c r="L256" s="568"/>
      <c r="M256" s="568"/>
      <c r="N256" s="568"/>
      <c r="O256" s="568"/>
      <c r="P256" s="568"/>
      <c r="Q256" s="568"/>
      <c r="R256" s="568"/>
      <c r="S256" s="568"/>
      <c r="T256" s="568"/>
      <c r="U256" s="568"/>
      <c r="V256" s="568"/>
      <c r="W256" s="568"/>
      <c r="X256" s="568"/>
      <c r="Y256" s="568"/>
      <c r="Z256" s="568"/>
      <c r="AA256" s="568"/>
      <c r="AB256" s="568"/>
      <c r="AC256" s="568"/>
      <c r="AD256" s="568"/>
      <c r="AE256" s="568"/>
      <c r="AF256" s="568"/>
      <c r="AG256" s="568"/>
      <c r="AH256" s="568"/>
      <c r="AI256" s="568"/>
      <c r="AJ256" s="568"/>
    </row>
    <row r="257" spans="1:36" ht="12.75" customHeight="1" x14ac:dyDescent="0.2">
      <c r="A257" s="568"/>
      <c r="B257" s="568"/>
      <c r="C257" s="568"/>
      <c r="D257" s="568"/>
      <c r="E257" s="568"/>
      <c r="F257" s="568"/>
      <c r="G257" s="568"/>
      <c r="H257" s="568"/>
      <c r="I257" s="568"/>
      <c r="J257" s="568"/>
      <c r="K257" s="568"/>
      <c r="L257" s="568"/>
      <c r="M257" s="568"/>
      <c r="N257" s="568"/>
      <c r="O257" s="568"/>
      <c r="P257" s="568"/>
      <c r="Q257" s="568"/>
      <c r="R257" s="568"/>
      <c r="S257" s="568"/>
      <c r="T257" s="568"/>
      <c r="U257" s="568"/>
      <c r="V257" s="568"/>
      <c r="W257" s="568"/>
      <c r="X257" s="568"/>
      <c r="Y257" s="568"/>
      <c r="Z257" s="568"/>
      <c r="AA257" s="568"/>
      <c r="AB257" s="568"/>
      <c r="AC257" s="568"/>
      <c r="AD257" s="568"/>
      <c r="AE257" s="568"/>
      <c r="AF257" s="568"/>
      <c r="AG257" s="568"/>
      <c r="AH257" s="568"/>
      <c r="AI257" s="568"/>
      <c r="AJ257" s="568"/>
    </row>
    <row r="258" spans="1:36" ht="12.75" customHeight="1" x14ac:dyDescent="0.2">
      <c r="A258" s="568"/>
      <c r="B258" s="568"/>
      <c r="C258" s="568"/>
      <c r="D258" s="568"/>
      <c r="E258" s="568"/>
      <c r="F258" s="568"/>
      <c r="G258" s="568"/>
      <c r="H258" s="568"/>
      <c r="I258" s="568"/>
      <c r="J258" s="568"/>
      <c r="K258" s="568"/>
      <c r="L258" s="568"/>
      <c r="M258" s="568"/>
      <c r="N258" s="568"/>
      <c r="O258" s="568"/>
      <c r="P258" s="568"/>
      <c r="Q258" s="568"/>
      <c r="R258" s="568"/>
      <c r="S258" s="568"/>
      <c r="T258" s="568"/>
      <c r="U258" s="568"/>
      <c r="V258" s="568"/>
      <c r="W258" s="568"/>
      <c r="X258" s="568"/>
      <c r="Y258" s="568"/>
      <c r="Z258" s="568"/>
      <c r="AA258" s="568"/>
      <c r="AB258" s="568"/>
      <c r="AC258" s="568"/>
      <c r="AD258" s="568"/>
      <c r="AE258" s="568"/>
      <c r="AF258" s="568"/>
      <c r="AG258" s="568"/>
      <c r="AH258" s="568"/>
      <c r="AI258" s="568"/>
      <c r="AJ258" s="568"/>
    </row>
    <row r="259" spans="1:36" ht="12.75" customHeight="1" x14ac:dyDescent="0.2">
      <c r="A259" s="568"/>
      <c r="B259" s="568"/>
      <c r="C259" s="568"/>
      <c r="D259" s="568"/>
      <c r="E259" s="568"/>
      <c r="F259" s="568"/>
      <c r="G259" s="568"/>
      <c r="H259" s="568"/>
      <c r="I259" s="568"/>
      <c r="J259" s="568"/>
      <c r="K259" s="568"/>
      <c r="L259" s="568"/>
      <c r="M259" s="568"/>
      <c r="N259" s="568"/>
      <c r="O259" s="568"/>
      <c r="P259" s="568"/>
      <c r="Q259" s="568"/>
      <c r="R259" s="568"/>
      <c r="S259" s="568"/>
      <c r="T259" s="568"/>
      <c r="U259" s="568"/>
      <c r="V259" s="568"/>
      <c r="W259" s="568"/>
      <c r="X259" s="568"/>
      <c r="Y259" s="568"/>
      <c r="Z259" s="568"/>
      <c r="AA259" s="568"/>
      <c r="AB259" s="568"/>
      <c r="AC259" s="568"/>
      <c r="AD259" s="568"/>
      <c r="AE259" s="568"/>
      <c r="AF259" s="568"/>
      <c r="AG259" s="568"/>
      <c r="AH259" s="568"/>
      <c r="AI259" s="568"/>
      <c r="AJ259" s="568"/>
    </row>
    <row r="260" spans="1:36" ht="12.75" customHeight="1" x14ac:dyDescent="0.2">
      <c r="A260" s="568"/>
      <c r="B260" s="568"/>
      <c r="C260" s="568"/>
      <c r="D260" s="568"/>
      <c r="E260" s="568"/>
      <c r="F260" s="568"/>
      <c r="G260" s="568"/>
      <c r="H260" s="568"/>
      <c r="I260" s="568"/>
      <c r="J260" s="568"/>
      <c r="K260" s="568"/>
      <c r="L260" s="568"/>
      <c r="M260" s="568"/>
      <c r="N260" s="568"/>
      <c r="O260" s="568"/>
      <c r="P260" s="568"/>
      <c r="Q260" s="568"/>
      <c r="R260" s="568"/>
      <c r="S260" s="568"/>
      <c r="T260" s="568"/>
      <c r="U260" s="568"/>
      <c r="V260" s="568"/>
      <c r="W260" s="568"/>
      <c r="X260" s="568"/>
      <c r="Y260" s="568"/>
      <c r="Z260" s="568"/>
      <c r="AA260" s="568"/>
      <c r="AB260" s="568"/>
      <c r="AC260" s="568"/>
      <c r="AD260" s="568"/>
      <c r="AE260" s="568"/>
      <c r="AF260" s="568"/>
      <c r="AG260" s="568"/>
      <c r="AH260" s="568"/>
      <c r="AI260" s="568"/>
      <c r="AJ260" s="568"/>
    </row>
    <row r="261" spans="1:36" ht="12.75" customHeight="1" x14ac:dyDescent="0.2">
      <c r="A261" s="568"/>
      <c r="B261" s="568"/>
      <c r="C261" s="568"/>
      <c r="D261" s="568"/>
      <c r="E261" s="568"/>
      <c r="F261" s="568"/>
      <c r="G261" s="568"/>
      <c r="H261" s="568"/>
      <c r="I261" s="568"/>
      <c r="J261" s="568"/>
      <c r="K261" s="568"/>
      <c r="L261" s="568"/>
      <c r="M261" s="568"/>
      <c r="N261" s="568"/>
      <c r="O261" s="568"/>
      <c r="P261" s="568"/>
      <c r="Q261" s="568"/>
      <c r="R261" s="568"/>
      <c r="S261" s="568"/>
      <c r="T261" s="568"/>
      <c r="U261" s="568"/>
      <c r="V261" s="568"/>
      <c r="W261" s="568"/>
      <c r="X261" s="568"/>
      <c r="Y261" s="568"/>
      <c r="Z261" s="568"/>
      <c r="AA261" s="568"/>
      <c r="AB261" s="568"/>
      <c r="AC261" s="568"/>
      <c r="AD261" s="568"/>
      <c r="AE261" s="568"/>
      <c r="AF261" s="568"/>
      <c r="AG261" s="568"/>
      <c r="AH261" s="568"/>
      <c r="AI261" s="568"/>
      <c r="AJ261" s="568"/>
    </row>
    <row r="262" spans="1:36" ht="12.75" customHeight="1" x14ac:dyDescent="0.2">
      <c r="A262" s="568"/>
      <c r="B262" s="568"/>
      <c r="C262" s="568"/>
      <c r="D262" s="568"/>
      <c r="E262" s="568"/>
      <c r="F262" s="568"/>
      <c r="G262" s="568"/>
      <c r="H262" s="568"/>
      <c r="I262" s="568"/>
      <c r="J262" s="568"/>
      <c r="K262" s="568"/>
      <c r="L262" s="568"/>
      <c r="M262" s="568"/>
      <c r="N262" s="568"/>
      <c r="O262" s="568"/>
      <c r="P262" s="568"/>
      <c r="Q262" s="568"/>
      <c r="R262" s="568"/>
      <c r="S262" s="568"/>
      <c r="T262" s="568"/>
      <c r="U262" s="568"/>
      <c r="V262" s="568"/>
      <c r="W262" s="568"/>
      <c r="X262" s="568"/>
      <c r="Y262" s="568"/>
      <c r="Z262" s="568"/>
      <c r="AA262" s="568"/>
      <c r="AB262" s="568"/>
      <c r="AC262" s="568"/>
      <c r="AD262" s="568"/>
      <c r="AE262" s="568"/>
      <c r="AF262" s="568"/>
      <c r="AG262" s="568"/>
      <c r="AH262" s="568"/>
      <c r="AI262" s="568"/>
      <c r="AJ262" s="568"/>
    </row>
    <row r="263" spans="1:36" ht="12.75" customHeight="1" x14ac:dyDescent="0.2">
      <c r="A263" s="568"/>
      <c r="B263" s="568"/>
      <c r="C263" s="568"/>
      <c r="D263" s="568"/>
      <c r="E263" s="568"/>
      <c r="F263" s="568"/>
      <c r="G263" s="568"/>
      <c r="H263" s="568"/>
      <c r="I263" s="568"/>
      <c r="J263" s="568"/>
      <c r="K263" s="568"/>
      <c r="L263" s="568"/>
      <c r="M263" s="568"/>
      <c r="N263" s="568"/>
      <c r="O263" s="568"/>
      <c r="P263" s="568"/>
      <c r="Q263" s="568"/>
      <c r="R263" s="568"/>
      <c r="S263" s="568"/>
      <c r="T263" s="568"/>
      <c r="U263" s="568"/>
      <c r="V263" s="568"/>
      <c r="W263" s="568"/>
      <c r="X263" s="568"/>
      <c r="Y263" s="568"/>
      <c r="Z263" s="568"/>
      <c r="AA263" s="568"/>
      <c r="AB263" s="568"/>
      <c r="AC263" s="568"/>
      <c r="AD263" s="568"/>
      <c r="AE263" s="568"/>
      <c r="AF263" s="568"/>
      <c r="AG263" s="568"/>
      <c r="AH263" s="568"/>
      <c r="AI263" s="568"/>
      <c r="AJ263" s="568"/>
    </row>
    <row r="264" spans="1:36" ht="12.75" customHeight="1" x14ac:dyDescent="0.2">
      <c r="A264" s="568"/>
      <c r="B264" s="568"/>
      <c r="C264" s="568"/>
      <c r="D264" s="568"/>
      <c r="E264" s="568"/>
      <c r="F264" s="568"/>
      <c r="G264" s="568"/>
      <c r="H264" s="568"/>
      <c r="I264" s="568"/>
      <c r="J264" s="568"/>
      <c r="K264" s="568"/>
      <c r="L264" s="568"/>
      <c r="M264" s="568"/>
      <c r="N264" s="568"/>
      <c r="O264" s="568"/>
      <c r="P264" s="568"/>
      <c r="Q264" s="568"/>
      <c r="R264" s="568"/>
      <c r="S264" s="568"/>
      <c r="T264" s="568"/>
      <c r="U264" s="568"/>
      <c r="V264" s="568"/>
      <c r="W264" s="568"/>
      <c r="X264" s="568"/>
      <c r="Y264" s="568"/>
      <c r="Z264" s="568"/>
      <c r="AA264" s="568"/>
      <c r="AB264" s="568"/>
      <c r="AC264" s="568"/>
      <c r="AD264" s="568"/>
      <c r="AE264" s="568"/>
      <c r="AF264" s="568"/>
      <c r="AG264" s="568"/>
      <c r="AH264" s="568"/>
      <c r="AI264" s="568"/>
      <c r="AJ264" s="568"/>
    </row>
    <row r="265" spans="1:36" ht="12.75" customHeight="1" x14ac:dyDescent="0.2">
      <c r="A265" s="568"/>
      <c r="B265" s="568"/>
      <c r="C265" s="568"/>
      <c r="D265" s="568"/>
      <c r="E265" s="568"/>
      <c r="F265" s="568"/>
      <c r="G265" s="568"/>
      <c r="H265" s="568"/>
      <c r="I265" s="568"/>
      <c r="J265" s="568"/>
      <c r="K265" s="568"/>
      <c r="L265" s="568"/>
      <c r="M265" s="568"/>
      <c r="N265" s="568"/>
      <c r="O265" s="568"/>
      <c r="P265" s="568"/>
      <c r="Q265" s="568"/>
      <c r="R265" s="568"/>
      <c r="S265" s="568"/>
      <c r="T265" s="568"/>
      <c r="U265" s="568"/>
      <c r="V265" s="568"/>
      <c r="W265" s="568"/>
      <c r="X265" s="568"/>
      <c r="Y265" s="568"/>
      <c r="Z265" s="568"/>
      <c r="AA265" s="568"/>
      <c r="AB265" s="568"/>
      <c r="AC265" s="568"/>
      <c r="AD265" s="568"/>
      <c r="AE265" s="568"/>
      <c r="AF265" s="568"/>
      <c r="AG265" s="568"/>
      <c r="AH265" s="568"/>
      <c r="AI265" s="568"/>
      <c r="AJ265" s="568"/>
    </row>
    <row r="266" spans="1:36" ht="12.75" customHeight="1" x14ac:dyDescent="0.2">
      <c r="A266" s="568"/>
      <c r="B266" s="568"/>
      <c r="C266" s="568"/>
      <c r="D266" s="568"/>
      <c r="E266" s="568"/>
      <c r="F266" s="568"/>
      <c r="G266" s="568"/>
      <c r="H266" s="568"/>
      <c r="I266" s="568"/>
      <c r="J266" s="568"/>
      <c r="K266" s="568"/>
      <c r="L266" s="568"/>
      <c r="M266" s="568"/>
      <c r="N266" s="568"/>
      <c r="O266" s="568"/>
      <c r="P266" s="568"/>
      <c r="Q266" s="568"/>
      <c r="R266" s="568"/>
      <c r="S266" s="568"/>
      <c r="T266" s="568"/>
      <c r="U266" s="568"/>
      <c r="V266" s="568"/>
      <c r="W266" s="568"/>
      <c r="X266" s="568"/>
      <c r="Y266" s="568"/>
      <c r="Z266" s="568"/>
      <c r="AA266" s="568"/>
      <c r="AB266" s="568"/>
      <c r="AC266" s="568"/>
      <c r="AD266" s="568"/>
      <c r="AE266" s="568"/>
      <c r="AF266" s="568"/>
      <c r="AG266" s="568"/>
      <c r="AH266" s="568"/>
      <c r="AI266" s="568"/>
      <c r="AJ266" s="568"/>
    </row>
    <row r="267" spans="1:36" ht="12.75" customHeight="1" x14ac:dyDescent="0.2">
      <c r="A267" s="568"/>
      <c r="B267" s="568"/>
      <c r="C267" s="568"/>
      <c r="D267" s="568"/>
      <c r="E267" s="568"/>
      <c r="F267" s="568"/>
      <c r="G267" s="568"/>
      <c r="H267" s="568"/>
      <c r="I267" s="568"/>
      <c r="J267" s="568"/>
      <c r="K267" s="568"/>
      <c r="L267" s="568"/>
      <c r="M267" s="568"/>
      <c r="N267" s="568"/>
      <c r="O267" s="568"/>
      <c r="P267" s="568"/>
      <c r="Q267" s="568"/>
      <c r="R267" s="568"/>
      <c r="S267" s="568"/>
      <c r="T267" s="568"/>
      <c r="U267" s="568"/>
      <c r="V267" s="568"/>
      <c r="W267" s="568"/>
      <c r="X267" s="568"/>
      <c r="Y267" s="568"/>
      <c r="Z267" s="568"/>
      <c r="AA267" s="568"/>
      <c r="AB267" s="568"/>
      <c r="AC267" s="568"/>
      <c r="AD267" s="568"/>
      <c r="AE267" s="568"/>
      <c r="AF267" s="568"/>
      <c r="AG267" s="568"/>
      <c r="AH267" s="568"/>
      <c r="AI267" s="568"/>
      <c r="AJ267" s="568"/>
    </row>
    <row r="268" spans="1:36" ht="12.75" customHeight="1" x14ac:dyDescent="0.2">
      <c r="A268" s="568"/>
      <c r="B268" s="568"/>
      <c r="C268" s="568"/>
      <c r="D268" s="568"/>
      <c r="E268" s="568"/>
      <c r="F268" s="568"/>
      <c r="G268" s="568"/>
      <c r="H268" s="568"/>
      <c r="I268" s="568"/>
      <c r="J268" s="568"/>
      <c r="K268" s="568"/>
      <c r="L268" s="568"/>
      <c r="M268" s="568"/>
      <c r="N268" s="568"/>
      <c r="O268" s="568"/>
      <c r="P268" s="568"/>
      <c r="Q268" s="568"/>
      <c r="R268" s="568"/>
      <c r="S268" s="568"/>
      <c r="T268" s="568"/>
      <c r="U268" s="568"/>
      <c r="V268" s="568"/>
      <c r="W268" s="568"/>
      <c r="X268" s="568"/>
      <c r="Y268" s="568"/>
      <c r="Z268" s="568"/>
      <c r="AA268" s="568"/>
      <c r="AB268" s="568"/>
      <c r="AC268" s="568"/>
      <c r="AD268" s="568"/>
      <c r="AE268" s="568"/>
      <c r="AF268" s="568"/>
      <c r="AG268" s="568"/>
      <c r="AH268" s="568"/>
      <c r="AI268" s="568"/>
      <c r="AJ268" s="568"/>
    </row>
    <row r="269" spans="1:36" ht="12.75" customHeight="1" x14ac:dyDescent="0.2">
      <c r="A269" s="568"/>
      <c r="B269" s="568"/>
      <c r="C269" s="568"/>
      <c r="D269" s="568"/>
      <c r="E269" s="568"/>
      <c r="F269" s="568"/>
      <c r="G269" s="568"/>
      <c r="H269" s="568"/>
      <c r="I269" s="568"/>
      <c r="J269" s="568"/>
      <c r="K269" s="568"/>
      <c r="L269" s="568"/>
      <c r="M269" s="568"/>
      <c r="N269" s="568"/>
      <c r="O269" s="568"/>
      <c r="P269" s="568"/>
      <c r="Q269" s="568"/>
      <c r="R269" s="568"/>
      <c r="S269" s="568"/>
      <c r="T269" s="568"/>
      <c r="U269" s="568"/>
      <c r="V269" s="568"/>
      <c r="W269" s="568"/>
      <c r="X269" s="568"/>
      <c r="Y269" s="568"/>
      <c r="Z269" s="568"/>
      <c r="AA269" s="568"/>
      <c r="AB269" s="568"/>
      <c r="AC269" s="568"/>
      <c r="AD269" s="568"/>
      <c r="AE269" s="568"/>
      <c r="AF269" s="568"/>
      <c r="AG269" s="568"/>
      <c r="AH269" s="568"/>
      <c r="AI269" s="568"/>
      <c r="AJ269" s="568"/>
    </row>
    <row r="270" spans="1:36" ht="12.75" customHeight="1" x14ac:dyDescent="0.2">
      <c r="A270" s="568"/>
      <c r="B270" s="568"/>
      <c r="C270" s="568"/>
      <c r="D270" s="568"/>
      <c r="E270" s="568"/>
      <c r="F270" s="568"/>
      <c r="G270" s="568"/>
      <c r="H270" s="568"/>
      <c r="I270" s="568"/>
      <c r="J270" s="568"/>
      <c r="K270" s="568"/>
      <c r="L270" s="568"/>
      <c r="M270" s="568"/>
      <c r="N270" s="568"/>
      <c r="O270" s="568"/>
      <c r="P270" s="568"/>
      <c r="Q270" s="568"/>
      <c r="R270" s="568"/>
      <c r="S270" s="568"/>
      <c r="T270" s="568"/>
      <c r="U270" s="568"/>
      <c r="V270" s="568"/>
      <c r="W270" s="568"/>
      <c r="X270" s="568"/>
      <c r="Y270" s="568"/>
      <c r="Z270" s="568"/>
      <c r="AA270" s="568"/>
      <c r="AB270" s="568"/>
      <c r="AC270" s="568"/>
      <c r="AD270" s="568"/>
      <c r="AE270" s="568"/>
      <c r="AF270" s="568"/>
      <c r="AG270" s="568"/>
      <c r="AH270" s="568"/>
      <c r="AI270" s="568"/>
      <c r="AJ270" s="568"/>
    </row>
    <row r="271" spans="1:36" ht="12.75" customHeight="1" x14ac:dyDescent="0.2">
      <c r="A271" s="568"/>
      <c r="B271" s="568"/>
      <c r="C271" s="568"/>
      <c r="D271" s="568"/>
      <c r="E271" s="568"/>
      <c r="F271" s="568"/>
      <c r="G271" s="568"/>
      <c r="H271" s="568"/>
      <c r="I271" s="568"/>
      <c r="J271" s="568"/>
      <c r="K271" s="568"/>
      <c r="L271" s="568"/>
      <c r="M271" s="568"/>
      <c r="N271" s="568"/>
      <c r="O271" s="568"/>
      <c r="P271" s="568"/>
      <c r="Q271" s="568"/>
      <c r="R271" s="568"/>
      <c r="S271" s="568"/>
      <c r="T271" s="568"/>
      <c r="U271" s="568"/>
      <c r="V271" s="568"/>
      <c r="W271" s="568"/>
      <c r="X271" s="568"/>
      <c r="Y271" s="568"/>
      <c r="Z271" s="568"/>
      <c r="AA271" s="568"/>
      <c r="AB271" s="568"/>
      <c r="AC271" s="568"/>
      <c r="AD271" s="568"/>
      <c r="AE271" s="568"/>
      <c r="AF271" s="568"/>
      <c r="AG271" s="568"/>
      <c r="AH271" s="568"/>
      <c r="AI271" s="568"/>
      <c r="AJ271" s="568"/>
    </row>
    <row r="272" spans="1:36" ht="12.75" customHeight="1" x14ac:dyDescent="0.2">
      <c r="A272" s="568"/>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row>
    <row r="273" spans="1:36" ht="12.75" customHeight="1" x14ac:dyDescent="0.2">
      <c r="A273" s="568"/>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row>
    <row r="274" spans="1:36" ht="12.75" customHeight="1" x14ac:dyDescent="0.2">
      <c r="A274" s="568"/>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row>
    <row r="275" spans="1:36" ht="12.75" customHeight="1" x14ac:dyDescent="0.2">
      <c r="A275" s="568"/>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row>
    <row r="276" spans="1:36" ht="12.75" customHeight="1" x14ac:dyDescent="0.2">
      <c r="A276" s="568"/>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row>
    <row r="277" spans="1:36" ht="12.75" customHeight="1" x14ac:dyDescent="0.2">
      <c r="A277" s="568"/>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row>
    <row r="278" spans="1:36" ht="12.75" customHeight="1" x14ac:dyDescent="0.2">
      <c r="A278" s="568"/>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row>
    <row r="279" spans="1:36" ht="12.75" customHeight="1" x14ac:dyDescent="0.2">
      <c r="A279" s="568"/>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row>
    <row r="280" spans="1:36" ht="12.75" customHeight="1" x14ac:dyDescent="0.2">
      <c r="A280" s="568"/>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row>
    <row r="281" spans="1:36" ht="12.75" customHeight="1" x14ac:dyDescent="0.2">
      <c r="A281" s="568"/>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row>
    <row r="282" spans="1:36" ht="12.75" customHeight="1" x14ac:dyDescent="0.2">
      <c r="A282" s="568"/>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row>
    <row r="283" spans="1:36" ht="12.75" customHeight="1" x14ac:dyDescent="0.2">
      <c r="A283" s="568"/>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row>
    <row r="284" spans="1:36" ht="12.75" customHeight="1" x14ac:dyDescent="0.2">
      <c r="A284" s="568"/>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row>
    <row r="285" spans="1:36" ht="12.75" customHeight="1" x14ac:dyDescent="0.2">
      <c r="A285" s="568"/>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row>
    <row r="286" spans="1:36" ht="12.75" customHeight="1" x14ac:dyDescent="0.2">
      <c r="A286" s="568"/>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row>
    <row r="287" spans="1:36" ht="12.75" customHeight="1" x14ac:dyDescent="0.2">
      <c r="A287" s="568"/>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row>
    <row r="288" spans="1:36" ht="12.75" customHeight="1" x14ac:dyDescent="0.2">
      <c r="A288" s="568"/>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row>
    <row r="289" spans="1:36" ht="12.75" customHeight="1" x14ac:dyDescent="0.2">
      <c r="A289" s="568"/>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row>
    <row r="290" spans="1:36" ht="12.75" customHeight="1" x14ac:dyDescent="0.2">
      <c r="A290" s="568"/>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row>
    <row r="291" spans="1:36" ht="12.75" customHeight="1" x14ac:dyDescent="0.2">
      <c r="A291" s="568"/>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row>
    <row r="292" spans="1:36" ht="12.75" customHeight="1" x14ac:dyDescent="0.2">
      <c r="A292" s="568"/>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row>
    <row r="293" spans="1:36" ht="12.75" customHeight="1" x14ac:dyDescent="0.2">
      <c r="A293" s="568"/>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row>
    <row r="294" spans="1:36" ht="12.75" customHeight="1" x14ac:dyDescent="0.2">
      <c r="A294" s="568"/>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row>
    <row r="295" spans="1:36" ht="12.75" customHeight="1" x14ac:dyDescent="0.2">
      <c r="A295" s="568"/>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row>
    <row r="296" spans="1:36" ht="12.75" customHeight="1" x14ac:dyDescent="0.2">
      <c r="A296" s="568"/>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row>
    <row r="297" spans="1:36" ht="12.75" customHeight="1" x14ac:dyDescent="0.2">
      <c r="A297" s="568"/>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row>
    <row r="298" spans="1:36" ht="12.75" customHeight="1" x14ac:dyDescent="0.2">
      <c r="A298" s="568"/>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row>
    <row r="299" spans="1:36" ht="12.75" customHeight="1" x14ac:dyDescent="0.2">
      <c r="A299" s="568"/>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row>
    <row r="300" spans="1:36" ht="12.75" customHeight="1" x14ac:dyDescent="0.2">
      <c r="A300" s="568"/>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row>
    <row r="301" spans="1:36" ht="12.75" customHeight="1" x14ac:dyDescent="0.2">
      <c r="A301" s="568"/>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row>
    <row r="302" spans="1:36" ht="12.75" customHeight="1" x14ac:dyDescent="0.2">
      <c r="A302" s="568"/>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row>
    <row r="303" spans="1:36" ht="12.75" customHeight="1" x14ac:dyDescent="0.2">
      <c r="A303" s="568"/>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row>
    <row r="304" spans="1:36" ht="12.75" customHeight="1" x14ac:dyDescent="0.2">
      <c r="A304" s="568"/>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row>
    <row r="305" spans="1:36" ht="12.75" customHeight="1" x14ac:dyDescent="0.2">
      <c r="A305" s="568"/>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row>
    <row r="306" spans="1:36" ht="12.75" customHeight="1" x14ac:dyDescent="0.2">
      <c r="A306" s="568"/>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row>
    <row r="307" spans="1:36" ht="12.75" customHeight="1" x14ac:dyDescent="0.2">
      <c r="A307" s="568"/>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row>
    <row r="308" spans="1:36" ht="12.75" customHeight="1" x14ac:dyDescent="0.2">
      <c r="A308" s="568"/>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row>
    <row r="309" spans="1:36" ht="12.75" customHeight="1" x14ac:dyDescent="0.2">
      <c r="A309" s="568"/>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row>
    <row r="310" spans="1:36" ht="12.75" customHeight="1" x14ac:dyDescent="0.2">
      <c r="A310" s="568"/>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row>
    <row r="311" spans="1:36" ht="12.75" customHeight="1" x14ac:dyDescent="0.2">
      <c r="A311" s="568"/>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row>
    <row r="312" spans="1:36" ht="12.75" customHeight="1" x14ac:dyDescent="0.2">
      <c r="A312" s="568"/>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row>
    <row r="313" spans="1:36" ht="12.75" customHeight="1" x14ac:dyDescent="0.2">
      <c r="A313" s="568"/>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row>
    <row r="314" spans="1:36" ht="12.75" customHeight="1" x14ac:dyDescent="0.2">
      <c r="A314" s="568"/>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row>
    <row r="315" spans="1:36" ht="12.75" customHeight="1" x14ac:dyDescent="0.2">
      <c r="A315" s="568"/>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row>
    <row r="316" spans="1:36" ht="12.75" customHeight="1" x14ac:dyDescent="0.2">
      <c r="A316" s="568"/>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row>
    <row r="317" spans="1:36" ht="12.75" customHeight="1" x14ac:dyDescent="0.2">
      <c r="A317" s="568"/>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row>
    <row r="318" spans="1:36" ht="12.75" customHeight="1" x14ac:dyDescent="0.2">
      <c r="A318" s="568"/>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row>
    <row r="319" spans="1:36" ht="12.75" customHeight="1" x14ac:dyDescent="0.2">
      <c r="A319" s="568"/>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row>
    <row r="320" spans="1:36" ht="12.75" customHeight="1" x14ac:dyDescent="0.2">
      <c r="A320" s="568"/>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row>
    <row r="321" spans="1:36" ht="12.75" customHeight="1" x14ac:dyDescent="0.2">
      <c r="A321" s="568"/>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row>
    <row r="322" spans="1:36" ht="12.75" customHeight="1" x14ac:dyDescent="0.2">
      <c r="A322" s="568"/>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row>
    <row r="323" spans="1:36" ht="12.75" customHeight="1" x14ac:dyDescent="0.2">
      <c r="A323" s="568"/>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row>
    <row r="324" spans="1:36" ht="12.75" customHeight="1" x14ac:dyDescent="0.2">
      <c r="A324" s="568"/>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row>
    <row r="325" spans="1:36" ht="12.75" customHeight="1" x14ac:dyDescent="0.2">
      <c r="A325" s="568"/>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row>
    <row r="326" spans="1:36" ht="12.75" customHeight="1" x14ac:dyDescent="0.2">
      <c r="A326" s="568"/>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row>
    <row r="327" spans="1:36" ht="12.75" customHeight="1" x14ac:dyDescent="0.2">
      <c r="A327" s="568"/>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row>
    <row r="328" spans="1:36" ht="12.75" customHeight="1" x14ac:dyDescent="0.2">
      <c r="A328" s="568"/>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row>
    <row r="329" spans="1:36" ht="12.75" customHeight="1" x14ac:dyDescent="0.2">
      <c r="A329" s="568"/>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row>
    <row r="330" spans="1:36" ht="12.75" customHeight="1" x14ac:dyDescent="0.2">
      <c r="A330" s="568"/>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row>
    <row r="331" spans="1:36" ht="12.75" customHeight="1" x14ac:dyDescent="0.2">
      <c r="A331" s="568"/>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row>
    <row r="332" spans="1:36" ht="12.75" customHeight="1" x14ac:dyDescent="0.2">
      <c r="A332" s="568"/>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row>
    <row r="333" spans="1:36" ht="12.75" customHeight="1" x14ac:dyDescent="0.2">
      <c r="A333" s="568"/>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row>
    <row r="334" spans="1:36" ht="12.75" customHeight="1" x14ac:dyDescent="0.2">
      <c r="A334" s="568"/>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row>
    <row r="335" spans="1:36" ht="12.75" customHeight="1" x14ac:dyDescent="0.2">
      <c r="A335" s="568"/>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row>
    <row r="336" spans="1:36" ht="12.75" customHeight="1" x14ac:dyDescent="0.2">
      <c r="A336" s="568"/>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row>
    <row r="337" spans="1:36" ht="12.75" customHeight="1" x14ac:dyDescent="0.2">
      <c r="A337" s="568"/>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row>
    <row r="338" spans="1:36" ht="12.75" customHeight="1" x14ac:dyDescent="0.2">
      <c r="A338" s="568"/>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row>
    <row r="339" spans="1:36" ht="12.75" customHeight="1" x14ac:dyDescent="0.2">
      <c r="A339" s="568"/>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row>
    <row r="340" spans="1:36" ht="12.75" customHeight="1" x14ac:dyDescent="0.2">
      <c r="A340" s="568"/>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row>
    <row r="341" spans="1:36" ht="12.75" customHeight="1" x14ac:dyDescent="0.2">
      <c r="A341" s="568"/>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row>
    <row r="342" spans="1:36" ht="12.75" customHeight="1" x14ac:dyDescent="0.2">
      <c r="A342" s="568"/>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row>
    <row r="343" spans="1:36" ht="12.75" customHeight="1" x14ac:dyDescent="0.2">
      <c r="A343" s="568"/>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row>
    <row r="344" spans="1:36" ht="12.75" customHeight="1" x14ac:dyDescent="0.2">
      <c r="A344" s="568"/>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row>
    <row r="345" spans="1:36" ht="12.75" customHeight="1" x14ac:dyDescent="0.2">
      <c r="A345" s="568"/>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row>
    <row r="346" spans="1:36" ht="12.75" customHeight="1" x14ac:dyDescent="0.2">
      <c r="A346" s="568"/>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row>
    <row r="347" spans="1:36" ht="12.75" customHeight="1" x14ac:dyDescent="0.2">
      <c r="A347" s="568"/>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row>
    <row r="348" spans="1:36" ht="12.75" customHeight="1" x14ac:dyDescent="0.2">
      <c r="A348" s="568"/>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row>
    <row r="349" spans="1:36" ht="12.75" customHeight="1" x14ac:dyDescent="0.2">
      <c r="A349" s="568"/>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row>
    <row r="350" spans="1:36" ht="12.75" customHeight="1" x14ac:dyDescent="0.2">
      <c r="A350" s="568"/>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row>
    <row r="351" spans="1:36" ht="12.75" customHeight="1" x14ac:dyDescent="0.2">
      <c r="A351" s="568"/>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row>
    <row r="352" spans="1:36" ht="12.75" customHeight="1" x14ac:dyDescent="0.2">
      <c r="A352" s="568"/>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row>
    <row r="353" spans="1:36" ht="12.75" customHeight="1" x14ac:dyDescent="0.2">
      <c r="A353" s="568"/>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row>
    <row r="354" spans="1:36" ht="12.75" customHeight="1" x14ac:dyDescent="0.2">
      <c r="A354" s="568"/>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row>
    <row r="355" spans="1:36" ht="12.75" customHeight="1" x14ac:dyDescent="0.2">
      <c r="A355" s="568"/>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row>
    <row r="356" spans="1:36" ht="12.75" customHeight="1" x14ac:dyDescent="0.2">
      <c r="A356" s="568"/>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row>
    <row r="357" spans="1:36" ht="12.75" customHeight="1" x14ac:dyDescent="0.2">
      <c r="A357" s="568"/>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row>
    <row r="358" spans="1:36" ht="12.75" customHeight="1" x14ac:dyDescent="0.2">
      <c r="A358" s="568"/>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row>
    <row r="359" spans="1:36" ht="12.75" customHeight="1" x14ac:dyDescent="0.2">
      <c r="A359" s="568"/>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row>
    <row r="360" spans="1:36" ht="12.75" customHeight="1" x14ac:dyDescent="0.2">
      <c r="A360" s="568"/>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row>
    <row r="361" spans="1:36" ht="12.75" customHeight="1" x14ac:dyDescent="0.2">
      <c r="A361" s="568"/>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row>
    <row r="362" spans="1:36" ht="12.75" customHeight="1" x14ac:dyDescent="0.2">
      <c r="A362" s="568"/>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row>
    <row r="363" spans="1:36" ht="12.75" customHeight="1" x14ac:dyDescent="0.2">
      <c r="A363" s="568"/>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row>
    <row r="364" spans="1:36" ht="12.75" customHeight="1" x14ac:dyDescent="0.2">
      <c r="A364" s="568"/>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row>
    <row r="365" spans="1:36" ht="12.75" customHeight="1" x14ac:dyDescent="0.2">
      <c r="A365" s="568"/>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row>
    <row r="366" spans="1:36" ht="12.75" customHeight="1" x14ac:dyDescent="0.2">
      <c r="A366" s="568"/>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row>
    <row r="367" spans="1:36" ht="12.75" customHeight="1" x14ac:dyDescent="0.2">
      <c r="A367" s="568"/>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row>
    <row r="368" spans="1:36" ht="12.75" customHeight="1" x14ac:dyDescent="0.2">
      <c r="A368" s="568"/>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row>
    <row r="369" spans="1:36" ht="12.75" customHeight="1" x14ac:dyDescent="0.2">
      <c r="A369" s="568"/>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row>
    <row r="370" spans="1:36" ht="12.75" customHeight="1" x14ac:dyDescent="0.2">
      <c r="A370" s="568"/>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row>
    <row r="371" spans="1:36" ht="12.75" customHeight="1" x14ac:dyDescent="0.2">
      <c r="A371" s="568"/>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row>
    <row r="372" spans="1:36"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row>
    <row r="373" spans="1:36"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row>
    <row r="374" spans="1:36"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row>
    <row r="375" spans="1:36"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row>
    <row r="376" spans="1:36"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row>
    <row r="377" spans="1:36"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row>
    <row r="378" spans="1:36"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row>
    <row r="379" spans="1:36"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row>
    <row r="380" spans="1:36"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row>
    <row r="381" spans="1:36"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row>
    <row r="382" spans="1:36"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row>
    <row r="383" spans="1:36"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row>
    <row r="384" spans="1:36"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row>
    <row r="385" spans="1:36"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row>
    <row r="386" spans="1:36"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row>
    <row r="387" spans="1:36"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row>
    <row r="388" spans="1:36"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row>
    <row r="389" spans="1:36"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row>
    <row r="390" spans="1:36"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row>
    <row r="391" spans="1:36"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row>
    <row r="392" spans="1:36"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row>
    <row r="393" spans="1:36"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row>
    <row r="394" spans="1:36"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row>
    <row r="395" spans="1:36"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row>
    <row r="396" spans="1:36"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row>
    <row r="397" spans="1:36"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row>
    <row r="398" spans="1:36"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row>
    <row r="399" spans="1:36"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row>
    <row r="400" spans="1:36"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row>
    <row r="401" spans="1:36"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row>
    <row r="402" spans="1:36"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row>
    <row r="403" spans="1:36"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row>
    <row r="404" spans="1:36"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row>
    <row r="405" spans="1:36"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row>
    <row r="406" spans="1:36"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row>
    <row r="407" spans="1:36"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row>
    <row r="408" spans="1:36"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row>
    <row r="409" spans="1:36"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row>
    <row r="410" spans="1:36"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row>
    <row r="411" spans="1:36"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row>
    <row r="412" spans="1:36"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row>
    <row r="413" spans="1:36"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row>
    <row r="414" spans="1:36"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row>
    <row r="415" spans="1:36"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row>
    <row r="416" spans="1:36"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row>
    <row r="417" spans="1:36"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row>
    <row r="418" spans="1:36"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row>
    <row r="419" spans="1:36"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row>
    <row r="420" spans="1:36"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row>
    <row r="421" spans="1:36"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row>
    <row r="422" spans="1:36"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row>
    <row r="423" spans="1:36"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row>
    <row r="424" spans="1:36"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row>
    <row r="425" spans="1:36"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row>
    <row r="426" spans="1:36"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row>
    <row r="427" spans="1:36"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row>
    <row r="428" spans="1:36"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row>
    <row r="429" spans="1:36"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row>
    <row r="430" spans="1:36"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row>
    <row r="431" spans="1:36"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row>
    <row r="432" spans="1:36"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row>
    <row r="433" spans="1:36"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row>
    <row r="434" spans="1:36"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row>
    <row r="435" spans="1:36"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row>
    <row r="436" spans="1:36"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row>
    <row r="437" spans="1:36"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row>
    <row r="438" spans="1:36"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row>
    <row r="439" spans="1:36"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row>
    <row r="440" spans="1:36"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row>
    <row r="441" spans="1:36"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row>
    <row r="442" spans="1:36"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row>
    <row r="443" spans="1:36"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row>
    <row r="444" spans="1:36"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row>
    <row r="445" spans="1:36"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row>
    <row r="446" spans="1:36"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row>
    <row r="447" spans="1:36"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row>
    <row r="448" spans="1:36"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row>
    <row r="449" spans="1:36"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row>
    <row r="450" spans="1:36"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row>
    <row r="451" spans="1:36"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row>
    <row r="452" spans="1:36"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row>
    <row r="453" spans="1:36"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row>
    <row r="454" spans="1:36"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row>
    <row r="455" spans="1:36"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row>
    <row r="456" spans="1:36"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row>
    <row r="457" spans="1:36"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row>
    <row r="458" spans="1:36"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row>
    <row r="459" spans="1:36"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row>
    <row r="460" spans="1:36"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row>
    <row r="461" spans="1:36"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row>
    <row r="462" spans="1:36"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row>
    <row r="463" spans="1:36"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row>
    <row r="464" spans="1:36"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row>
    <row r="465" spans="1:36"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row>
    <row r="466" spans="1:36"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row>
    <row r="467" spans="1:36"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row>
    <row r="468" spans="1:36"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row>
    <row r="469" spans="1:36"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row>
    <row r="470" spans="1:36"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row>
    <row r="471" spans="1:36"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row>
    <row r="472" spans="1:36"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row>
    <row r="473" spans="1:36"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row>
    <row r="474" spans="1:36"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row>
    <row r="475" spans="1:36"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row>
    <row r="476" spans="1:36"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row>
    <row r="477" spans="1:36"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row>
    <row r="478" spans="1:36"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row>
    <row r="479" spans="1:36"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row>
    <row r="480" spans="1:36"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row>
    <row r="481" spans="1:36"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row>
    <row r="482" spans="1:36"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row>
    <row r="483" spans="1:36"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row>
    <row r="484" spans="1:36"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row>
    <row r="485" spans="1:36"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row>
    <row r="486" spans="1:36"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row>
    <row r="487" spans="1:36"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row>
    <row r="488" spans="1:36"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row>
    <row r="489" spans="1:36"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row>
    <row r="490" spans="1:36"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row>
    <row r="491" spans="1:36"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row>
    <row r="492" spans="1:36"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row>
    <row r="493" spans="1:36"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row>
    <row r="494" spans="1:36"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row>
    <row r="495" spans="1:36"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row>
    <row r="496" spans="1:36"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row>
    <row r="497" spans="1:36"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row>
    <row r="498" spans="1:36"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row>
    <row r="499" spans="1:36"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row>
    <row r="500" spans="1:36"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row>
    <row r="501" spans="1:36"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row>
    <row r="502" spans="1:36"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row>
    <row r="503" spans="1:36"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row>
    <row r="504" spans="1:36"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row>
    <row r="505" spans="1:36"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row>
    <row r="506" spans="1:36"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row>
    <row r="507" spans="1:36"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row>
    <row r="508" spans="1:36"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row>
    <row r="509" spans="1:36"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row>
    <row r="510" spans="1:36"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row>
    <row r="511" spans="1:36"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row>
    <row r="512" spans="1:36"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row>
    <row r="513" spans="1:36"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row>
    <row r="514" spans="1:36"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row>
    <row r="515" spans="1:36"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row>
    <row r="516" spans="1:36"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row>
    <row r="517" spans="1:36"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row>
    <row r="518" spans="1:36"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row>
    <row r="519" spans="1:36"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row>
    <row r="520" spans="1:36"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row>
    <row r="521" spans="1:36"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row>
    <row r="522" spans="1:36"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row>
    <row r="523" spans="1:36"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row>
    <row r="524" spans="1:36"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row>
    <row r="525" spans="1:36"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row>
    <row r="526" spans="1:36"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row>
    <row r="527" spans="1:36"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row>
    <row r="528" spans="1:36"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row>
    <row r="529" spans="1:36"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row>
    <row r="530" spans="1:36"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row>
    <row r="531" spans="1:36"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row>
    <row r="532" spans="1:36"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row>
    <row r="533" spans="1:36"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row>
    <row r="534" spans="1:36"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row>
    <row r="535" spans="1:36"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row>
    <row r="536" spans="1:36"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row>
    <row r="537" spans="1:36"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row>
    <row r="538" spans="1:36"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row>
    <row r="539" spans="1:36"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row>
    <row r="540" spans="1:36"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row>
    <row r="541" spans="1:36"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row>
    <row r="542" spans="1:36"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row>
    <row r="543" spans="1:36"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row>
    <row r="544" spans="1:36"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row>
    <row r="545" spans="1:36"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row>
    <row r="546" spans="1:36"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row>
    <row r="547" spans="1:36"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row>
    <row r="548" spans="1:36"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row>
    <row r="549" spans="1:36"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row>
    <row r="550" spans="1:36"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row>
    <row r="551" spans="1:36"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row>
    <row r="552" spans="1:36"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row>
    <row r="553" spans="1:36"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row>
    <row r="554" spans="1:36"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row>
    <row r="555" spans="1:36"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row>
    <row r="556" spans="1:36"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row>
    <row r="557" spans="1:36"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row>
    <row r="558" spans="1:36"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row>
    <row r="559" spans="1:36"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row>
    <row r="560" spans="1:36"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row>
    <row r="561" spans="1:36"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row>
    <row r="562" spans="1:36"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row>
    <row r="563" spans="1:36"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row>
    <row r="564" spans="1:36"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row>
    <row r="565" spans="1:36"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row>
    <row r="566" spans="1:36"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row>
    <row r="567" spans="1:36"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row>
    <row r="568" spans="1:36"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row>
    <row r="569" spans="1:36"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row>
    <row r="570" spans="1:36"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row>
    <row r="571" spans="1:36"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row>
    <row r="572" spans="1:36"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row>
    <row r="573" spans="1:36"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row>
    <row r="574" spans="1:36"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row>
    <row r="575" spans="1:36"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row>
    <row r="576" spans="1:36"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row>
    <row r="577" spans="1:36"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row>
    <row r="578" spans="1:36"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row>
    <row r="579" spans="1:36"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row>
    <row r="580" spans="1:36"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row>
    <row r="581" spans="1:36"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row>
    <row r="582" spans="1:36"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row>
    <row r="583" spans="1:36"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row>
    <row r="584" spans="1:36"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row>
    <row r="585" spans="1:36"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row>
    <row r="586" spans="1:36"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row>
    <row r="587" spans="1:36"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row>
    <row r="588" spans="1:36"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row>
    <row r="589" spans="1:36"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row>
    <row r="590" spans="1:36"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row>
    <row r="591" spans="1:36"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row>
    <row r="592" spans="1:36"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row>
    <row r="593" spans="1:36"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row>
    <row r="594" spans="1:36"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row>
    <row r="595" spans="1:36"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row>
    <row r="596" spans="1:36"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row>
    <row r="597" spans="1:36"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row>
    <row r="598" spans="1:36"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row>
    <row r="599" spans="1:36"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row>
    <row r="600" spans="1:36"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row>
    <row r="601" spans="1:36"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row>
    <row r="602" spans="1:36"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row>
    <row r="603" spans="1:36"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row>
    <row r="604" spans="1:36"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row>
    <row r="605" spans="1:36"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row>
    <row r="606" spans="1:36"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row>
    <row r="607" spans="1:36"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row>
    <row r="608" spans="1:36"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row>
    <row r="609" spans="1:36"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row>
    <row r="610" spans="1:36"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row>
    <row r="611" spans="1:36"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row>
    <row r="612" spans="1:36"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row>
    <row r="613" spans="1:36"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row>
    <row r="614" spans="1:36"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row>
    <row r="615" spans="1:36"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row>
    <row r="616" spans="1:36"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row>
    <row r="617" spans="1:36"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row>
    <row r="618" spans="1:36"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row>
    <row r="619" spans="1:36"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row>
    <row r="620" spans="1:36"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row>
    <row r="621" spans="1:36"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row>
    <row r="622" spans="1:36"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row>
    <row r="623" spans="1:36"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row>
    <row r="624" spans="1:36"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row>
    <row r="625" spans="1:36"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row>
    <row r="626" spans="1:36"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row>
    <row r="627" spans="1:36"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row>
    <row r="628" spans="1:36"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row>
    <row r="629" spans="1:36"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row>
    <row r="630" spans="1:36"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row>
    <row r="631" spans="1:36"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row>
    <row r="632" spans="1:36"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row>
    <row r="633" spans="1:36"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row>
    <row r="634" spans="1:36"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row>
    <row r="635" spans="1:36"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row>
    <row r="636" spans="1:36"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row>
    <row r="637" spans="1:36"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row>
    <row r="638" spans="1:36"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row>
    <row r="639" spans="1:36"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row>
    <row r="640" spans="1:36"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row>
    <row r="641" spans="1:36"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row>
    <row r="642" spans="1:36"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row>
    <row r="643" spans="1:36"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row>
    <row r="644" spans="1:36"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row>
    <row r="645" spans="1:36"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row>
    <row r="646" spans="1:36"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row>
    <row r="647" spans="1:36"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row>
    <row r="648" spans="1:36"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row>
    <row r="649" spans="1:36"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row>
    <row r="650" spans="1:36"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row>
    <row r="651" spans="1:36"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row>
    <row r="652" spans="1:36"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row>
    <row r="653" spans="1:36"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row>
    <row r="654" spans="1:36"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row>
    <row r="655" spans="1:36"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row>
    <row r="656" spans="1:36"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row>
    <row r="657" spans="1:36"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row>
    <row r="658" spans="1:36"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row>
    <row r="659" spans="1:36"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row>
    <row r="660" spans="1:36"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row>
    <row r="661" spans="1:36"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row>
    <row r="662" spans="1:36"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row>
    <row r="663" spans="1:36"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row>
    <row r="664" spans="1:36"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row>
    <row r="665" spans="1:36"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row>
    <row r="666" spans="1:36"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row>
    <row r="667" spans="1:36"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row>
    <row r="668" spans="1:36"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row>
    <row r="669" spans="1:36"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row>
    <row r="670" spans="1:36"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row>
    <row r="671" spans="1:36"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row>
    <row r="672" spans="1:36"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row>
    <row r="673" spans="1:36"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row>
    <row r="674" spans="1:36"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row>
    <row r="675" spans="1:36"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row>
    <row r="676" spans="1:36"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row>
    <row r="677" spans="1:36"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row>
    <row r="678" spans="1:36"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row>
    <row r="679" spans="1:36"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row>
    <row r="680" spans="1:36"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row>
    <row r="681" spans="1:36"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row>
    <row r="682" spans="1:36"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row>
    <row r="683" spans="1:36"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row>
    <row r="684" spans="1:36"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row>
    <row r="685" spans="1:36"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row>
    <row r="686" spans="1:36"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row>
    <row r="687" spans="1:36"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row>
    <row r="688" spans="1:36"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row>
    <row r="689" spans="1:36"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row>
    <row r="690" spans="1:36"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row>
    <row r="691" spans="1:36"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row>
    <row r="692" spans="1:36"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row>
    <row r="693" spans="1:36"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row>
    <row r="694" spans="1:36"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row>
    <row r="695" spans="1:36"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row>
    <row r="696" spans="1:36"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row>
    <row r="697" spans="1:36"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row>
    <row r="698" spans="1:36"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row>
    <row r="699" spans="1:36"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row>
    <row r="700" spans="1:36"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row>
    <row r="701" spans="1:36"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row>
    <row r="702" spans="1:36"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row>
    <row r="703" spans="1:36"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row>
    <row r="704" spans="1:36"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row>
    <row r="705" spans="1:36"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row>
    <row r="706" spans="1:36"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row>
    <row r="707" spans="1:36"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row>
    <row r="708" spans="1:36"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row>
    <row r="709" spans="1:36"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row>
    <row r="710" spans="1:36"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row>
    <row r="711" spans="1:36"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row>
    <row r="712" spans="1:36"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row>
    <row r="713" spans="1:36"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row>
    <row r="714" spans="1:36"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row>
    <row r="715" spans="1:36"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row>
    <row r="716" spans="1:36"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row>
    <row r="717" spans="1:36"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row>
    <row r="718" spans="1:36"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row>
    <row r="719" spans="1:36"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row>
    <row r="720" spans="1:36"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row>
    <row r="721" spans="1:36"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row>
    <row r="722" spans="1:36"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row>
    <row r="723" spans="1:36"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row>
    <row r="724" spans="1:36"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row>
    <row r="725" spans="1:36"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row>
    <row r="726" spans="1:36"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row>
    <row r="727" spans="1:36"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row>
    <row r="728" spans="1:36"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row>
    <row r="729" spans="1:36"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row>
    <row r="730" spans="1:36"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row>
    <row r="731" spans="1:36"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row>
    <row r="732" spans="1:36"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row>
    <row r="733" spans="1:36"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row>
    <row r="734" spans="1:36"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row>
    <row r="735" spans="1:36"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row>
    <row r="736" spans="1:36"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row>
    <row r="737" spans="1:36"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row>
    <row r="738" spans="1:36"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row>
    <row r="739" spans="1:36"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row>
    <row r="740" spans="1:36"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row>
    <row r="741" spans="1:36"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row>
    <row r="742" spans="1:36"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row>
    <row r="743" spans="1:36"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row>
    <row r="744" spans="1:36"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row>
    <row r="745" spans="1:36"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row>
    <row r="746" spans="1:36"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row>
    <row r="747" spans="1:36"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row>
    <row r="748" spans="1:36"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row>
    <row r="749" spans="1:36"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row>
    <row r="750" spans="1:36"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row>
    <row r="751" spans="1:36"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row>
    <row r="752" spans="1:36"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row>
    <row r="753" spans="1:36"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row>
    <row r="754" spans="1:36"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row>
    <row r="755" spans="1:36"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row>
    <row r="756" spans="1:36"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row>
    <row r="757" spans="1:36"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row>
    <row r="758" spans="1:36"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row>
    <row r="759" spans="1:36"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row>
    <row r="760" spans="1:36"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row>
    <row r="761" spans="1:36"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row>
    <row r="762" spans="1:36"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row>
    <row r="763" spans="1:36"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row>
    <row r="764" spans="1:36"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row>
    <row r="765" spans="1:36"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row>
    <row r="766" spans="1:36"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row>
    <row r="767" spans="1:36"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row>
    <row r="768" spans="1:36"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row>
    <row r="769" spans="1:36"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row>
    <row r="770" spans="1:36"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row>
    <row r="771" spans="1:36"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row>
    <row r="772" spans="1:36"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row>
    <row r="773" spans="1:36"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row>
    <row r="774" spans="1:36"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row>
    <row r="775" spans="1:36"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row>
    <row r="776" spans="1:36"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row>
    <row r="777" spans="1:36"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row>
    <row r="778" spans="1:36"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row>
    <row r="779" spans="1:36"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row>
    <row r="780" spans="1:36"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row>
    <row r="781" spans="1:36"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row>
    <row r="782" spans="1:36"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row>
    <row r="783" spans="1:36"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row>
    <row r="784" spans="1:36"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row>
    <row r="785" spans="1:36"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row>
    <row r="786" spans="1:36"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row>
    <row r="787" spans="1:36"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row>
    <row r="788" spans="1:36"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row>
    <row r="789" spans="1:36"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row>
    <row r="790" spans="1:36"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row>
    <row r="791" spans="1:36"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row>
    <row r="792" spans="1:36"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row>
    <row r="793" spans="1:36"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row>
    <row r="794" spans="1:36"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row>
    <row r="795" spans="1:36"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row>
    <row r="796" spans="1:36"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row>
    <row r="797" spans="1:36"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row>
    <row r="798" spans="1:36"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row>
    <row r="799" spans="1:36"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row>
    <row r="800" spans="1:36"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row>
    <row r="801" spans="1:36"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row>
    <row r="802" spans="1:36"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row>
    <row r="803" spans="1:36"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row>
    <row r="804" spans="1:36"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row>
    <row r="805" spans="1:36"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row>
    <row r="806" spans="1:36"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row>
    <row r="807" spans="1:36"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row>
    <row r="808" spans="1:36"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row>
    <row r="809" spans="1:36"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row>
    <row r="810" spans="1:36"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row>
    <row r="811" spans="1:36"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row>
    <row r="812" spans="1:36"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row>
    <row r="813" spans="1:36"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row>
    <row r="814" spans="1:36"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row>
    <row r="815" spans="1:36"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row>
    <row r="816" spans="1:36"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row>
    <row r="817" spans="1:36"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row>
    <row r="818" spans="1:36"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row>
    <row r="819" spans="1:36"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row>
    <row r="820" spans="1:36"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row>
    <row r="821" spans="1:36"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row>
    <row r="822" spans="1:36"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row>
    <row r="823" spans="1:36"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row>
    <row r="824" spans="1:36"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row>
    <row r="825" spans="1:36"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row>
    <row r="826" spans="1:36"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row>
    <row r="827" spans="1:36"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row>
    <row r="828" spans="1:36"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row>
    <row r="829" spans="1:36"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row>
    <row r="830" spans="1:36"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row>
    <row r="831" spans="1:36"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row>
    <row r="832" spans="1:36"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row>
    <row r="833" spans="1:36"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row>
    <row r="834" spans="1:36"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row>
    <row r="835" spans="1:36"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row>
    <row r="836" spans="1:36"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row>
    <row r="837" spans="1:36"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row>
    <row r="838" spans="1:36"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row>
    <row r="839" spans="1:36"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row>
    <row r="840" spans="1:36"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row>
    <row r="841" spans="1:36"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row>
    <row r="842" spans="1:36"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row>
    <row r="843" spans="1:36"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row>
    <row r="844" spans="1:36"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row>
    <row r="845" spans="1:36"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row>
    <row r="846" spans="1:36"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row>
    <row r="847" spans="1:36"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row>
    <row r="848" spans="1:36"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row>
    <row r="849" spans="1:36"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row>
    <row r="850" spans="1:36"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row>
    <row r="851" spans="1:36"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row>
    <row r="852" spans="1:36"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row>
    <row r="853" spans="1:36"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row>
    <row r="854" spans="1:36"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row>
    <row r="855" spans="1:36"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row>
    <row r="856" spans="1:36"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row>
    <row r="857" spans="1:36"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row>
    <row r="858" spans="1:36"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row>
    <row r="859" spans="1:36"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row>
    <row r="860" spans="1:36"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row>
    <row r="861" spans="1:36"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row>
    <row r="862" spans="1:36"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row>
    <row r="863" spans="1:36"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row>
    <row r="864" spans="1:36"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row>
    <row r="865" spans="1:36"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row>
    <row r="866" spans="1:36"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row>
    <row r="867" spans="1:36"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row>
    <row r="868" spans="1:36"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row>
    <row r="869" spans="1:36"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row>
    <row r="870" spans="1:36"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row>
    <row r="871" spans="1:36"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row>
    <row r="872" spans="1:36"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row>
    <row r="873" spans="1:36"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row>
    <row r="874" spans="1:36"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row>
    <row r="875" spans="1:36"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row>
    <row r="876" spans="1:36"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row>
    <row r="877" spans="1:36"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row>
    <row r="878" spans="1:36"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row>
    <row r="879" spans="1:36"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row>
    <row r="880" spans="1:36"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row>
    <row r="881" spans="1:36"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row>
    <row r="882" spans="1:36"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row>
    <row r="883" spans="1:36"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row>
    <row r="884" spans="1:36"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row>
    <row r="885" spans="1:36"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row>
    <row r="886" spans="1:36"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row>
    <row r="887" spans="1:36"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row>
    <row r="888" spans="1:36"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row>
    <row r="889" spans="1:36"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row>
    <row r="890" spans="1:36"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row>
    <row r="891" spans="1:36"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row>
    <row r="892" spans="1:36"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row>
    <row r="893" spans="1:36"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row>
    <row r="894" spans="1:36"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row>
    <row r="895" spans="1:36"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row>
    <row r="896" spans="1:36"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row>
    <row r="897" spans="1:36"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row>
    <row r="898" spans="1:36"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row>
    <row r="899" spans="1:36"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row>
    <row r="900" spans="1:36"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row>
    <row r="901" spans="1:36"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row>
    <row r="902" spans="1:36"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row>
    <row r="903" spans="1:36"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row>
    <row r="904" spans="1:36"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row>
    <row r="905" spans="1:36"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row>
    <row r="906" spans="1:36"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row>
    <row r="907" spans="1:36"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row>
    <row r="908" spans="1:36"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row>
    <row r="909" spans="1:36"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row>
    <row r="910" spans="1:36"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row>
    <row r="911" spans="1:36"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row>
    <row r="912" spans="1:36"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row>
    <row r="913" spans="1:36"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row>
    <row r="914" spans="1:36"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row>
    <row r="915" spans="1:36"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row>
    <row r="916" spans="1:36"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row>
    <row r="917" spans="1:36"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row>
    <row r="918" spans="1:36"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row>
    <row r="919" spans="1:36"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row>
    <row r="920" spans="1:36"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row>
    <row r="921" spans="1:36"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row>
    <row r="922" spans="1:36"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row>
    <row r="923" spans="1:36"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row>
    <row r="924" spans="1:36"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row>
    <row r="925" spans="1:36"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row>
    <row r="926" spans="1:36"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row>
    <row r="927" spans="1:36"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row>
    <row r="928" spans="1:36"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row>
    <row r="929" spans="1:36"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row>
    <row r="930" spans="1:36"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row>
    <row r="931" spans="1:36"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row>
    <row r="932" spans="1:36"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row>
    <row r="933" spans="1:36"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row>
    <row r="934" spans="1:36"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row>
    <row r="935" spans="1:36"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row>
    <row r="936" spans="1:36"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row>
    <row r="937" spans="1:36"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row>
    <row r="938" spans="1:36"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row>
    <row r="939" spans="1:36"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row>
    <row r="940" spans="1:36"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row>
    <row r="941" spans="1:36"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row>
    <row r="942" spans="1:36"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row>
    <row r="943" spans="1:36"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row>
    <row r="944" spans="1:36"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row>
    <row r="945" spans="1:36"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row>
    <row r="946" spans="1:36"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row>
    <row r="947" spans="1:36"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row>
    <row r="948" spans="1:36"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row>
    <row r="949" spans="1:36"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row>
    <row r="950" spans="1:36"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row>
    <row r="951" spans="1:36"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row>
    <row r="952" spans="1:36"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row>
    <row r="953" spans="1:36"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row>
    <row r="954" spans="1:36"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row>
    <row r="955" spans="1:36"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row>
    <row r="956" spans="1:36"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row>
    <row r="957" spans="1:36"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row>
    <row r="958" spans="1:36"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row>
    <row r="959" spans="1:36"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row>
    <row r="960" spans="1:36"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row>
    <row r="961" spans="1:36"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row>
    <row r="962" spans="1:36"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row>
    <row r="963" spans="1:36"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row>
    <row r="964" spans="1:36"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row>
    <row r="965" spans="1:36"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row>
    <row r="966" spans="1:36"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row>
    <row r="967" spans="1:36"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row>
    <row r="968" spans="1:36"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row>
    <row r="969" spans="1:36"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row>
    <row r="970" spans="1:36"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row>
    <row r="971" spans="1:36"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row>
    <row r="972" spans="1:36"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row>
    <row r="973" spans="1:36"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row>
    <row r="974" spans="1:36"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row>
    <row r="975" spans="1:36"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row>
    <row r="976" spans="1:36"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row>
    <row r="977" spans="1:36"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row>
    <row r="978" spans="1:36"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row>
    <row r="979" spans="1:36"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row>
    <row r="980" spans="1:36"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row>
    <row r="981" spans="1:36"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row>
    <row r="982" spans="1:36"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row>
    <row r="983" spans="1:36"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row>
    <row r="984" spans="1:36"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row>
    <row r="985" spans="1:36"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row>
    <row r="986" spans="1:36"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row>
    <row r="987" spans="1:36"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row>
    <row r="988" spans="1:36"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row>
    <row r="989" spans="1:36"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row>
    <row r="990" spans="1:36"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row>
    <row r="991" spans="1:36"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row>
    <row r="992" spans="1:36"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row>
    <row r="993" spans="1:36"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row>
    <row r="994" spans="1:36"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row>
    <row r="995" spans="1:36"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row>
    <row r="996" spans="1:36"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row>
    <row r="997" spans="1:36"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row>
    <row r="998" spans="1:36"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row>
    <row r="999" spans="1:36"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row>
    <row r="1000" spans="1:36"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row>
  </sheetData>
  <mergeCells count="831">
    <mergeCell ref="Y133:Y138"/>
    <mergeCell ref="H145:H148"/>
    <mergeCell ref="I145:I148"/>
    <mergeCell ref="L145:L148"/>
    <mergeCell ref="M145:M148"/>
    <mergeCell ref="N145:N148"/>
    <mergeCell ref="O145:O148"/>
    <mergeCell ref="P145:P148"/>
    <mergeCell ref="L133:L138"/>
    <mergeCell ref="M133:M138"/>
    <mergeCell ref="N133:N138"/>
    <mergeCell ref="O133:O138"/>
    <mergeCell ref="P133:P138"/>
    <mergeCell ref="Q133:Q138"/>
    <mergeCell ref="R133:R138"/>
    <mergeCell ref="X145:X148"/>
    <mergeCell ref="Y145:Y148"/>
    <mergeCell ref="Q145:Q148"/>
    <mergeCell ref="R145:R148"/>
    <mergeCell ref="S145:S148"/>
    <mergeCell ref="T145:T148"/>
    <mergeCell ref="U145:U148"/>
    <mergeCell ref="V145:V148"/>
    <mergeCell ref="W145:W148"/>
    <mergeCell ref="O115:O120"/>
    <mergeCell ref="P115:P120"/>
    <mergeCell ref="Q115:Q120"/>
    <mergeCell ref="S133:S138"/>
    <mergeCell ref="T133:T138"/>
    <mergeCell ref="U133:U138"/>
    <mergeCell ref="V133:V138"/>
    <mergeCell ref="W133:W138"/>
    <mergeCell ref="X133:X138"/>
    <mergeCell ref="W127:W132"/>
    <mergeCell ref="X127:X132"/>
    <mergeCell ref="S121:S126"/>
    <mergeCell ref="T121:T126"/>
    <mergeCell ref="O121:O126"/>
    <mergeCell ref="P121:P126"/>
    <mergeCell ref="Q121:Q126"/>
    <mergeCell ref="R121:R126"/>
    <mergeCell ref="T127:T132"/>
    <mergeCell ref="O127:O132"/>
    <mergeCell ref="P127:P132"/>
    <mergeCell ref="Q127:Q132"/>
    <mergeCell ref="S112:S113"/>
    <mergeCell ref="T112:T113"/>
    <mergeCell ref="L112:L113"/>
    <mergeCell ref="M112:M113"/>
    <mergeCell ref="N112:N113"/>
    <mergeCell ref="O112:O113"/>
    <mergeCell ref="P112:P113"/>
    <mergeCell ref="Q112:Q113"/>
    <mergeCell ref="R112:R113"/>
    <mergeCell ref="K115:K120"/>
    <mergeCell ref="L115:L120"/>
    <mergeCell ref="M115:M120"/>
    <mergeCell ref="N115:N120"/>
    <mergeCell ref="A133:B138"/>
    <mergeCell ref="C133:D138"/>
    <mergeCell ref="G133:G138"/>
    <mergeCell ref="H133:H138"/>
    <mergeCell ref="I133:I138"/>
    <mergeCell ref="J133:J138"/>
    <mergeCell ref="K133:K138"/>
    <mergeCell ref="L121:L126"/>
    <mergeCell ref="M121:M126"/>
    <mergeCell ref="N121:N126"/>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Z121:Z126"/>
    <mergeCell ref="AA121:AA126"/>
    <mergeCell ref="AB121:AB126"/>
    <mergeCell ref="AC121:AC126"/>
    <mergeCell ref="AD121:AD126"/>
    <mergeCell ref="AD127:AD132"/>
    <mergeCell ref="A127:B132"/>
    <mergeCell ref="C127:D132"/>
    <mergeCell ref="G127:G132"/>
    <mergeCell ref="H127:H132"/>
    <mergeCell ref="I127:I132"/>
    <mergeCell ref="J127:J132"/>
    <mergeCell ref="K127:K132"/>
    <mergeCell ref="R127:R132"/>
    <mergeCell ref="U121:U126"/>
    <mergeCell ref="V121:V126"/>
    <mergeCell ref="W121:W126"/>
    <mergeCell ref="X121:X126"/>
    <mergeCell ref="Y121:Y126"/>
    <mergeCell ref="K121:K126"/>
    <mergeCell ref="AB127:AB132"/>
    <mergeCell ref="AC127:AC132"/>
    <mergeCell ref="U127:U132"/>
    <mergeCell ref="V127:V132"/>
    <mergeCell ref="Z115:Z120"/>
    <mergeCell ref="AA115:AA120"/>
    <mergeCell ref="AB115:AB120"/>
    <mergeCell ref="AC115:AC120"/>
    <mergeCell ref="AD115:AD120"/>
    <mergeCell ref="R115:R120"/>
    <mergeCell ref="S115:S120"/>
    <mergeCell ref="T115:T120"/>
    <mergeCell ref="U115:U120"/>
    <mergeCell ref="V115:V120"/>
    <mergeCell ref="W115:W120"/>
    <mergeCell ref="X115:X120"/>
    <mergeCell ref="Y115:Y120"/>
    <mergeCell ref="AC107:AC111"/>
    <mergeCell ref="AD107:AD111"/>
    <mergeCell ref="AD112:AD113"/>
    <mergeCell ref="A106:B111"/>
    <mergeCell ref="G107:G111"/>
    <mergeCell ref="H107:H111"/>
    <mergeCell ref="I107:I111"/>
    <mergeCell ref="J107:J111"/>
    <mergeCell ref="K107:K111"/>
    <mergeCell ref="L107:L111"/>
    <mergeCell ref="A112:B113"/>
    <mergeCell ref="C112:D113"/>
    <mergeCell ref="G112:G113"/>
    <mergeCell ref="H112:H113"/>
    <mergeCell ref="I112:I113"/>
    <mergeCell ref="J112:J113"/>
    <mergeCell ref="K112:K113"/>
    <mergeCell ref="T107:T111"/>
    <mergeCell ref="U107:U111"/>
    <mergeCell ref="V107:V111"/>
    <mergeCell ref="W107:W111"/>
    <mergeCell ref="X107:X111"/>
    <mergeCell ref="Y107:Y111"/>
    <mergeCell ref="Z107:Z111"/>
    <mergeCell ref="M107:M111"/>
    <mergeCell ref="N107:N111"/>
    <mergeCell ref="O107:O111"/>
    <mergeCell ref="P107:P111"/>
    <mergeCell ref="Q107:Q111"/>
    <mergeCell ref="R107:R111"/>
    <mergeCell ref="S107:S111"/>
    <mergeCell ref="AA107:AA111"/>
    <mergeCell ref="AB107:AB111"/>
    <mergeCell ref="AB112:AB113"/>
    <mergeCell ref="AC112:AC113"/>
    <mergeCell ref="U112:U113"/>
    <mergeCell ref="V112:V113"/>
    <mergeCell ref="W112:W113"/>
    <mergeCell ref="X112:X113"/>
    <mergeCell ref="Y112:Y113"/>
    <mergeCell ref="Z112:Z113"/>
    <mergeCell ref="AA112:AA113"/>
    <mergeCell ref="W92:W93"/>
    <mergeCell ref="X92:X93"/>
    <mergeCell ref="Y92:Y93"/>
    <mergeCell ref="Z92:Z93"/>
    <mergeCell ref="AA92:AA93"/>
    <mergeCell ref="C92:D93"/>
    <mergeCell ref="C94:D95"/>
    <mergeCell ref="G94:G95"/>
    <mergeCell ref="H94:H95"/>
    <mergeCell ref="M94:M95"/>
    <mergeCell ref="N94:N95"/>
    <mergeCell ref="O94:O95"/>
    <mergeCell ref="P94:P95"/>
    <mergeCell ref="Q94:Q95"/>
    <mergeCell ref="I92:I93"/>
    <mergeCell ref="J92:J93"/>
    <mergeCell ref="K92:K93"/>
    <mergeCell ref="L92:L93"/>
    <mergeCell ref="M92:M93"/>
    <mergeCell ref="N92:N93"/>
    <mergeCell ref="O92:O93"/>
    <mergeCell ref="P92:P93"/>
    <mergeCell ref="Q92:Q93"/>
    <mergeCell ref="AD87:AD88"/>
    <mergeCell ref="AA89:AA90"/>
    <mergeCell ref="AD89:AD90"/>
    <mergeCell ref="Y94:Y95"/>
    <mergeCell ref="Z94:Z95"/>
    <mergeCell ref="R94:R95"/>
    <mergeCell ref="S94:S95"/>
    <mergeCell ref="T94:T95"/>
    <mergeCell ref="U94:U95"/>
    <mergeCell ref="V94:V95"/>
    <mergeCell ref="W94:W95"/>
    <mergeCell ref="X94:X95"/>
    <mergeCell ref="R92:R93"/>
    <mergeCell ref="S92:S93"/>
    <mergeCell ref="T92:T93"/>
    <mergeCell ref="AB92:AB93"/>
    <mergeCell ref="AC92:AC93"/>
    <mergeCell ref="AD92:AD93"/>
    <mergeCell ref="AA94:AA95"/>
    <mergeCell ref="AB94:AB95"/>
    <mergeCell ref="AC94:AC95"/>
    <mergeCell ref="AD94:AD95"/>
    <mergeCell ref="U92:U93"/>
    <mergeCell ref="V92:V93"/>
    <mergeCell ref="M89:M90"/>
    <mergeCell ref="N89:N90"/>
    <mergeCell ref="O89:O90"/>
    <mergeCell ref="P89:P90"/>
    <mergeCell ref="Q89:Q90"/>
    <mergeCell ref="AB89:AB90"/>
    <mergeCell ref="AC89:AC90"/>
    <mergeCell ref="Y87:Y88"/>
    <mergeCell ref="Z87:Z88"/>
    <mergeCell ref="AA87:AA88"/>
    <mergeCell ref="AB87:AB88"/>
    <mergeCell ref="AC87:AC88"/>
    <mergeCell ref="Y89:Y90"/>
    <mergeCell ref="Z89:Z90"/>
    <mergeCell ref="R89:R90"/>
    <mergeCell ref="S89:S90"/>
    <mergeCell ref="T89:T90"/>
    <mergeCell ref="U89:U90"/>
    <mergeCell ref="V89:V90"/>
    <mergeCell ref="W89:W90"/>
    <mergeCell ref="X89:X90"/>
    <mergeCell ref="W87:W88"/>
    <mergeCell ref="X87:X88"/>
    <mergeCell ref="P87:P88"/>
    <mergeCell ref="AA77:AA84"/>
    <mergeCell ref="AB77:AB84"/>
    <mergeCell ref="AC77:AC84"/>
    <mergeCell ref="AD77:AD84"/>
    <mergeCell ref="M77:M84"/>
    <mergeCell ref="N77:N84"/>
    <mergeCell ref="O77:O84"/>
    <mergeCell ref="P77:P84"/>
    <mergeCell ref="Q77:Q84"/>
    <mergeCell ref="R77:R84"/>
    <mergeCell ref="S77:S84"/>
    <mergeCell ref="T77:T84"/>
    <mergeCell ref="U77:U84"/>
    <mergeCell ref="V77:V84"/>
    <mergeCell ref="W77:W84"/>
    <mergeCell ref="X77:X84"/>
    <mergeCell ref="Y77:Y84"/>
    <mergeCell ref="Z77:Z84"/>
    <mergeCell ref="Y72:Y75"/>
    <mergeCell ref="Z72:Z75"/>
    <mergeCell ref="AA72:AA75"/>
    <mergeCell ref="S72:S75"/>
    <mergeCell ref="T72:T75"/>
    <mergeCell ref="L72:L75"/>
    <mergeCell ref="M72:M75"/>
    <mergeCell ref="N72:N75"/>
    <mergeCell ref="O72:O75"/>
    <mergeCell ref="P72:P75"/>
    <mergeCell ref="Q72:Q75"/>
    <mergeCell ref="R72:R75"/>
    <mergeCell ref="X72:X75"/>
    <mergeCell ref="AA58:AA61"/>
    <mergeCell ref="AB58:AB61"/>
    <mergeCell ref="AC58:AC61"/>
    <mergeCell ref="AD58:AD61"/>
    <mergeCell ref="T58:T61"/>
    <mergeCell ref="U58:U61"/>
    <mergeCell ref="V58:V61"/>
    <mergeCell ref="W58:W61"/>
    <mergeCell ref="X58:X61"/>
    <mergeCell ref="Y58:Y61"/>
    <mergeCell ref="Z58:Z61"/>
    <mergeCell ref="AG34:AH34"/>
    <mergeCell ref="AG35:AH35"/>
    <mergeCell ref="AG36:AH36"/>
    <mergeCell ref="AG37:AH37"/>
    <mergeCell ref="AG38:AI38"/>
    <mergeCell ref="U33:U34"/>
    <mergeCell ref="V33:V34"/>
    <mergeCell ref="W33:W34"/>
    <mergeCell ref="X33:X34"/>
    <mergeCell ref="Y33:Y34"/>
    <mergeCell ref="Z33:Z34"/>
    <mergeCell ref="AA33:AA34"/>
    <mergeCell ref="Y36:Y39"/>
    <mergeCell ref="Z36:Z39"/>
    <mergeCell ref="AA36:AA39"/>
    <mergeCell ref="AB36:AB39"/>
    <mergeCell ref="AC36:AC39"/>
    <mergeCell ref="AD36:AD39"/>
    <mergeCell ref="AG28:AH28"/>
    <mergeCell ref="AG29:AH29"/>
    <mergeCell ref="AG30:AI30"/>
    <mergeCell ref="Z22:Z23"/>
    <mergeCell ref="AA22:AA23"/>
    <mergeCell ref="AB22:AB23"/>
    <mergeCell ref="AC22:AC23"/>
    <mergeCell ref="AD22:AD23"/>
    <mergeCell ref="AG22:AH22"/>
    <mergeCell ref="AG23:AI23"/>
    <mergeCell ref="A22:B23"/>
    <mergeCell ref="C22:D23"/>
    <mergeCell ref="G22:G23"/>
    <mergeCell ref="H22:H23"/>
    <mergeCell ref="I22:I23"/>
    <mergeCell ref="J22:J23"/>
    <mergeCell ref="K22:K23"/>
    <mergeCell ref="AC29:AC30"/>
    <mergeCell ref="AD29:AD30"/>
    <mergeCell ref="V29:V30"/>
    <mergeCell ref="W29:W30"/>
    <mergeCell ref="X29:X30"/>
    <mergeCell ref="Y29:Y30"/>
    <mergeCell ref="Z29:Z30"/>
    <mergeCell ref="AA29:AA30"/>
    <mergeCell ref="AB29:AB30"/>
    <mergeCell ref="O29:O30"/>
    <mergeCell ref="P29:P30"/>
    <mergeCell ref="R29:R30"/>
    <mergeCell ref="S29:S30"/>
    <mergeCell ref="T29:T30"/>
    <mergeCell ref="U29:U30"/>
    <mergeCell ref="X22:X23"/>
    <mergeCell ref="Y22:Y23"/>
    <mergeCell ref="AG19:AH19"/>
    <mergeCell ref="AG20:AH20"/>
    <mergeCell ref="AG21:AH21"/>
    <mergeCell ref="H6:H11"/>
    <mergeCell ref="I6:I11"/>
    <mergeCell ref="A18:B18"/>
    <mergeCell ref="A19:B19"/>
    <mergeCell ref="A20:B21"/>
    <mergeCell ref="C20:D21"/>
    <mergeCell ref="G20:G21"/>
    <mergeCell ref="P6:P11"/>
    <mergeCell ref="Q6:Q11"/>
    <mergeCell ref="Q20:Q21"/>
    <mergeCell ref="R20:R21"/>
    <mergeCell ref="S20:S21"/>
    <mergeCell ref="T20:T21"/>
    <mergeCell ref="U20:U21"/>
    <mergeCell ref="H20:H21"/>
    <mergeCell ref="I20:I21"/>
    <mergeCell ref="J20:J21"/>
    <mergeCell ref="K20:K21"/>
    <mergeCell ref="L20:L21"/>
    <mergeCell ref="M20:M21"/>
    <mergeCell ref="N20:N21"/>
    <mergeCell ref="AC20:AC21"/>
    <mergeCell ref="AD20:AD21"/>
    <mergeCell ref="V20:V21"/>
    <mergeCell ref="W20:W21"/>
    <mergeCell ref="X20:X21"/>
    <mergeCell ref="Y20:Y21"/>
    <mergeCell ref="Z20:Z21"/>
    <mergeCell ref="AA20:AA21"/>
    <mergeCell ref="AB20:AB21"/>
    <mergeCell ref="AH6:AH11"/>
    <mergeCell ref="AI6:AI11"/>
    <mergeCell ref="A11:B11"/>
    <mergeCell ref="C11:D11"/>
    <mergeCell ref="A12:B12"/>
    <mergeCell ref="C12:D12"/>
    <mergeCell ref="A1:AF1"/>
    <mergeCell ref="A2:AE2"/>
    <mergeCell ref="H5:Q5"/>
    <mergeCell ref="R5:W5"/>
    <mergeCell ref="X5:AD5"/>
    <mergeCell ref="F6:F11"/>
    <mergeCell ref="G6:G11"/>
    <mergeCell ref="H12:AE12"/>
    <mergeCell ref="J6:J11"/>
    <mergeCell ref="K6:K11"/>
    <mergeCell ref="L6:L11"/>
    <mergeCell ref="M6:M11"/>
    <mergeCell ref="N6:N11"/>
    <mergeCell ref="O6:O11"/>
    <mergeCell ref="R6:R11"/>
    <mergeCell ref="S6:S11"/>
    <mergeCell ref="T6:T11"/>
    <mergeCell ref="U6:U11"/>
    <mergeCell ref="X6:X11"/>
    <mergeCell ref="Y6:Y11"/>
    <mergeCell ref="Z6:Z11"/>
    <mergeCell ref="AA6:AA11"/>
    <mergeCell ref="AB6:AB11"/>
    <mergeCell ref="AC6:AC11"/>
    <mergeCell ref="AD6:AD11"/>
    <mergeCell ref="AE6:AE11"/>
    <mergeCell ref="AG6:AG11"/>
    <mergeCell ref="G54:G56"/>
    <mergeCell ref="H54:H56"/>
    <mergeCell ref="O54:O56"/>
    <mergeCell ref="P54:P56"/>
    <mergeCell ref="Q54:Q56"/>
    <mergeCell ref="R54:R56"/>
    <mergeCell ref="S54:S56"/>
    <mergeCell ref="V6:V11"/>
    <mergeCell ref="W6:W11"/>
    <mergeCell ref="L22:L23"/>
    <mergeCell ref="M22:M23"/>
    <mergeCell ref="N22:N23"/>
    <mergeCell ref="O22:O23"/>
    <mergeCell ref="P22:P23"/>
    <mergeCell ref="Q22:Q23"/>
    <mergeCell ref="R22:R23"/>
    <mergeCell ref="S22:S23"/>
    <mergeCell ref="T22:T23"/>
    <mergeCell ref="U22:U23"/>
    <mergeCell ref="V22:V23"/>
    <mergeCell ref="W22:W23"/>
    <mergeCell ref="O20:O21"/>
    <mergeCell ref="P20:P21"/>
    <mergeCell ref="Q29:Q30"/>
    <mergeCell ref="AA48:AA52"/>
    <mergeCell ref="AB48:AB52"/>
    <mergeCell ref="AC48:AC52"/>
    <mergeCell ref="AD48:AD52"/>
    <mergeCell ref="AC54:AC56"/>
    <mergeCell ref="AD54:AD56"/>
    <mergeCell ref="T48:T52"/>
    <mergeCell ref="U48:U52"/>
    <mergeCell ref="V48:V52"/>
    <mergeCell ref="W48:W52"/>
    <mergeCell ref="X48:X52"/>
    <mergeCell ref="Y48:Y52"/>
    <mergeCell ref="Z48:Z52"/>
    <mergeCell ref="AA54:AA56"/>
    <mergeCell ref="AB54:AB56"/>
    <mergeCell ref="T54:T56"/>
    <mergeCell ref="U54:U56"/>
    <mergeCell ref="V54:V56"/>
    <mergeCell ref="W54:W56"/>
    <mergeCell ref="X54:X56"/>
    <mergeCell ref="Y54:Y56"/>
    <mergeCell ref="Z54:Z56"/>
    <mergeCell ref="L41:L46"/>
    <mergeCell ref="M41:M46"/>
    <mergeCell ref="W41:W46"/>
    <mergeCell ref="X41:X46"/>
    <mergeCell ref="M48:M52"/>
    <mergeCell ref="N48:N52"/>
    <mergeCell ref="O48:O52"/>
    <mergeCell ref="P48:P52"/>
    <mergeCell ref="Q48:Q52"/>
    <mergeCell ref="R48:R52"/>
    <mergeCell ref="S48:S52"/>
    <mergeCell ref="N41:N46"/>
    <mergeCell ref="O41:O46"/>
    <mergeCell ref="P41:P46"/>
    <mergeCell ref="Q41:Q46"/>
    <mergeCell ref="R41:R46"/>
    <mergeCell ref="S41:S46"/>
    <mergeCell ref="Y41:Y46"/>
    <mergeCell ref="Z41:Z46"/>
    <mergeCell ref="AA41:AA46"/>
    <mergeCell ref="AB41:AB46"/>
    <mergeCell ref="AC41:AC46"/>
    <mergeCell ref="AD41:AD46"/>
    <mergeCell ref="T36:T39"/>
    <mergeCell ref="U36:U39"/>
    <mergeCell ref="V36:V39"/>
    <mergeCell ref="W36:W39"/>
    <mergeCell ref="X36:X39"/>
    <mergeCell ref="V41:V46"/>
    <mergeCell ref="U41:U46"/>
    <mergeCell ref="T41:T46"/>
    <mergeCell ref="Q36:Q39"/>
    <mergeCell ref="R36:R39"/>
    <mergeCell ref="S36:S39"/>
    <mergeCell ref="G33:G34"/>
    <mergeCell ref="H33:H34"/>
    <mergeCell ref="I33:I34"/>
    <mergeCell ref="J33:J34"/>
    <mergeCell ref="K33:K34"/>
    <mergeCell ref="L33:L34"/>
    <mergeCell ref="M33:M34"/>
    <mergeCell ref="N33:N34"/>
    <mergeCell ref="O33:O34"/>
    <mergeCell ref="P31:P32"/>
    <mergeCell ref="Q31:Q32"/>
    <mergeCell ref="R31:R32"/>
    <mergeCell ref="S31:S32"/>
    <mergeCell ref="AA31:AA32"/>
    <mergeCell ref="AB31:AB32"/>
    <mergeCell ref="AC31:AC32"/>
    <mergeCell ref="AD31:AD32"/>
    <mergeCell ref="AD33:AD34"/>
    <mergeCell ref="T31:T32"/>
    <mergeCell ref="U31:U32"/>
    <mergeCell ref="V31:V32"/>
    <mergeCell ref="W31:W32"/>
    <mergeCell ref="X31:X32"/>
    <mergeCell ref="Y31:Y32"/>
    <mergeCell ref="Z31:Z32"/>
    <mergeCell ref="P33:P34"/>
    <mergeCell ref="Q33:Q34"/>
    <mergeCell ref="R33:R34"/>
    <mergeCell ref="S33:S34"/>
    <mergeCell ref="T33:T34"/>
    <mergeCell ref="AB33:AB34"/>
    <mergeCell ref="AC33:AC34"/>
    <mergeCell ref="J155:J161"/>
    <mergeCell ref="K155:K161"/>
    <mergeCell ref="L155:L161"/>
    <mergeCell ref="M155:M161"/>
    <mergeCell ref="N155:N161"/>
    <mergeCell ref="O155:O161"/>
    <mergeCell ref="A24:B24"/>
    <mergeCell ref="A25:B25"/>
    <mergeCell ref="A26:B27"/>
    <mergeCell ref="C26:D27"/>
    <mergeCell ref="A28:B34"/>
    <mergeCell ref="C29:D30"/>
    <mergeCell ref="C31:D32"/>
    <mergeCell ref="C33:D34"/>
    <mergeCell ref="M31:M32"/>
    <mergeCell ref="N31:N32"/>
    <mergeCell ref="O31:O32"/>
    <mergeCell ref="G29:G30"/>
    <mergeCell ref="G31:G32"/>
    <mergeCell ref="H31:H32"/>
    <mergeCell ref="I31:I32"/>
    <mergeCell ref="J31:J32"/>
    <mergeCell ref="K31:K32"/>
    <mergeCell ref="L31:L32"/>
    <mergeCell ref="AD145:AD148"/>
    <mergeCell ref="Z133:Z138"/>
    <mergeCell ref="AA133:AA138"/>
    <mergeCell ref="AB133:AB138"/>
    <mergeCell ref="AC133:AC138"/>
    <mergeCell ref="AD133:AD138"/>
    <mergeCell ref="AD139:AD144"/>
    <mergeCell ref="Z145:Z148"/>
    <mergeCell ref="AA145:AA148"/>
    <mergeCell ref="AB145:AB148"/>
    <mergeCell ref="AB139:AB144"/>
    <mergeCell ref="AC139:AC144"/>
    <mergeCell ref="AC145:AC148"/>
    <mergeCell ref="U139:U144"/>
    <mergeCell ref="V139:V144"/>
    <mergeCell ref="W139:W144"/>
    <mergeCell ref="X139:X144"/>
    <mergeCell ref="Y139:Y144"/>
    <mergeCell ref="Z139:Z144"/>
    <mergeCell ref="AA139:AA144"/>
    <mergeCell ref="S139:S144"/>
    <mergeCell ref="T139:T144"/>
    <mergeCell ref="Y127:Y132"/>
    <mergeCell ref="Z127:Z132"/>
    <mergeCell ref="AA127:AA132"/>
    <mergeCell ref="N165:Q165"/>
    <mergeCell ref="N166:Q166"/>
    <mergeCell ref="N167:Q167"/>
    <mergeCell ref="N168:Q168"/>
    <mergeCell ref="N169:Q169"/>
    <mergeCell ref="O149:O153"/>
    <mergeCell ref="P149:P153"/>
    <mergeCell ref="Q149:Q153"/>
    <mergeCell ref="R149:R153"/>
    <mergeCell ref="P155:P161"/>
    <mergeCell ref="Q155:Q161"/>
    <mergeCell ref="N149:N153"/>
    <mergeCell ref="R155:R161"/>
    <mergeCell ref="U155:U161"/>
    <mergeCell ref="S149:S153"/>
    <mergeCell ref="T149:T153"/>
    <mergeCell ref="U149:U153"/>
    <mergeCell ref="S155:S161"/>
    <mergeCell ref="T155:T161"/>
    <mergeCell ref="R139:R144"/>
    <mergeCell ref="S127:S132"/>
    <mergeCell ref="AC149:AC153"/>
    <mergeCell ref="AD149:AD153"/>
    <mergeCell ref="AA155:AA161"/>
    <mergeCell ref="AB155:AB161"/>
    <mergeCell ref="AC155:AC161"/>
    <mergeCell ref="AD155:AD161"/>
    <mergeCell ref="V149:V153"/>
    <mergeCell ref="W149:W153"/>
    <mergeCell ref="X149:X153"/>
    <mergeCell ref="Y149:Y153"/>
    <mergeCell ref="Z149:Z153"/>
    <mergeCell ref="AA149:AA153"/>
    <mergeCell ref="AB149:AB153"/>
    <mergeCell ref="Y155:Y161"/>
    <mergeCell ref="Z155:Z161"/>
    <mergeCell ref="V155:V161"/>
    <mergeCell ref="W155:W161"/>
    <mergeCell ref="X155:X161"/>
    <mergeCell ref="A154:B161"/>
    <mergeCell ref="A162:D162"/>
    <mergeCell ref="A163:D163"/>
    <mergeCell ref="A139:B144"/>
    <mergeCell ref="C139:D144"/>
    <mergeCell ref="H139:H144"/>
    <mergeCell ref="I139:I144"/>
    <mergeCell ref="G155:G161"/>
    <mergeCell ref="H155:H161"/>
    <mergeCell ref="I155:I161"/>
    <mergeCell ref="A145:B148"/>
    <mergeCell ref="G139:G144"/>
    <mergeCell ref="G145:G148"/>
    <mergeCell ref="G149:G153"/>
    <mergeCell ref="H149:H153"/>
    <mergeCell ref="I149:I153"/>
    <mergeCell ref="A149:B153"/>
    <mergeCell ref="C149:D153"/>
    <mergeCell ref="L149:L153"/>
    <mergeCell ref="M149:M153"/>
    <mergeCell ref="L139:L144"/>
    <mergeCell ref="M139:M144"/>
    <mergeCell ref="N139:N144"/>
    <mergeCell ref="O139:O144"/>
    <mergeCell ref="P139:P144"/>
    <mergeCell ref="Q139:Q144"/>
    <mergeCell ref="G87:G88"/>
    <mergeCell ref="H87:H88"/>
    <mergeCell ref="I87:I88"/>
    <mergeCell ref="J87:J88"/>
    <mergeCell ref="K87:K88"/>
    <mergeCell ref="L87:L88"/>
    <mergeCell ref="M87:M88"/>
    <mergeCell ref="J139:J144"/>
    <mergeCell ref="K139:K144"/>
    <mergeCell ref="J145:J148"/>
    <mergeCell ref="K145:K148"/>
    <mergeCell ref="J149:J153"/>
    <mergeCell ref="K149:K153"/>
    <mergeCell ref="L127:L132"/>
    <mergeCell ref="M127:M132"/>
    <mergeCell ref="N127:N132"/>
    <mergeCell ref="Q87:Q88"/>
    <mergeCell ref="R87:R88"/>
    <mergeCell ref="S87:S88"/>
    <mergeCell ref="T87:T88"/>
    <mergeCell ref="U87:U88"/>
    <mergeCell ref="V87:V88"/>
    <mergeCell ref="N87:N88"/>
    <mergeCell ref="O87:O88"/>
    <mergeCell ref="G67:G71"/>
    <mergeCell ref="H67:H71"/>
    <mergeCell ref="I67:I71"/>
    <mergeCell ref="J67:J71"/>
    <mergeCell ref="K67:K71"/>
    <mergeCell ref="AB67:AB71"/>
    <mergeCell ref="AC67:AC71"/>
    <mergeCell ref="AD67:AD71"/>
    <mergeCell ref="AD72:AD75"/>
    <mergeCell ref="A72:B75"/>
    <mergeCell ref="C72:D75"/>
    <mergeCell ref="G72:G75"/>
    <mergeCell ref="H72:H75"/>
    <mergeCell ref="I72:I75"/>
    <mergeCell ref="J72:J75"/>
    <mergeCell ref="K72:K75"/>
    <mergeCell ref="S67:S71"/>
    <mergeCell ref="T67:T71"/>
    <mergeCell ref="U67:U71"/>
    <mergeCell ref="V67:V71"/>
    <mergeCell ref="W67:W71"/>
    <mergeCell ref="X67:X71"/>
    <mergeCell ref="Y67:Y71"/>
    <mergeCell ref="AB72:AB75"/>
    <mergeCell ref="AC72:AC75"/>
    <mergeCell ref="U72:U75"/>
    <mergeCell ref="V72:V75"/>
    <mergeCell ref="W72:W75"/>
    <mergeCell ref="Z67:Z71"/>
    <mergeCell ref="AA67:AA71"/>
    <mergeCell ref="L63:L65"/>
    <mergeCell ref="M63:M65"/>
    <mergeCell ref="N63:N65"/>
    <mergeCell ref="O63:O65"/>
    <mergeCell ref="P63:P65"/>
    <mergeCell ref="Q63:Q65"/>
    <mergeCell ref="R63:R65"/>
    <mergeCell ref="N67:N71"/>
    <mergeCell ref="O67:O71"/>
    <mergeCell ref="P67:P71"/>
    <mergeCell ref="Q67:Q71"/>
    <mergeCell ref="R67:R71"/>
    <mergeCell ref="AB63:AB65"/>
    <mergeCell ref="AC63:AC65"/>
    <mergeCell ref="AD63:AD65"/>
    <mergeCell ref="S63:S65"/>
    <mergeCell ref="T63:T65"/>
    <mergeCell ref="U63:U65"/>
    <mergeCell ref="V63:V65"/>
    <mergeCell ref="W63:W65"/>
    <mergeCell ref="X63:X65"/>
    <mergeCell ref="Y63:Y65"/>
    <mergeCell ref="Z63:Z65"/>
    <mergeCell ref="AA63:AA65"/>
    <mergeCell ref="A35:B56"/>
    <mergeCell ref="M58:M61"/>
    <mergeCell ref="N58:N61"/>
    <mergeCell ref="O58:O61"/>
    <mergeCell ref="P58:P61"/>
    <mergeCell ref="G48:G52"/>
    <mergeCell ref="H48:H52"/>
    <mergeCell ref="I48:I52"/>
    <mergeCell ref="J48:J52"/>
    <mergeCell ref="K48:K52"/>
    <mergeCell ref="L48:L52"/>
    <mergeCell ref="I36:I39"/>
    <mergeCell ref="J36:J39"/>
    <mergeCell ref="K36:K39"/>
    <mergeCell ref="L36:L39"/>
    <mergeCell ref="M36:M39"/>
    <mergeCell ref="N36:N39"/>
    <mergeCell ref="O36:O39"/>
    <mergeCell ref="P36:P39"/>
    <mergeCell ref="G41:G46"/>
    <mergeCell ref="H41:H46"/>
    <mergeCell ref="I41:I46"/>
    <mergeCell ref="J41:J46"/>
    <mergeCell ref="K41:K46"/>
    <mergeCell ref="A62:B65"/>
    <mergeCell ref="C63:D65"/>
    <mergeCell ref="G63:G65"/>
    <mergeCell ref="H63:H65"/>
    <mergeCell ref="I63:I65"/>
    <mergeCell ref="J63:J65"/>
    <mergeCell ref="K63:K65"/>
    <mergeCell ref="A67:B71"/>
    <mergeCell ref="C67:D71"/>
    <mergeCell ref="Q58:Q61"/>
    <mergeCell ref="R58:R61"/>
    <mergeCell ref="S58:S61"/>
    <mergeCell ref="A57:B61"/>
    <mergeCell ref="G58:G61"/>
    <mergeCell ref="H58:H61"/>
    <mergeCell ref="I58:I61"/>
    <mergeCell ref="J58:J61"/>
    <mergeCell ref="K58:K61"/>
    <mergeCell ref="L58:L61"/>
    <mergeCell ref="L103:L105"/>
    <mergeCell ref="M103:M105"/>
    <mergeCell ref="N103:N105"/>
    <mergeCell ref="O103:O105"/>
    <mergeCell ref="P103:P105"/>
    <mergeCell ref="Q103:Q105"/>
    <mergeCell ref="R103:R105"/>
    <mergeCell ref="H29:H30"/>
    <mergeCell ref="G36:G39"/>
    <mergeCell ref="H36:H39"/>
    <mergeCell ref="I54:I56"/>
    <mergeCell ref="J54:J56"/>
    <mergeCell ref="K54:K56"/>
    <mergeCell ref="L54:L56"/>
    <mergeCell ref="M54:M56"/>
    <mergeCell ref="N54:N56"/>
    <mergeCell ref="I29:I30"/>
    <mergeCell ref="J29:J30"/>
    <mergeCell ref="K29:K30"/>
    <mergeCell ref="L29:L30"/>
    <mergeCell ref="M29:M30"/>
    <mergeCell ref="N29:N30"/>
    <mergeCell ref="L67:L71"/>
    <mergeCell ref="M67:M71"/>
    <mergeCell ref="AB96:AB100"/>
    <mergeCell ref="AC96:AC100"/>
    <mergeCell ref="AD96:AD100"/>
    <mergeCell ref="AB103:AB105"/>
    <mergeCell ref="AC103:AC105"/>
    <mergeCell ref="AD103:AD105"/>
    <mergeCell ref="S96:S100"/>
    <mergeCell ref="T96:T100"/>
    <mergeCell ref="U96:U100"/>
    <mergeCell ref="V96:V100"/>
    <mergeCell ref="W96:W100"/>
    <mergeCell ref="X96:X100"/>
    <mergeCell ref="Y96:Y100"/>
    <mergeCell ref="Z103:Z105"/>
    <mergeCell ref="AA103:AA105"/>
    <mergeCell ref="S103:S105"/>
    <mergeCell ref="T103:T105"/>
    <mergeCell ref="U103:U105"/>
    <mergeCell ref="V103:V105"/>
    <mergeCell ref="W103:W105"/>
    <mergeCell ref="X103:X105"/>
    <mergeCell ref="Y103:Y105"/>
    <mergeCell ref="L96:L100"/>
    <mergeCell ref="M96:M100"/>
    <mergeCell ref="N96:N100"/>
    <mergeCell ref="O96:O100"/>
    <mergeCell ref="P96:P100"/>
    <mergeCell ref="Q96:Q100"/>
    <mergeCell ref="R96:R100"/>
    <mergeCell ref="Z96:Z100"/>
    <mergeCell ref="AA96:AA100"/>
    <mergeCell ref="A76:B84"/>
    <mergeCell ref="G77:G84"/>
    <mergeCell ref="H77:H84"/>
    <mergeCell ref="I77:I84"/>
    <mergeCell ref="J77:J84"/>
    <mergeCell ref="K77:K84"/>
    <mergeCell ref="L77:L84"/>
    <mergeCell ref="I94:I95"/>
    <mergeCell ref="J94:J95"/>
    <mergeCell ref="K94:K95"/>
    <mergeCell ref="L94:L95"/>
    <mergeCell ref="C78:D78"/>
    <mergeCell ref="C80:D80"/>
    <mergeCell ref="A85:B95"/>
    <mergeCell ref="C87:D88"/>
    <mergeCell ref="C89:D90"/>
    <mergeCell ref="H89:H90"/>
    <mergeCell ref="H92:H93"/>
    <mergeCell ref="I89:I90"/>
    <mergeCell ref="J89:J90"/>
    <mergeCell ref="K89:K90"/>
    <mergeCell ref="L89:L90"/>
    <mergeCell ref="G89:G90"/>
    <mergeCell ref="G92:G93"/>
    <mergeCell ref="A96:B100"/>
    <mergeCell ref="C96:D100"/>
    <mergeCell ref="G96:G100"/>
    <mergeCell ref="H96:H100"/>
    <mergeCell ref="I96:I100"/>
    <mergeCell ref="J96:J100"/>
    <mergeCell ref="K96:K100"/>
    <mergeCell ref="A101:B105"/>
    <mergeCell ref="C101:D105"/>
    <mergeCell ref="G103:G105"/>
    <mergeCell ref="H103:H105"/>
    <mergeCell ref="I103:I105"/>
    <mergeCell ref="J103:J105"/>
    <mergeCell ref="K103:K105"/>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0"/>
  <sheetViews>
    <sheetView workbookViewId="0"/>
  </sheetViews>
  <sheetFormatPr defaultColWidth="12.7109375" defaultRowHeight="15" customHeight="1" x14ac:dyDescent="0.2"/>
  <cols>
    <col min="1" max="1" width="2.85546875" customWidth="1"/>
    <col min="2" max="2" width="3" customWidth="1"/>
    <col min="3" max="3" width="5.28515625" customWidth="1"/>
    <col min="4" max="4" width="21.28515625" customWidth="1"/>
    <col min="5" max="5" width="33.140625" customWidth="1"/>
    <col min="6" max="6" width="27.28515625" customWidth="1"/>
    <col min="7" max="7" width="9.140625" customWidth="1"/>
    <col min="8" max="39" width="5.140625" customWidth="1"/>
    <col min="40" max="40" width="4.85546875" customWidth="1"/>
    <col min="41" max="41" width="4.7109375" customWidth="1"/>
    <col min="42" max="42" width="4.85546875" customWidth="1"/>
    <col min="43" max="43" width="5" customWidth="1"/>
    <col min="44" max="44" width="4.85546875" customWidth="1"/>
    <col min="45" max="45" width="5" customWidth="1"/>
    <col min="46" max="46" width="5.28515625" customWidth="1"/>
    <col min="47" max="47" width="6" customWidth="1"/>
    <col min="48" max="52" width="9.140625" customWidth="1"/>
  </cols>
  <sheetData>
    <row r="1" spans="1:52" ht="22.5" customHeight="1" x14ac:dyDescent="0.2">
      <c r="A1" s="1144" t="s">
        <v>1880</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c r="AS1" s="836"/>
      <c r="AT1" s="203"/>
      <c r="AU1" s="203"/>
      <c r="AV1" s="203"/>
      <c r="AW1" s="203"/>
      <c r="AX1" s="203"/>
      <c r="AY1" s="203"/>
      <c r="AZ1" s="203"/>
    </row>
    <row r="2" spans="1:52" ht="22.5" customHeight="1" x14ac:dyDescent="0.2">
      <c r="A2" s="1144" t="s">
        <v>1029</v>
      </c>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203"/>
      <c r="AU2" s="203"/>
      <c r="AV2" s="203"/>
      <c r="AW2" s="203"/>
      <c r="AX2" s="203"/>
      <c r="AY2" s="203"/>
      <c r="AZ2" s="203"/>
    </row>
    <row r="3" spans="1:52" ht="15" customHeight="1" x14ac:dyDescent="0.2">
      <c r="A3" s="644"/>
      <c r="B3" s="644"/>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203"/>
      <c r="AU3" s="203"/>
      <c r="AV3" s="203"/>
      <c r="AW3" s="203"/>
      <c r="AX3" s="203"/>
      <c r="AY3" s="203"/>
      <c r="AZ3" s="203"/>
    </row>
    <row r="4" spans="1:52" ht="15.75" customHeight="1" x14ac:dyDescent="0.2">
      <c r="A4" s="644"/>
      <c r="B4" s="644"/>
      <c r="C4" s="644"/>
      <c r="D4" s="644"/>
      <c r="E4" s="644"/>
      <c r="F4" s="644"/>
      <c r="G4" s="1145" t="s">
        <v>752</v>
      </c>
      <c r="H4" s="1142"/>
      <c r="I4" s="1142"/>
      <c r="J4" s="1142"/>
      <c r="K4" s="1142"/>
      <c r="L4" s="1142"/>
      <c r="M4" s="1142"/>
      <c r="N4" s="1142"/>
      <c r="O4" s="1142"/>
      <c r="P4" s="1142"/>
      <c r="Q4" s="1142"/>
      <c r="R4" s="1142"/>
      <c r="S4" s="1143"/>
      <c r="T4" s="1143"/>
      <c r="U4" s="1143"/>
      <c r="V4" s="1143"/>
      <c r="W4" s="1143"/>
      <c r="X4" s="1143"/>
      <c r="Y4" s="1143"/>
      <c r="Z4" s="1143"/>
      <c r="AA4" s="1139"/>
      <c r="AB4" s="1139"/>
      <c r="AC4" s="1139"/>
      <c r="AD4" s="1139"/>
      <c r="AE4" s="1139"/>
      <c r="AF4" s="1139"/>
      <c r="AG4" s="1139"/>
      <c r="AH4" s="1139"/>
      <c r="AI4" s="1139"/>
      <c r="AJ4" s="1139"/>
      <c r="AK4" s="1139"/>
      <c r="AL4" s="1139"/>
      <c r="AM4" s="1139"/>
      <c r="AN4" s="1139"/>
      <c r="AO4" s="1139"/>
      <c r="AP4" s="1139"/>
      <c r="AQ4" s="1140"/>
      <c r="AR4" s="1140"/>
      <c r="AS4" s="1140"/>
      <c r="AT4" s="1140"/>
      <c r="AU4" s="1141"/>
      <c r="AV4" s="203"/>
      <c r="AW4" s="1115"/>
      <c r="AX4" s="1138"/>
      <c r="AY4" s="1116"/>
      <c r="AZ4" s="1151"/>
    </row>
    <row r="5" spans="1:52" ht="22.5" customHeight="1" x14ac:dyDescent="0.2">
      <c r="A5" s="644"/>
      <c r="B5" s="644"/>
      <c r="C5" s="644"/>
      <c r="D5" s="644" t="s">
        <v>1032</v>
      </c>
      <c r="E5" s="644" t="s">
        <v>1881</v>
      </c>
      <c r="F5" s="644"/>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8"/>
      <c r="AH5" s="838"/>
      <c r="AI5" s="838"/>
      <c r="AJ5" s="838"/>
      <c r="AK5" s="838"/>
      <c r="AL5" s="838"/>
      <c r="AM5" s="838"/>
      <c r="AN5" s="838"/>
      <c r="AO5" s="838"/>
      <c r="AP5" s="838"/>
      <c r="AQ5" s="838"/>
      <c r="AR5" s="838"/>
      <c r="AS5" s="838"/>
      <c r="AT5" s="838"/>
      <c r="AU5" s="838"/>
      <c r="AV5" s="203"/>
      <c r="AW5" s="952"/>
      <c r="AX5" s="952"/>
      <c r="AY5" s="952"/>
      <c r="AZ5" s="952"/>
    </row>
    <row r="6" spans="1:52" ht="15" customHeight="1" x14ac:dyDescent="0.2">
      <c r="A6" s="644"/>
      <c r="B6" s="644"/>
      <c r="C6" s="644"/>
      <c r="D6" s="644" t="s">
        <v>1034</v>
      </c>
      <c r="E6" s="644" t="s">
        <v>1881</v>
      </c>
      <c r="F6" s="644"/>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203"/>
      <c r="AW6" s="952"/>
      <c r="AX6" s="952"/>
      <c r="AY6" s="952"/>
      <c r="AZ6" s="952"/>
    </row>
    <row r="7" spans="1:52" ht="30.75" customHeight="1" x14ac:dyDescent="0.2">
      <c r="A7" s="644"/>
      <c r="B7" s="644"/>
      <c r="C7" s="644"/>
      <c r="D7" s="644"/>
      <c r="E7" s="644"/>
      <c r="F7" s="644"/>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c r="AL7" s="838"/>
      <c r="AM7" s="838"/>
      <c r="AN7" s="838"/>
      <c r="AO7" s="838"/>
      <c r="AP7" s="838"/>
      <c r="AQ7" s="838"/>
      <c r="AR7" s="838"/>
      <c r="AS7" s="838"/>
      <c r="AT7" s="838"/>
      <c r="AU7" s="838"/>
      <c r="AV7" s="203"/>
      <c r="AW7" s="952"/>
      <c r="AX7" s="952"/>
      <c r="AY7" s="952"/>
      <c r="AZ7" s="952"/>
    </row>
    <row r="8" spans="1:52" ht="15" customHeight="1" x14ac:dyDescent="0.2">
      <c r="A8" s="644"/>
      <c r="B8" s="644"/>
      <c r="C8" s="644"/>
      <c r="D8" s="644"/>
      <c r="E8" s="644"/>
      <c r="F8" s="644"/>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839"/>
      <c r="AQ8" s="839"/>
      <c r="AR8" s="839"/>
      <c r="AS8" s="839"/>
      <c r="AT8" s="839"/>
      <c r="AU8" s="839"/>
      <c r="AV8" s="203"/>
      <c r="AW8" s="953"/>
      <c r="AX8" s="953"/>
      <c r="AY8" s="953"/>
      <c r="AZ8" s="953"/>
    </row>
    <row r="9" spans="1:52" ht="15" customHeight="1" x14ac:dyDescent="0.2">
      <c r="A9" s="644"/>
      <c r="B9" s="644"/>
      <c r="C9" s="644"/>
      <c r="D9" s="1146" t="s">
        <v>1038</v>
      </c>
      <c r="E9" s="832"/>
      <c r="F9" s="645"/>
      <c r="G9" s="646"/>
      <c r="H9" s="647"/>
      <c r="I9" s="647"/>
      <c r="J9" s="647"/>
      <c r="K9" s="647"/>
      <c r="L9" s="647"/>
      <c r="M9" s="647"/>
      <c r="N9" s="647"/>
      <c r="O9" s="647"/>
      <c r="P9" s="647"/>
      <c r="Q9" s="647"/>
      <c r="R9" s="647"/>
      <c r="S9" s="647"/>
      <c r="T9" s="647"/>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c r="AT9" s="647"/>
      <c r="AU9" s="648"/>
      <c r="AV9" s="203"/>
      <c r="AW9" s="568">
        <f t="shared" ref="AW9:AW11" si="0">SUM(H9:R9)</f>
        <v>0</v>
      </c>
      <c r="AX9" s="568">
        <f t="shared" ref="AX9:AX11" si="1">SUM(S9:Z9)</f>
        <v>0</v>
      </c>
      <c r="AY9" s="568">
        <f t="shared" ref="AY9:AY11" si="2">SUM(AA9:AP9)</f>
        <v>0</v>
      </c>
      <c r="AZ9" s="568">
        <f t="shared" ref="AZ9:AZ11" si="3">SUM(AQ9:AT9)</f>
        <v>0</v>
      </c>
    </row>
    <row r="10" spans="1:52" ht="15" customHeight="1" x14ac:dyDescent="0.2">
      <c r="A10" s="644"/>
      <c r="B10" s="644"/>
      <c r="C10" s="644"/>
      <c r="D10" s="1146" t="s">
        <v>1040</v>
      </c>
      <c r="E10" s="832"/>
      <c r="F10" s="645"/>
      <c r="G10" s="646"/>
      <c r="H10" s="649"/>
      <c r="I10" s="648"/>
      <c r="J10" s="649"/>
      <c r="K10" s="648"/>
      <c r="L10" s="649"/>
      <c r="M10" s="648"/>
      <c r="N10" s="649"/>
      <c r="O10" s="648"/>
      <c r="P10" s="649"/>
      <c r="Q10" s="648"/>
      <c r="R10" s="649"/>
      <c r="S10" s="649"/>
      <c r="T10" s="648"/>
      <c r="U10" s="649"/>
      <c r="V10" s="648"/>
      <c r="W10" s="649"/>
      <c r="X10" s="648"/>
      <c r="Y10" s="649"/>
      <c r="Z10" s="648"/>
      <c r="AA10" s="649"/>
      <c r="AB10" s="648"/>
      <c r="AC10" s="649"/>
      <c r="AD10" s="648"/>
      <c r="AE10" s="649"/>
      <c r="AF10" s="648"/>
      <c r="AG10" s="649"/>
      <c r="AH10" s="648"/>
      <c r="AI10" s="649"/>
      <c r="AJ10" s="648"/>
      <c r="AK10" s="649"/>
      <c r="AL10" s="648"/>
      <c r="AM10" s="649"/>
      <c r="AN10" s="648"/>
      <c r="AO10" s="649"/>
      <c r="AP10" s="648"/>
      <c r="AQ10" s="648"/>
      <c r="AR10" s="649"/>
      <c r="AS10" s="649"/>
      <c r="AT10" s="648"/>
      <c r="AU10" s="648"/>
      <c r="AV10" s="203"/>
      <c r="AW10" s="568">
        <f t="shared" si="0"/>
        <v>0</v>
      </c>
      <c r="AX10" s="568">
        <f t="shared" si="1"/>
        <v>0</v>
      </c>
      <c r="AY10" s="568">
        <f t="shared" si="2"/>
        <v>0</v>
      </c>
      <c r="AZ10" s="568">
        <f t="shared" si="3"/>
        <v>0</v>
      </c>
    </row>
    <row r="11" spans="1:52" ht="15" customHeight="1" x14ac:dyDescent="0.2">
      <c r="A11" s="644"/>
      <c r="B11" s="644"/>
      <c r="C11" s="644"/>
      <c r="D11" s="1146" t="s">
        <v>1042</v>
      </c>
      <c r="E11" s="832"/>
      <c r="F11" s="645"/>
      <c r="G11" s="646"/>
      <c r="H11" s="647"/>
      <c r="I11" s="650"/>
      <c r="J11" s="650"/>
      <c r="K11" s="650"/>
      <c r="L11" s="650"/>
      <c r="M11" s="650"/>
      <c r="N11" s="650"/>
      <c r="O11" s="650"/>
      <c r="P11" s="650"/>
      <c r="Q11" s="650"/>
      <c r="R11" s="647"/>
      <c r="S11" s="650"/>
      <c r="T11" s="650"/>
      <c r="U11" s="650"/>
      <c r="V11" s="650"/>
      <c r="W11" s="650"/>
      <c r="X11" s="650"/>
      <c r="Y11" s="650"/>
      <c r="Z11" s="650"/>
      <c r="AA11" s="647"/>
      <c r="AB11" s="647"/>
      <c r="AC11" s="647"/>
      <c r="AD11" s="647"/>
      <c r="AE11" s="647"/>
      <c r="AF11" s="647"/>
      <c r="AG11" s="647"/>
      <c r="AH11" s="647"/>
      <c r="AI11" s="647"/>
      <c r="AJ11" s="647"/>
      <c r="AK11" s="647"/>
      <c r="AL11" s="647"/>
      <c r="AM11" s="647"/>
      <c r="AN11" s="647"/>
      <c r="AO11" s="647"/>
      <c r="AP11" s="647"/>
      <c r="AQ11" s="650"/>
      <c r="AR11" s="650"/>
      <c r="AS11" s="650"/>
      <c r="AT11" s="650"/>
      <c r="AU11" s="648"/>
      <c r="AV11" s="203"/>
      <c r="AW11" s="568">
        <f t="shared" si="0"/>
        <v>0</v>
      </c>
      <c r="AX11" s="568">
        <f t="shared" si="1"/>
        <v>0</v>
      </c>
      <c r="AY11" s="568">
        <f t="shared" si="2"/>
        <v>0</v>
      </c>
      <c r="AZ11" s="568">
        <f t="shared" si="3"/>
        <v>0</v>
      </c>
    </row>
    <row r="12" spans="1:52" ht="15" customHeight="1" x14ac:dyDescent="0.2">
      <c r="A12" s="1147" t="s">
        <v>1882</v>
      </c>
      <c r="B12" s="844"/>
      <c r="C12" s="1147" t="s">
        <v>1044</v>
      </c>
      <c r="D12" s="849"/>
      <c r="E12" s="844"/>
      <c r="F12" s="1148" t="s">
        <v>1883</v>
      </c>
      <c r="G12" s="1149" t="s">
        <v>1884</v>
      </c>
      <c r="H12" s="1150" t="s">
        <v>1885</v>
      </c>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834"/>
      <c r="AU12" s="832"/>
      <c r="AV12" s="203"/>
      <c r="AW12" s="568"/>
      <c r="AX12" s="568"/>
      <c r="AY12" s="568"/>
      <c r="AZ12" s="568"/>
    </row>
    <row r="13" spans="1:52" ht="12.75" customHeight="1" x14ac:dyDescent="0.2">
      <c r="A13" s="870"/>
      <c r="B13" s="935"/>
      <c r="C13" s="870"/>
      <c r="D13" s="836"/>
      <c r="E13" s="935"/>
      <c r="F13" s="935"/>
      <c r="G13" s="838"/>
      <c r="H13" s="651">
        <v>1</v>
      </c>
      <c r="I13" s="652">
        <v>2</v>
      </c>
      <c r="J13" s="652">
        <v>3</v>
      </c>
      <c r="K13" s="652">
        <v>4</v>
      </c>
      <c r="L13" s="652">
        <v>5</v>
      </c>
      <c r="M13" s="652">
        <v>6</v>
      </c>
      <c r="N13" s="652">
        <v>7</v>
      </c>
      <c r="O13" s="652">
        <v>8</v>
      </c>
      <c r="P13" s="652">
        <v>9</v>
      </c>
      <c r="Q13" s="652">
        <v>10</v>
      </c>
      <c r="R13" s="652">
        <v>11</v>
      </c>
      <c r="S13" s="652">
        <v>12</v>
      </c>
      <c r="T13" s="652">
        <v>13</v>
      </c>
      <c r="U13" s="652">
        <v>14</v>
      </c>
      <c r="V13" s="652">
        <v>15</v>
      </c>
      <c r="W13" s="652">
        <v>16</v>
      </c>
      <c r="X13" s="652">
        <v>17</v>
      </c>
      <c r="Y13" s="652">
        <v>18</v>
      </c>
      <c r="Z13" s="652">
        <v>19</v>
      </c>
      <c r="AA13" s="652">
        <v>20</v>
      </c>
      <c r="AB13" s="652">
        <v>21</v>
      </c>
      <c r="AC13" s="652">
        <v>22</v>
      </c>
      <c r="AD13" s="652">
        <v>23</v>
      </c>
      <c r="AE13" s="652">
        <v>24</v>
      </c>
      <c r="AF13" s="652">
        <v>25</v>
      </c>
      <c r="AG13" s="652">
        <v>26</v>
      </c>
      <c r="AH13" s="652">
        <v>27</v>
      </c>
      <c r="AI13" s="652">
        <v>28</v>
      </c>
      <c r="AJ13" s="652">
        <v>29</v>
      </c>
      <c r="AK13" s="652">
        <v>30</v>
      </c>
      <c r="AL13" s="652">
        <v>31</v>
      </c>
      <c r="AM13" s="652">
        <v>32</v>
      </c>
      <c r="AN13" s="652">
        <v>33</v>
      </c>
      <c r="AO13" s="652">
        <v>34</v>
      </c>
      <c r="AP13" s="652">
        <v>35</v>
      </c>
      <c r="AQ13" s="652">
        <v>36</v>
      </c>
      <c r="AR13" s="652">
        <v>37</v>
      </c>
      <c r="AS13" s="652">
        <v>38</v>
      </c>
      <c r="AT13" s="652">
        <v>39</v>
      </c>
      <c r="AU13" s="653"/>
      <c r="AV13" s="203"/>
      <c r="AW13" s="568">
        <f>AW4</f>
        <v>0</v>
      </c>
      <c r="AX13" s="568"/>
      <c r="AY13" s="568"/>
      <c r="AZ13" s="568"/>
    </row>
    <row r="14" spans="1:52" ht="15" customHeight="1" x14ac:dyDescent="0.2">
      <c r="A14" s="654" t="s">
        <v>1033</v>
      </c>
      <c r="B14" s="655"/>
      <c r="C14" s="1152" t="s">
        <v>1064</v>
      </c>
      <c r="D14" s="890"/>
      <c r="E14" s="881"/>
      <c r="F14" s="656"/>
      <c r="G14" s="657"/>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9"/>
      <c r="AO14" s="659"/>
      <c r="AP14" s="659"/>
      <c r="AQ14" s="659"/>
      <c r="AR14" s="659"/>
      <c r="AS14" s="659"/>
      <c r="AT14" s="659"/>
      <c r="AU14" s="653"/>
      <c r="AV14" s="203"/>
      <c r="AW14" s="568"/>
      <c r="AX14" s="568"/>
      <c r="AY14" s="568"/>
      <c r="AZ14" s="568"/>
    </row>
    <row r="15" spans="1:52" ht="15" customHeight="1" x14ac:dyDescent="0.2">
      <c r="A15" s="660"/>
      <c r="B15" s="661" t="s">
        <v>1053</v>
      </c>
      <c r="C15" s="662" t="s">
        <v>1886</v>
      </c>
      <c r="D15" s="663"/>
      <c r="E15" s="663"/>
      <c r="F15" s="664"/>
      <c r="G15" s="665"/>
      <c r="H15" s="666"/>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8"/>
      <c r="AO15" s="668"/>
      <c r="AP15" s="668"/>
      <c r="AQ15" s="668"/>
      <c r="AR15" s="668"/>
      <c r="AS15" s="668"/>
      <c r="AT15" s="668"/>
      <c r="AU15" s="668"/>
      <c r="AV15" s="203"/>
      <c r="AW15" s="1107" t="s">
        <v>1887</v>
      </c>
      <c r="AX15" s="834"/>
      <c r="AY15" s="669" t="s">
        <v>1053</v>
      </c>
      <c r="AZ15" s="670">
        <f t="shared" ref="AZ15:AZ18" si="4">COUNTIF($H$158:$R$158,AY15)</f>
        <v>0</v>
      </c>
    </row>
    <row r="16" spans="1:52" ht="15.75" customHeight="1" x14ac:dyDescent="0.2">
      <c r="A16" s="660"/>
      <c r="B16" s="661"/>
      <c r="C16" s="1128" t="s">
        <v>1051</v>
      </c>
      <c r="D16" s="834"/>
      <c r="E16" s="834"/>
      <c r="F16" s="664"/>
      <c r="G16" s="665"/>
      <c r="H16" s="671"/>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c r="AT16" s="672"/>
      <c r="AU16" s="668"/>
      <c r="AV16" s="203"/>
      <c r="AW16" s="1107" t="s">
        <v>1887</v>
      </c>
      <c r="AX16" s="834"/>
      <c r="AY16" s="669" t="s">
        <v>1055</v>
      </c>
      <c r="AZ16" s="670">
        <f t="shared" si="4"/>
        <v>0</v>
      </c>
    </row>
    <row r="17" spans="1:52" ht="15.75" customHeight="1" x14ac:dyDescent="0.2">
      <c r="A17" s="660"/>
      <c r="B17" s="644"/>
      <c r="C17" s="673" t="s">
        <v>1888</v>
      </c>
      <c r="D17" s="1153" t="s">
        <v>1889</v>
      </c>
      <c r="E17" s="836"/>
      <c r="F17" s="674" t="s">
        <v>1890</v>
      </c>
      <c r="G17" s="675">
        <v>3</v>
      </c>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668"/>
      <c r="AV17" s="203"/>
      <c r="AW17" s="1107" t="s">
        <v>1887</v>
      </c>
      <c r="AX17" s="834"/>
      <c r="AY17" s="669" t="s">
        <v>1058</v>
      </c>
      <c r="AZ17" s="670">
        <f t="shared" si="4"/>
        <v>0</v>
      </c>
    </row>
    <row r="18" spans="1:52" ht="15.75" customHeight="1" x14ac:dyDescent="0.2">
      <c r="A18" s="660"/>
      <c r="B18" s="644"/>
      <c r="C18" s="676"/>
      <c r="D18" s="1154"/>
      <c r="E18" s="851"/>
      <c r="F18" s="678" t="s">
        <v>1891</v>
      </c>
      <c r="G18" s="679">
        <v>0</v>
      </c>
      <c r="H18" s="1051"/>
      <c r="I18" s="1051"/>
      <c r="J18" s="1051"/>
      <c r="K18" s="1051"/>
      <c r="L18" s="1051"/>
      <c r="M18" s="1051"/>
      <c r="N18" s="1051"/>
      <c r="O18" s="1051"/>
      <c r="P18" s="1051"/>
      <c r="Q18" s="1051"/>
      <c r="R18" s="1051"/>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51"/>
      <c r="AS18" s="1051"/>
      <c r="AT18" s="1051"/>
      <c r="AU18" s="668"/>
      <c r="AV18" s="203"/>
      <c r="AW18" s="1107" t="s">
        <v>1887</v>
      </c>
      <c r="AX18" s="834"/>
      <c r="AY18" s="669" t="s">
        <v>1061</v>
      </c>
      <c r="AZ18" s="670">
        <f t="shared" si="4"/>
        <v>11</v>
      </c>
    </row>
    <row r="19" spans="1:52" ht="15" customHeight="1" x14ac:dyDescent="0.2">
      <c r="A19" s="660"/>
      <c r="B19" s="644"/>
      <c r="C19" s="680" t="s">
        <v>1892</v>
      </c>
      <c r="D19" s="1159" t="s">
        <v>1893</v>
      </c>
      <c r="E19" s="849"/>
      <c r="F19" s="660" t="s">
        <v>1890</v>
      </c>
      <c r="G19" s="682">
        <v>3</v>
      </c>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137"/>
      <c r="AM19" s="1137"/>
      <c r="AN19" s="1137"/>
      <c r="AO19" s="1137"/>
      <c r="AP19" s="1137"/>
      <c r="AQ19" s="1137"/>
      <c r="AR19" s="1137"/>
      <c r="AS19" s="1137"/>
      <c r="AT19" s="1137"/>
      <c r="AU19" s="668"/>
      <c r="AV19" s="203"/>
      <c r="AW19" s="1108" t="s">
        <v>1894</v>
      </c>
      <c r="AX19" s="834"/>
      <c r="AY19" s="683"/>
      <c r="AZ19" s="684">
        <f>SUM(AZ15:AZ18)</f>
        <v>11</v>
      </c>
    </row>
    <row r="20" spans="1:52" ht="15" customHeight="1" x14ac:dyDescent="0.2">
      <c r="A20" s="660"/>
      <c r="B20" s="644"/>
      <c r="C20" s="673"/>
      <c r="D20" s="1155"/>
      <c r="E20" s="836"/>
      <c r="F20" s="660" t="s">
        <v>1891</v>
      </c>
      <c r="G20" s="682">
        <v>0</v>
      </c>
      <c r="H20" s="1051"/>
      <c r="I20" s="1051"/>
      <c r="J20" s="1051"/>
      <c r="K20" s="1051"/>
      <c r="L20" s="1051"/>
      <c r="M20" s="1051"/>
      <c r="N20" s="1051"/>
      <c r="O20" s="1051"/>
      <c r="P20" s="1051"/>
      <c r="Q20" s="1051"/>
      <c r="R20" s="1051"/>
      <c r="S20" s="1051"/>
      <c r="T20" s="1051"/>
      <c r="U20" s="1051"/>
      <c r="V20" s="1051"/>
      <c r="W20" s="1051"/>
      <c r="X20" s="1051"/>
      <c r="Y20" s="1051"/>
      <c r="Z20" s="1051"/>
      <c r="AA20" s="1051"/>
      <c r="AB20" s="1051"/>
      <c r="AC20" s="1051"/>
      <c r="AD20" s="1051"/>
      <c r="AE20" s="1051"/>
      <c r="AF20" s="1051"/>
      <c r="AG20" s="1051"/>
      <c r="AH20" s="1051"/>
      <c r="AI20" s="1051"/>
      <c r="AJ20" s="1051"/>
      <c r="AK20" s="1051"/>
      <c r="AL20" s="1051"/>
      <c r="AM20" s="1051"/>
      <c r="AN20" s="1051"/>
      <c r="AO20" s="1051"/>
      <c r="AP20" s="1051"/>
      <c r="AQ20" s="1051"/>
      <c r="AR20" s="1051"/>
      <c r="AS20" s="1051"/>
      <c r="AT20" s="1051"/>
      <c r="AU20" s="668"/>
      <c r="AV20" s="203"/>
      <c r="AW20" s="568"/>
      <c r="AX20" s="568"/>
      <c r="AY20" s="568"/>
      <c r="AZ20" s="568"/>
    </row>
    <row r="21" spans="1:52" ht="15" customHeight="1" x14ac:dyDescent="0.2">
      <c r="A21" s="660"/>
      <c r="B21" s="661" t="s">
        <v>1055</v>
      </c>
      <c r="C21" s="1156" t="s">
        <v>1895</v>
      </c>
      <c r="D21" s="834"/>
      <c r="E21" s="834"/>
      <c r="F21" s="686"/>
      <c r="G21" s="687"/>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c r="AO21" s="688"/>
      <c r="AP21" s="688"/>
      <c r="AQ21" s="688"/>
      <c r="AR21" s="688"/>
      <c r="AS21" s="688"/>
      <c r="AT21" s="688"/>
      <c r="AU21" s="668"/>
      <c r="AV21" s="203"/>
      <c r="AW21" s="568">
        <f>AX4</f>
        <v>0</v>
      </c>
      <c r="AX21" s="568"/>
      <c r="AY21" s="568"/>
      <c r="AZ21" s="568"/>
    </row>
    <row r="22" spans="1:52" ht="15.75" customHeight="1" x14ac:dyDescent="0.2">
      <c r="A22" s="660"/>
      <c r="B22" s="644"/>
      <c r="C22" s="1158" t="s">
        <v>1896</v>
      </c>
      <c r="D22" s="1157" t="s">
        <v>1897</v>
      </c>
      <c r="E22" s="935"/>
      <c r="F22" s="660" t="s">
        <v>1890</v>
      </c>
      <c r="G22" s="689">
        <v>2</v>
      </c>
      <c r="H22" s="1137"/>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668"/>
      <c r="AV22" s="203"/>
      <c r="AW22" s="1107" t="s">
        <v>1887</v>
      </c>
      <c r="AX22" s="834"/>
      <c r="AY22" s="669" t="s">
        <v>1053</v>
      </c>
      <c r="AZ22" s="670">
        <f t="shared" ref="AZ22:AZ25" si="5">COUNTIF($S$158:$Z$158,AY22)</f>
        <v>0</v>
      </c>
    </row>
    <row r="23" spans="1:52" ht="15.75" customHeight="1" x14ac:dyDescent="0.2">
      <c r="A23" s="660"/>
      <c r="B23" s="644"/>
      <c r="C23" s="839"/>
      <c r="D23" s="850"/>
      <c r="E23" s="852"/>
      <c r="F23" s="678" t="s">
        <v>1891</v>
      </c>
      <c r="G23" s="690">
        <v>0</v>
      </c>
      <c r="H23" s="1051"/>
      <c r="I23" s="1051"/>
      <c r="J23" s="1051"/>
      <c r="K23" s="1051"/>
      <c r="L23" s="1051"/>
      <c r="M23" s="1051"/>
      <c r="N23" s="1051"/>
      <c r="O23" s="1051"/>
      <c r="P23" s="1051"/>
      <c r="Q23" s="1051"/>
      <c r="R23" s="1051"/>
      <c r="S23" s="1051"/>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c r="AQ23" s="1051"/>
      <c r="AR23" s="1051"/>
      <c r="AS23" s="1051"/>
      <c r="AT23" s="1051"/>
      <c r="AU23" s="668"/>
      <c r="AV23" s="203"/>
      <c r="AW23" s="1107" t="s">
        <v>1887</v>
      </c>
      <c r="AX23" s="834"/>
      <c r="AY23" s="669" t="s">
        <v>1055</v>
      </c>
      <c r="AZ23" s="670">
        <f t="shared" si="5"/>
        <v>0</v>
      </c>
    </row>
    <row r="24" spans="1:52" ht="15.75" customHeight="1" x14ac:dyDescent="0.2">
      <c r="A24" s="660"/>
      <c r="B24" s="644"/>
      <c r="C24" s="1127" t="s">
        <v>1898</v>
      </c>
      <c r="D24" s="1156" t="s">
        <v>1751</v>
      </c>
      <c r="E24" s="834"/>
      <c r="F24" s="644"/>
      <c r="G24" s="689"/>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68"/>
      <c r="AV24" s="203"/>
      <c r="AW24" s="1107" t="s">
        <v>1887</v>
      </c>
      <c r="AX24" s="834"/>
      <c r="AY24" s="669" t="s">
        <v>1058</v>
      </c>
      <c r="AZ24" s="670">
        <f t="shared" si="5"/>
        <v>0</v>
      </c>
    </row>
    <row r="25" spans="1:52" ht="15.75" customHeight="1" x14ac:dyDescent="0.2">
      <c r="A25" s="660"/>
      <c r="B25" s="644"/>
      <c r="C25" s="838"/>
      <c r="D25" s="1155" t="s">
        <v>1752</v>
      </c>
      <c r="E25" s="836"/>
      <c r="F25" s="674" t="s">
        <v>1890</v>
      </c>
      <c r="G25" s="675">
        <v>2</v>
      </c>
      <c r="H25" s="1137"/>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137"/>
      <c r="AM25" s="1137"/>
      <c r="AN25" s="1137"/>
      <c r="AO25" s="1137"/>
      <c r="AP25" s="1137"/>
      <c r="AQ25" s="1137"/>
      <c r="AR25" s="1137"/>
      <c r="AS25" s="1137"/>
      <c r="AT25" s="1137"/>
      <c r="AU25" s="668"/>
      <c r="AV25" s="203"/>
      <c r="AW25" s="1107" t="s">
        <v>1887</v>
      </c>
      <c r="AX25" s="834"/>
      <c r="AY25" s="669" t="s">
        <v>1061</v>
      </c>
      <c r="AZ25" s="670">
        <f t="shared" si="5"/>
        <v>8</v>
      </c>
    </row>
    <row r="26" spans="1:52" ht="15.75" customHeight="1" x14ac:dyDescent="0.2">
      <c r="A26" s="660"/>
      <c r="B26" s="644"/>
      <c r="C26" s="838"/>
      <c r="D26" s="1154"/>
      <c r="E26" s="851"/>
      <c r="F26" s="678" t="s">
        <v>1891</v>
      </c>
      <c r="G26" s="679">
        <v>0</v>
      </c>
      <c r="H26" s="1051"/>
      <c r="I26" s="1051"/>
      <c r="J26" s="1051"/>
      <c r="K26" s="1051"/>
      <c r="L26" s="1051"/>
      <c r="M26" s="1051"/>
      <c r="N26" s="1051"/>
      <c r="O26" s="1051"/>
      <c r="P26" s="1051"/>
      <c r="Q26" s="1051"/>
      <c r="R26" s="1051"/>
      <c r="S26" s="1051"/>
      <c r="T26" s="1051"/>
      <c r="U26" s="1051"/>
      <c r="V26" s="1051"/>
      <c r="W26" s="1051"/>
      <c r="X26" s="1051"/>
      <c r="Y26" s="1051"/>
      <c r="Z26" s="1051"/>
      <c r="AA26" s="1051"/>
      <c r="AB26" s="1051"/>
      <c r="AC26" s="1051"/>
      <c r="AD26" s="1051"/>
      <c r="AE26" s="1051"/>
      <c r="AF26" s="1051"/>
      <c r="AG26" s="1051"/>
      <c r="AH26" s="1051"/>
      <c r="AI26" s="1051"/>
      <c r="AJ26" s="1051"/>
      <c r="AK26" s="1051"/>
      <c r="AL26" s="1051"/>
      <c r="AM26" s="1051"/>
      <c r="AN26" s="1051"/>
      <c r="AO26" s="1051"/>
      <c r="AP26" s="1051"/>
      <c r="AQ26" s="1051"/>
      <c r="AR26" s="1051"/>
      <c r="AS26" s="1051"/>
      <c r="AT26" s="1051"/>
      <c r="AU26" s="668"/>
      <c r="AV26" s="203"/>
      <c r="AW26" s="1108" t="s">
        <v>1894</v>
      </c>
      <c r="AX26" s="834"/>
      <c r="AY26" s="683"/>
      <c r="AZ26" s="684">
        <f>SUM(AZ22:AZ25)</f>
        <v>8</v>
      </c>
    </row>
    <row r="27" spans="1:52" ht="15" customHeight="1" x14ac:dyDescent="0.2">
      <c r="A27" s="660"/>
      <c r="B27" s="644"/>
      <c r="C27" s="838"/>
      <c r="D27" s="1159" t="s">
        <v>1899</v>
      </c>
      <c r="E27" s="849"/>
      <c r="F27" s="660" t="s">
        <v>1890</v>
      </c>
      <c r="G27" s="682">
        <v>2</v>
      </c>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7"/>
      <c r="AR27" s="1137"/>
      <c r="AS27" s="1137"/>
      <c r="AT27" s="1137"/>
      <c r="AU27" s="668"/>
      <c r="AV27" s="203"/>
      <c r="AW27" s="203"/>
      <c r="AX27" s="203"/>
      <c r="AY27" s="203"/>
      <c r="AZ27" s="203"/>
    </row>
    <row r="28" spans="1:52" ht="15" customHeight="1" x14ac:dyDescent="0.2">
      <c r="A28" s="660"/>
      <c r="B28" s="644"/>
      <c r="C28" s="839"/>
      <c r="D28" s="1155"/>
      <c r="E28" s="836"/>
      <c r="F28" s="678" t="s">
        <v>1891</v>
      </c>
      <c r="G28" s="679">
        <v>0</v>
      </c>
      <c r="H28" s="1051"/>
      <c r="I28" s="1051"/>
      <c r="J28" s="1051"/>
      <c r="K28" s="1051"/>
      <c r="L28" s="1051"/>
      <c r="M28" s="1051"/>
      <c r="N28" s="1051"/>
      <c r="O28" s="1051"/>
      <c r="P28" s="1051"/>
      <c r="Q28" s="1051"/>
      <c r="R28" s="1051"/>
      <c r="S28" s="1051"/>
      <c r="T28" s="1051"/>
      <c r="U28" s="1051"/>
      <c r="V28" s="1051"/>
      <c r="W28" s="1051"/>
      <c r="X28" s="1051"/>
      <c r="Y28" s="1051"/>
      <c r="Z28" s="1051"/>
      <c r="AA28" s="1051"/>
      <c r="AB28" s="1051"/>
      <c r="AC28" s="1051"/>
      <c r="AD28" s="1051"/>
      <c r="AE28" s="1051"/>
      <c r="AF28" s="1051"/>
      <c r="AG28" s="1051"/>
      <c r="AH28" s="1051"/>
      <c r="AI28" s="1051"/>
      <c r="AJ28" s="1051"/>
      <c r="AK28" s="1051"/>
      <c r="AL28" s="1051"/>
      <c r="AM28" s="1051"/>
      <c r="AN28" s="1051"/>
      <c r="AO28" s="1051"/>
      <c r="AP28" s="1051"/>
      <c r="AQ28" s="1051"/>
      <c r="AR28" s="1051"/>
      <c r="AS28" s="1051"/>
      <c r="AT28" s="1051"/>
      <c r="AU28" s="668"/>
      <c r="AV28" s="203"/>
      <c r="AW28" s="568">
        <f>AY4</f>
        <v>0</v>
      </c>
      <c r="AX28" s="568"/>
      <c r="AY28" s="568"/>
      <c r="AZ28" s="568"/>
    </row>
    <row r="29" spans="1:52" ht="15" customHeight="1" x14ac:dyDescent="0.2">
      <c r="A29" s="660"/>
      <c r="B29" s="644"/>
      <c r="C29" s="1127" t="s">
        <v>1900</v>
      </c>
      <c r="D29" s="1128" t="s">
        <v>1901</v>
      </c>
      <c r="E29" s="834"/>
      <c r="F29" s="644"/>
      <c r="G29" s="689"/>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68"/>
      <c r="AV29" s="203"/>
      <c r="AW29" s="1107" t="s">
        <v>1887</v>
      </c>
      <c r="AX29" s="834"/>
      <c r="AY29" s="669" t="s">
        <v>1053</v>
      </c>
      <c r="AZ29" s="670">
        <f t="shared" ref="AZ29:AZ32" si="6">COUNTIF($AA$158:$AP$158,AY29)</f>
        <v>0</v>
      </c>
    </row>
    <row r="30" spans="1:52" ht="15" customHeight="1" x14ac:dyDescent="0.2">
      <c r="A30" s="660"/>
      <c r="B30" s="644"/>
      <c r="C30" s="838"/>
      <c r="D30" s="1160" t="s">
        <v>1902</v>
      </c>
      <c r="E30" s="849"/>
      <c r="F30" s="674" t="s">
        <v>1903</v>
      </c>
      <c r="G30" s="675">
        <v>3</v>
      </c>
      <c r="H30" s="1137"/>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137"/>
      <c r="AM30" s="1137"/>
      <c r="AN30" s="1137"/>
      <c r="AO30" s="1137"/>
      <c r="AP30" s="1137"/>
      <c r="AQ30" s="1137"/>
      <c r="AR30" s="1137"/>
      <c r="AS30" s="1137"/>
      <c r="AT30" s="1137"/>
      <c r="AU30" s="668"/>
      <c r="AV30" s="203"/>
      <c r="AW30" s="1107" t="s">
        <v>1887</v>
      </c>
      <c r="AX30" s="834"/>
      <c r="AY30" s="669" t="s">
        <v>1055</v>
      </c>
      <c r="AZ30" s="670">
        <f t="shared" si="6"/>
        <v>0</v>
      </c>
    </row>
    <row r="31" spans="1:52" ht="15" customHeight="1" x14ac:dyDescent="0.2">
      <c r="A31" s="660"/>
      <c r="B31" s="644"/>
      <c r="C31" s="838"/>
      <c r="D31" s="1131" t="s">
        <v>1904</v>
      </c>
      <c r="E31" s="836"/>
      <c r="F31" s="660" t="s">
        <v>1905</v>
      </c>
      <c r="G31" s="682">
        <v>2</v>
      </c>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c r="AU31" s="668"/>
      <c r="AV31" s="203"/>
      <c r="AW31" s="1107" t="s">
        <v>1887</v>
      </c>
      <c r="AX31" s="834"/>
      <c r="AY31" s="669" t="s">
        <v>1058</v>
      </c>
      <c r="AZ31" s="670">
        <f t="shared" si="6"/>
        <v>0</v>
      </c>
    </row>
    <row r="32" spans="1:52" ht="15" customHeight="1" x14ac:dyDescent="0.2">
      <c r="A32" s="660"/>
      <c r="B32" s="644"/>
      <c r="C32" s="838"/>
      <c r="D32" s="1130"/>
      <c r="E32" s="851"/>
      <c r="F32" s="678" t="s">
        <v>1906</v>
      </c>
      <c r="G32" s="679">
        <v>0</v>
      </c>
      <c r="H32" s="1051"/>
      <c r="I32" s="1051"/>
      <c r="J32" s="1051"/>
      <c r="K32" s="1051"/>
      <c r="L32" s="1051"/>
      <c r="M32" s="1051"/>
      <c r="N32" s="1051"/>
      <c r="O32" s="1051"/>
      <c r="P32" s="1051"/>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c r="AL32" s="1051"/>
      <c r="AM32" s="1051"/>
      <c r="AN32" s="1051"/>
      <c r="AO32" s="1051"/>
      <c r="AP32" s="1051"/>
      <c r="AQ32" s="1051"/>
      <c r="AR32" s="1051"/>
      <c r="AS32" s="1051"/>
      <c r="AT32" s="1051"/>
      <c r="AU32" s="668"/>
      <c r="AV32" s="203"/>
      <c r="AW32" s="1107" t="s">
        <v>1887</v>
      </c>
      <c r="AX32" s="834"/>
      <c r="AY32" s="669" t="s">
        <v>1061</v>
      </c>
      <c r="AZ32" s="670">
        <f t="shared" si="6"/>
        <v>16</v>
      </c>
    </row>
    <row r="33" spans="1:52" ht="15" customHeight="1" x14ac:dyDescent="0.2">
      <c r="A33" s="660"/>
      <c r="B33" s="644"/>
      <c r="C33" s="838"/>
      <c r="D33" s="1129" t="s">
        <v>1907</v>
      </c>
      <c r="E33" s="844"/>
      <c r="F33" s="691"/>
      <c r="G33" s="682"/>
      <c r="H33" s="1126"/>
      <c r="I33" s="1126"/>
      <c r="J33" s="1126"/>
      <c r="K33" s="1126"/>
      <c r="L33" s="1126"/>
      <c r="M33" s="1126"/>
      <c r="N33" s="1126"/>
      <c r="O33" s="1126"/>
      <c r="P33" s="1126"/>
      <c r="Q33" s="1126"/>
      <c r="R33" s="1126"/>
      <c r="S33" s="1126"/>
      <c r="T33" s="1126"/>
      <c r="U33" s="1126"/>
      <c r="V33" s="1126"/>
      <c r="W33" s="1126"/>
      <c r="X33" s="1126"/>
      <c r="Y33" s="1126"/>
      <c r="Z33" s="1126"/>
      <c r="AA33" s="1126"/>
      <c r="AB33" s="1126"/>
      <c r="AC33" s="1126"/>
      <c r="AD33" s="1126"/>
      <c r="AE33" s="1126"/>
      <c r="AF33" s="1126"/>
      <c r="AG33" s="1126"/>
      <c r="AH33" s="1126"/>
      <c r="AI33" s="1126"/>
      <c r="AJ33" s="1126"/>
      <c r="AK33" s="1126"/>
      <c r="AL33" s="1126"/>
      <c r="AM33" s="1126"/>
      <c r="AN33" s="1126"/>
      <c r="AO33" s="1126"/>
      <c r="AP33" s="1126"/>
      <c r="AQ33" s="1126"/>
      <c r="AR33" s="1126"/>
      <c r="AS33" s="1126"/>
      <c r="AT33" s="1126"/>
      <c r="AU33" s="668"/>
      <c r="AV33" s="203"/>
      <c r="AW33" s="1108" t="s">
        <v>1894</v>
      </c>
      <c r="AX33" s="834"/>
      <c r="AY33" s="683"/>
      <c r="AZ33" s="684">
        <f>SUM(AZ29:AZ32)</f>
        <v>16</v>
      </c>
    </row>
    <row r="34" spans="1:52" ht="15" customHeight="1" x14ac:dyDescent="0.2">
      <c r="A34" s="660"/>
      <c r="B34" s="644"/>
      <c r="C34" s="838"/>
      <c r="D34" s="673" t="s">
        <v>1908</v>
      </c>
      <c r="E34" s="692"/>
      <c r="F34" s="691" t="s">
        <v>1909</v>
      </c>
      <c r="G34" s="682">
        <v>3</v>
      </c>
      <c r="H34" s="838"/>
      <c r="I34" s="838"/>
      <c r="J34" s="838"/>
      <c r="K34" s="838"/>
      <c r="L34" s="838"/>
      <c r="M34" s="838"/>
      <c r="N34" s="838"/>
      <c r="O34" s="838"/>
      <c r="P34" s="838"/>
      <c r="Q34" s="838"/>
      <c r="R34" s="838"/>
      <c r="S34" s="838"/>
      <c r="T34" s="838"/>
      <c r="U34" s="838"/>
      <c r="V34" s="838"/>
      <c r="W34" s="838"/>
      <c r="X34" s="838"/>
      <c r="Y34" s="838"/>
      <c r="Z34" s="838"/>
      <c r="AA34" s="838"/>
      <c r="AB34" s="838"/>
      <c r="AC34" s="838"/>
      <c r="AD34" s="838"/>
      <c r="AE34" s="838"/>
      <c r="AF34" s="838"/>
      <c r="AG34" s="838"/>
      <c r="AH34" s="838"/>
      <c r="AI34" s="838"/>
      <c r="AJ34" s="838"/>
      <c r="AK34" s="838"/>
      <c r="AL34" s="838"/>
      <c r="AM34" s="838"/>
      <c r="AN34" s="838"/>
      <c r="AO34" s="838"/>
      <c r="AP34" s="838"/>
      <c r="AQ34" s="838"/>
      <c r="AR34" s="838"/>
      <c r="AS34" s="838"/>
      <c r="AT34" s="838"/>
      <c r="AU34" s="668"/>
      <c r="AV34" s="203"/>
      <c r="AW34" s="203"/>
      <c r="AX34" s="203"/>
      <c r="AY34" s="203"/>
      <c r="AZ34" s="203"/>
    </row>
    <row r="35" spans="1:52" ht="15" customHeight="1" x14ac:dyDescent="0.2">
      <c r="A35" s="660"/>
      <c r="B35" s="644"/>
      <c r="C35" s="838"/>
      <c r="D35" s="1131" t="s">
        <v>1910</v>
      </c>
      <c r="E35" s="935"/>
      <c r="F35" s="691" t="s">
        <v>1911</v>
      </c>
      <c r="G35" s="682">
        <v>2</v>
      </c>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38"/>
      <c r="AJ35" s="838"/>
      <c r="AK35" s="838"/>
      <c r="AL35" s="838"/>
      <c r="AM35" s="838"/>
      <c r="AN35" s="838"/>
      <c r="AO35" s="838"/>
      <c r="AP35" s="838"/>
      <c r="AQ35" s="838"/>
      <c r="AR35" s="838"/>
      <c r="AS35" s="838"/>
      <c r="AT35" s="838"/>
      <c r="AU35" s="668"/>
      <c r="AV35" s="203"/>
      <c r="AW35" s="568">
        <f>AZ4</f>
        <v>0</v>
      </c>
      <c r="AX35" s="568"/>
      <c r="AY35" s="568"/>
      <c r="AZ35" s="568"/>
    </row>
    <row r="36" spans="1:52" ht="15" customHeight="1" x14ac:dyDescent="0.2">
      <c r="A36" s="660"/>
      <c r="B36" s="644"/>
      <c r="C36" s="838"/>
      <c r="D36" s="1131" t="s">
        <v>1912</v>
      </c>
      <c r="E36" s="935"/>
      <c r="F36" s="691" t="s">
        <v>1913</v>
      </c>
      <c r="G36" s="682">
        <v>1</v>
      </c>
      <c r="H36" s="838"/>
      <c r="I36" s="838"/>
      <c r="J36" s="838"/>
      <c r="K36" s="838"/>
      <c r="L36" s="838"/>
      <c r="M36" s="838"/>
      <c r="N36" s="838"/>
      <c r="O36" s="838"/>
      <c r="P36" s="838"/>
      <c r="Q36" s="838"/>
      <c r="R36" s="838"/>
      <c r="S36" s="838"/>
      <c r="T36" s="838"/>
      <c r="U36" s="838"/>
      <c r="V36" s="838"/>
      <c r="W36" s="838"/>
      <c r="X36" s="838"/>
      <c r="Y36" s="838"/>
      <c r="Z36" s="838"/>
      <c r="AA36" s="838"/>
      <c r="AB36" s="838"/>
      <c r="AC36" s="838"/>
      <c r="AD36" s="838"/>
      <c r="AE36" s="838"/>
      <c r="AF36" s="838"/>
      <c r="AG36" s="838"/>
      <c r="AH36" s="838"/>
      <c r="AI36" s="838"/>
      <c r="AJ36" s="838"/>
      <c r="AK36" s="838"/>
      <c r="AL36" s="838"/>
      <c r="AM36" s="838"/>
      <c r="AN36" s="838"/>
      <c r="AO36" s="838"/>
      <c r="AP36" s="838"/>
      <c r="AQ36" s="838"/>
      <c r="AR36" s="838"/>
      <c r="AS36" s="838"/>
      <c r="AT36" s="838"/>
      <c r="AU36" s="668"/>
      <c r="AV36" s="203"/>
      <c r="AW36" s="1107" t="s">
        <v>1887</v>
      </c>
      <c r="AX36" s="834"/>
      <c r="AY36" s="669" t="s">
        <v>1053</v>
      </c>
      <c r="AZ36" s="670">
        <f t="shared" ref="AZ36:AZ39" si="7">COUNTIF($AQ$158:$AT$158,AY36)</f>
        <v>0</v>
      </c>
    </row>
    <row r="37" spans="1:52" ht="15" customHeight="1" x14ac:dyDescent="0.2">
      <c r="A37" s="660"/>
      <c r="B37" s="644"/>
      <c r="C37" s="838"/>
      <c r="D37" s="1131" t="s">
        <v>1914</v>
      </c>
      <c r="E37" s="935"/>
      <c r="F37" s="691" t="s">
        <v>1915</v>
      </c>
      <c r="G37" s="682">
        <v>0</v>
      </c>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c r="AO37" s="838"/>
      <c r="AP37" s="838"/>
      <c r="AQ37" s="838"/>
      <c r="AR37" s="838"/>
      <c r="AS37" s="838"/>
      <c r="AT37" s="838"/>
      <c r="AU37" s="668"/>
      <c r="AV37" s="203"/>
      <c r="AW37" s="1107" t="s">
        <v>1887</v>
      </c>
      <c r="AX37" s="834"/>
      <c r="AY37" s="669" t="s">
        <v>1055</v>
      </c>
      <c r="AZ37" s="670">
        <f t="shared" si="7"/>
        <v>0</v>
      </c>
    </row>
    <row r="38" spans="1:52" ht="15" customHeight="1" x14ac:dyDescent="0.2">
      <c r="A38" s="660"/>
      <c r="B38" s="644"/>
      <c r="C38" s="838"/>
      <c r="D38" s="1131" t="s">
        <v>1916</v>
      </c>
      <c r="E38" s="935"/>
      <c r="F38" s="691"/>
      <c r="G38" s="682"/>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c r="AO38" s="838"/>
      <c r="AP38" s="838"/>
      <c r="AQ38" s="838"/>
      <c r="AR38" s="838"/>
      <c r="AS38" s="838"/>
      <c r="AT38" s="838"/>
      <c r="AU38" s="668"/>
      <c r="AV38" s="203"/>
      <c r="AW38" s="1107" t="s">
        <v>1887</v>
      </c>
      <c r="AX38" s="834"/>
      <c r="AY38" s="669" t="s">
        <v>1058</v>
      </c>
      <c r="AZ38" s="670">
        <f t="shared" si="7"/>
        <v>0</v>
      </c>
    </row>
    <row r="39" spans="1:52" ht="15" customHeight="1" x14ac:dyDescent="0.2">
      <c r="A39" s="660"/>
      <c r="B39" s="644"/>
      <c r="C39" s="838"/>
      <c r="D39" s="1131" t="s">
        <v>1917</v>
      </c>
      <c r="E39" s="935"/>
      <c r="F39" s="691"/>
      <c r="G39" s="682"/>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c r="AO39" s="838"/>
      <c r="AP39" s="838"/>
      <c r="AQ39" s="838"/>
      <c r="AR39" s="838"/>
      <c r="AS39" s="838"/>
      <c r="AT39" s="838"/>
      <c r="AU39" s="668"/>
      <c r="AV39" s="203"/>
      <c r="AW39" s="1107" t="s">
        <v>1887</v>
      </c>
      <c r="AX39" s="834"/>
      <c r="AY39" s="669" t="s">
        <v>1061</v>
      </c>
      <c r="AZ39" s="670">
        <f t="shared" si="7"/>
        <v>4</v>
      </c>
    </row>
    <row r="40" spans="1:52" ht="15" customHeight="1" x14ac:dyDescent="0.2">
      <c r="A40" s="660"/>
      <c r="B40" s="644"/>
      <c r="C40" s="838"/>
      <c r="D40" s="1131" t="s">
        <v>1918</v>
      </c>
      <c r="E40" s="935"/>
      <c r="F40" s="691"/>
      <c r="G40" s="682"/>
      <c r="H40" s="838"/>
      <c r="I40" s="838"/>
      <c r="J40" s="838"/>
      <c r="K40" s="838"/>
      <c r="L40" s="838"/>
      <c r="M40" s="838"/>
      <c r="N40" s="838"/>
      <c r="O40" s="838"/>
      <c r="P40" s="838"/>
      <c r="Q40" s="838"/>
      <c r="R40" s="838"/>
      <c r="S40" s="838"/>
      <c r="T40" s="838"/>
      <c r="U40" s="838"/>
      <c r="V40" s="838"/>
      <c r="W40" s="838"/>
      <c r="X40" s="838"/>
      <c r="Y40" s="838"/>
      <c r="Z40" s="838"/>
      <c r="AA40" s="838"/>
      <c r="AB40" s="838"/>
      <c r="AC40" s="838"/>
      <c r="AD40" s="838"/>
      <c r="AE40" s="838"/>
      <c r="AF40" s="838"/>
      <c r="AG40" s="838"/>
      <c r="AH40" s="838"/>
      <c r="AI40" s="838"/>
      <c r="AJ40" s="838"/>
      <c r="AK40" s="838"/>
      <c r="AL40" s="838"/>
      <c r="AM40" s="838"/>
      <c r="AN40" s="838"/>
      <c r="AO40" s="838"/>
      <c r="AP40" s="838"/>
      <c r="AQ40" s="838"/>
      <c r="AR40" s="838"/>
      <c r="AS40" s="838"/>
      <c r="AT40" s="838"/>
      <c r="AU40" s="668"/>
      <c r="AV40" s="203"/>
      <c r="AW40" s="1108" t="s">
        <v>1894</v>
      </c>
      <c r="AX40" s="834"/>
      <c r="AY40" s="683"/>
      <c r="AZ40" s="684">
        <f>SUM(AZ36:AZ39)</f>
        <v>4</v>
      </c>
    </row>
    <row r="41" spans="1:52" ht="16.5" customHeight="1" x14ac:dyDescent="0.2">
      <c r="A41" s="660"/>
      <c r="B41" s="644"/>
      <c r="C41" s="838"/>
      <c r="D41" s="1130" t="s">
        <v>1919</v>
      </c>
      <c r="E41" s="852"/>
      <c r="F41" s="693"/>
      <c r="G41" s="679"/>
      <c r="H41" s="839"/>
      <c r="I41" s="839"/>
      <c r="J41" s="839"/>
      <c r="K41" s="839"/>
      <c r="L41" s="839"/>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839"/>
      <c r="AL41" s="839"/>
      <c r="AM41" s="839"/>
      <c r="AN41" s="839"/>
      <c r="AO41" s="839"/>
      <c r="AP41" s="839"/>
      <c r="AQ41" s="839"/>
      <c r="AR41" s="839"/>
      <c r="AS41" s="839"/>
      <c r="AT41" s="839"/>
      <c r="AU41" s="668"/>
      <c r="AV41" s="203"/>
      <c r="AW41" s="203"/>
      <c r="AX41" s="203"/>
      <c r="AY41" s="203"/>
      <c r="AZ41" s="203"/>
    </row>
    <row r="42" spans="1:52" ht="15" customHeight="1" x14ac:dyDescent="0.2">
      <c r="A42" s="660"/>
      <c r="B42" s="644"/>
      <c r="C42" s="838"/>
      <c r="D42" s="1129" t="s">
        <v>1920</v>
      </c>
      <c r="E42" s="849"/>
      <c r="F42" s="674"/>
      <c r="G42" s="675"/>
      <c r="H42" s="1126"/>
      <c r="I42" s="1126"/>
      <c r="J42" s="1126"/>
      <c r="K42" s="1126"/>
      <c r="L42" s="1126"/>
      <c r="M42" s="1126"/>
      <c r="N42" s="1126"/>
      <c r="O42" s="1126"/>
      <c r="P42" s="1126"/>
      <c r="Q42" s="1126"/>
      <c r="R42" s="1126"/>
      <c r="S42" s="1126"/>
      <c r="T42" s="1126"/>
      <c r="U42" s="1126"/>
      <c r="V42" s="1126"/>
      <c r="W42" s="1126"/>
      <c r="X42" s="1126"/>
      <c r="Y42" s="1126"/>
      <c r="Z42" s="1126"/>
      <c r="AA42" s="1126"/>
      <c r="AB42" s="1126"/>
      <c r="AC42" s="1126"/>
      <c r="AD42" s="1126"/>
      <c r="AE42" s="1126"/>
      <c r="AF42" s="1126"/>
      <c r="AG42" s="1126"/>
      <c r="AH42" s="1126"/>
      <c r="AI42" s="1126"/>
      <c r="AJ42" s="1126"/>
      <c r="AK42" s="1126"/>
      <c r="AL42" s="1126"/>
      <c r="AM42" s="1126"/>
      <c r="AN42" s="1126"/>
      <c r="AO42" s="1126"/>
      <c r="AP42" s="1126"/>
      <c r="AQ42" s="1126"/>
      <c r="AR42" s="1126"/>
      <c r="AS42" s="1126"/>
      <c r="AT42" s="1126"/>
      <c r="AU42" s="668"/>
      <c r="AV42" s="203"/>
      <c r="AW42" s="203"/>
      <c r="AX42" s="203"/>
      <c r="AY42" s="203"/>
      <c r="AZ42" s="203"/>
    </row>
    <row r="43" spans="1:52" ht="15" customHeight="1" x14ac:dyDescent="0.2">
      <c r="A43" s="660"/>
      <c r="B43" s="644"/>
      <c r="C43" s="838"/>
      <c r="D43" s="1131" t="s">
        <v>1921</v>
      </c>
      <c r="E43" s="836"/>
      <c r="F43" s="660" t="s">
        <v>1922</v>
      </c>
      <c r="G43" s="682">
        <v>3</v>
      </c>
      <c r="H43" s="838"/>
      <c r="I43" s="838"/>
      <c r="J43" s="838"/>
      <c r="K43" s="838"/>
      <c r="L43" s="838"/>
      <c r="M43" s="838"/>
      <c r="N43" s="838"/>
      <c r="O43" s="838"/>
      <c r="P43" s="838"/>
      <c r="Q43" s="838"/>
      <c r="R43" s="838"/>
      <c r="S43" s="838"/>
      <c r="T43" s="838"/>
      <c r="U43" s="838"/>
      <c r="V43" s="838"/>
      <c r="W43" s="838"/>
      <c r="X43" s="838"/>
      <c r="Y43" s="838"/>
      <c r="Z43" s="838"/>
      <c r="AA43" s="838"/>
      <c r="AB43" s="838"/>
      <c r="AC43" s="838"/>
      <c r="AD43" s="838"/>
      <c r="AE43" s="838"/>
      <c r="AF43" s="838"/>
      <c r="AG43" s="838"/>
      <c r="AH43" s="838"/>
      <c r="AI43" s="838"/>
      <c r="AJ43" s="838"/>
      <c r="AK43" s="838"/>
      <c r="AL43" s="838"/>
      <c r="AM43" s="838"/>
      <c r="AN43" s="838"/>
      <c r="AO43" s="838"/>
      <c r="AP43" s="838"/>
      <c r="AQ43" s="838"/>
      <c r="AR43" s="838"/>
      <c r="AS43" s="838"/>
      <c r="AT43" s="838"/>
      <c r="AU43" s="668"/>
      <c r="AV43" s="203"/>
      <c r="AW43" s="203"/>
      <c r="AX43" s="203"/>
      <c r="AY43" s="203"/>
      <c r="AZ43" s="203"/>
    </row>
    <row r="44" spans="1:52" ht="15" customHeight="1" x14ac:dyDescent="0.2">
      <c r="A44" s="660"/>
      <c r="B44" s="644"/>
      <c r="C44" s="838"/>
      <c r="D44" s="1131" t="s">
        <v>1923</v>
      </c>
      <c r="E44" s="836"/>
      <c r="F44" s="660" t="s">
        <v>1924</v>
      </c>
      <c r="G44" s="682">
        <v>2</v>
      </c>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c r="AO44" s="838"/>
      <c r="AP44" s="838"/>
      <c r="AQ44" s="838"/>
      <c r="AR44" s="838"/>
      <c r="AS44" s="838"/>
      <c r="AT44" s="838"/>
      <c r="AU44" s="668"/>
      <c r="AV44" s="203"/>
      <c r="AW44" s="203"/>
      <c r="AX44" s="203"/>
      <c r="AY44" s="203"/>
      <c r="AZ44" s="203"/>
    </row>
    <row r="45" spans="1:52" ht="15" customHeight="1" x14ac:dyDescent="0.2">
      <c r="A45" s="660"/>
      <c r="B45" s="644"/>
      <c r="C45" s="838"/>
      <c r="D45" s="1131" t="s">
        <v>1925</v>
      </c>
      <c r="E45" s="836"/>
      <c r="F45" s="660" t="s">
        <v>1913</v>
      </c>
      <c r="G45" s="682">
        <v>1</v>
      </c>
      <c r="H45" s="838"/>
      <c r="I45" s="838"/>
      <c r="J45" s="838"/>
      <c r="K45" s="838"/>
      <c r="L45" s="838"/>
      <c r="M45" s="838"/>
      <c r="N45" s="838"/>
      <c r="O45" s="838"/>
      <c r="P45" s="838"/>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8"/>
      <c r="AO45" s="838"/>
      <c r="AP45" s="838"/>
      <c r="AQ45" s="838"/>
      <c r="AR45" s="838"/>
      <c r="AS45" s="838"/>
      <c r="AT45" s="838"/>
      <c r="AU45" s="668"/>
      <c r="AV45" s="203"/>
      <c r="AW45" s="203"/>
      <c r="AX45" s="203"/>
      <c r="AY45" s="203"/>
      <c r="AZ45" s="203"/>
    </row>
    <row r="46" spans="1:52" ht="15" customHeight="1" x14ac:dyDescent="0.2">
      <c r="A46" s="660"/>
      <c r="B46" s="644"/>
      <c r="C46" s="838"/>
      <c r="D46" s="1131" t="s">
        <v>1926</v>
      </c>
      <c r="E46" s="836"/>
      <c r="F46" s="660" t="s">
        <v>1927</v>
      </c>
      <c r="G46" s="682">
        <v>0</v>
      </c>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c r="AO46" s="838"/>
      <c r="AP46" s="838"/>
      <c r="AQ46" s="838"/>
      <c r="AR46" s="838"/>
      <c r="AS46" s="838"/>
      <c r="AT46" s="838"/>
      <c r="AU46" s="668"/>
      <c r="AV46" s="203"/>
      <c r="AW46" s="203"/>
      <c r="AX46" s="203"/>
      <c r="AY46" s="203"/>
      <c r="AZ46" s="203"/>
    </row>
    <row r="47" spans="1:52" ht="15" customHeight="1" x14ac:dyDescent="0.2">
      <c r="A47" s="660"/>
      <c r="B47" s="644"/>
      <c r="C47" s="838"/>
      <c r="D47" s="1130" t="s">
        <v>1928</v>
      </c>
      <c r="E47" s="851"/>
      <c r="F47" s="678"/>
      <c r="G47" s="679"/>
      <c r="H47" s="839"/>
      <c r="I47" s="839"/>
      <c r="J47" s="839"/>
      <c r="K47" s="839"/>
      <c r="L47" s="839"/>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39"/>
      <c r="AK47" s="839"/>
      <c r="AL47" s="839"/>
      <c r="AM47" s="839"/>
      <c r="AN47" s="839"/>
      <c r="AO47" s="839"/>
      <c r="AP47" s="839"/>
      <c r="AQ47" s="839"/>
      <c r="AR47" s="839"/>
      <c r="AS47" s="839"/>
      <c r="AT47" s="839"/>
      <c r="AU47" s="581"/>
      <c r="AV47" s="203"/>
      <c r="AW47" s="203"/>
      <c r="AX47" s="203"/>
      <c r="AY47" s="203"/>
      <c r="AZ47" s="203"/>
    </row>
    <row r="48" spans="1:52" ht="15" customHeight="1" x14ac:dyDescent="0.2">
      <c r="A48" s="660"/>
      <c r="B48" s="644"/>
      <c r="C48" s="838"/>
      <c r="D48" s="1129" t="s">
        <v>1780</v>
      </c>
      <c r="E48" s="849"/>
      <c r="F48" s="674"/>
      <c r="G48" s="675"/>
      <c r="H48" s="1126"/>
      <c r="I48" s="1126"/>
      <c r="J48" s="1126"/>
      <c r="K48" s="1126"/>
      <c r="L48" s="1126"/>
      <c r="M48" s="1126"/>
      <c r="N48" s="1126"/>
      <c r="O48" s="1126"/>
      <c r="P48" s="1126"/>
      <c r="Q48" s="1126"/>
      <c r="R48" s="1126"/>
      <c r="S48" s="1126"/>
      <c r="T48" s="1126"/>
      <c r="U48" s="1126"/>
      <c r="V48" s="1126"/>
      <c r="W48" s="1126"/>
      <c r="X48" s="1126"/>
      <c r="Y48" s="1126"/>
      <c r="Z48" s="1126"/>
      <c r="AA48" s="1126"/>
      <c r="AB48" s="1126"/>
      <c r="AC48" s="1126"/>
      <c r="AD48" s="1126"/>
      <c r="AE48" s="1126"/>
      <c r="AF48" s="1126"/>
      <c r="AG48" s="1126"/>
      <c r="AH48" s="1126"/>
      <c r="AI48" s="1126"/>
      <c r="AJ48" s="1126"/>
      <c r="AK48" s="1126"/>
      <c r="AL48" s="1126"/>
      <c r="AM48" s="1126"/>
      <c r="AN48" s="1126"/>
      <c r="AO48" s="1126"/>
      <c r="AP48" s="1126"/>
      <c r="AQ48" s="1126"/>
      <c r="AR48" s="1126"/>
      <c r="AS48" s="1126"/>
      <c r="AT48" s="1126"/>
      <c r="AU48" s="581"/>
      <c r="AV48" s="203"/>
      <c r="AW48" s="203"/>
      <c r="AX48" s="203"/>
      <c r="AY48" s="203"/>
      <c r="AZ48" s="203"/>
    </row>
    <row r="49" spans="1:52" ht="15" customHeight="1" x14ac:dyDescent="0.2">
      <c r="A49" s="660"/>
      <c r="B49" s="644"/>
      <c r="C49" s="838"/>
      <c r="D49" s="1136" t="s">
        <v>1929</v>
      </c>
      <c r="E49" s="836"/>
      <c r="F49" s="660" t="s">
        <v>1930</v>
      </c>
      <c r="G49" s="682">
        <v>2</v>
      </c>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c r="AO49" s="838"/>
      <c r="AP49" s="838"/>
      <c r="AQ49" s="838"/>
      <c r="AR49" s="838"/>
      <c r="AS49" s="838"/>
      <c r="AT49" s="838"/>
      <c r="AU49" s="581"/>
      <c r="AV49" s="203"/>
      <c r="AW49" s="203"/>
      <c r="AX49" s="203"/>
      <c r="AY49" s="203"/>
      <c r="AZ49" s="203"/>
    </row>
    <row r="50" spans="1:52" ht="15" customHeight="1" x14ac:dyDescent="0.2">
      <c r="A50" s="660"/>
      <c r="B50" s="644"/>
      <c r="C50" s="838"/>
      <c r="D50" s="1131"/>
      <c r="E50" s="836"/>
      <c r="F50" s="660" t="s">
        <v>1931</v>
      </c>
      <c r="G50" s="682">
        <v>1</v>
      </c>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c r="AO50" s="838"/>
      <c r="AP50" s="838"/>
      <c r="AQ50" s="838"/>
      <c r="AR50" s="838"/>
      <c r="AS50" s="838"/>
      <c r="AT50" s="838"/>
      <c r="AU50" s="668"/>
      <c r="AV50" s="203"/>
      <c r="AW50" s="203"/>
      <c r="AX50" s="203"/>
      <c r="AY50" s="203"/>
      <c r="AZ50" s="203"/>
    </row>
    <row r="51" spans="1:52" ht="15" customHeight="1" x14ac:dyDescent="0.2">
      <c r="A51" s="660"/>
      <c r="B51" s="644"/>
      <c r="C51" s="839"/>
      <c r="D51" s="1130"/>
      <c r="E51" s="851"/>
      <c r="F51" s="678" t="s">
        <v>1932</v>
      </c>
      <c r="G51" s="679">
        <v>0</v>
      </c>
      <c r="H51" s="839"/>
      <c r="I51" s="839"/>
      <c r="J51" s="839"/>
      <c r="K51" s="839"/>
      <c r="L51" s="839"/>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39"/>
      <c r="AN51" s="839"/>
      <c r="AO51" s="839"/>
      <c r="AP51" s="839"/>
      <c r="AQ51" s="839"/>
      <c r="AR51" s="839"/>
      <c r="AS51" s="839"/>
      <c r="AT51" s="839"/>
      <c r="AU51" s="668"/>
      <c r="AV51" s="203"/>
      <c r="AW51" s="203"/>
      <c r="AX51" s="203"/>
      <c r="AY51" s="203"/>
      <c r="AZ51" s="203"/>
    </row>
    <row r="52" spans="1:52" ht="15" customHeight="1" x14ac:dyDescent="0.2">
      <c r="A52" s="660"/>
      <c r="B52" s="644"/>
      <c r="C52" s="1127" t="s">
        <v>1933</v>
      </c>
      <c r="D52" s="1161" t="s">
        <v>1783</v>
      </c>
      <c r="E52" s="849"/>
      <c r="F52" s="674"/>
      <c r="G52" s="675"/>
      <c r="H52" s="1126"/>
      <c r="I52" s="1126"/>
      <c r="J52" s="1126"/>
      <c r="K52" s="1126"/>
      <c r="L52" s="1126"/>
      <c r="M52" s="1126"/>
      <c r="N52" s="1126"/>
      <c r="O52" s="1126"/>
      <c r="P52" s="1126"/>
      <c r="Q52" s="1126"/>
      <c r="R52" s="1126"/>
      <c r="S52" s="1126"/>
      <c r="T52" s="1126"/>
      <c r="U52" s="1126"/>
      <c r="V52" s="1126"/>
      <c r="W52" s="1126"/>
      <c r="X52" s="1126"/>
      <c r="Y52" s="1126"/>
      <c r="Z52" s="1126"/>
      <c r="AA52" s="1126"/>
      <c r="AB52" s="1126"/>
      <c r="AC52" s="1126"/>
      <c r="AD52" s="1126"/>
      <c r="AE52" s="1126"/>
      <c r="AF52" s="1126"/>
      <c r="AG52" s="1126"/>
      <c r="AH52" s="1126"/>
      <c r="AI52" s="1126"/>
      <c r="AJ52" s="1126"/>
      <c r="AK52" s="1126"/>
      <c r="AL52" s="1126"/>
      <c r="AM52" s="1126"/>
      <c r="AN52" s="1126"/>
      <c r="AO52" s="1126"/>
      <c r="AP52" s="1126"/>
      <c r="AQ52" s="1126"/>
      <c r="AR52" s="1126"/>
      <c r="AS52" s="1126"/>
      <c r="AT52" s="1126"/>
      <c r="AU52" s="668"/>
      <c r="AV52" s="203"/>
      <c r="AW52" s="203"/>
      <c r="AX52" s="203"/>
      <c r="AY52" s="203"/>
      <c r="AZ52" s="203"/>
    </row>
    <row r="53" spans="1:52" ht="15" customHeight="1" x14ac:dyDescent="0.2">
      <c r="A53" s="660"/>
      <c r="B53" s="644"/>
      <c r="C53" s="838"/>
      <c r="D53" s="1155" t="s">
        <v>1934</v>
      </c>
      <c r="E53" s="836"/>
      <c r="F53" s="660" t="s">
        <v>1935</v>
      </c>
      <c r="G53" s="682">
        <v>3</v>
      </c>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838"/>
      <c r="AL53" s="838"/>
      <c r="AM53" s="838"/>
      <c r="AN53" s="838"/>
      <c r="AO53" s="838"/>
      <c r="AP53" s="838"/>
      <c r="AQ53" s="838"/>
      <c r="AR53" s="838"/>
      <c r="AS53" s="838"/>
      <c r="AT53" s="838"/>
      <c r="AU53" s="668"/>
      <c r="AV53" s="203"/>
      <c r="AW53" s="203"/>
      <c r="AX53" s="203"/>
      <c r="AY53" s="203"/>
      <c r="AZ53" s="203"/>
    </row>
    <row r="54" spans="1:52" ht="15" customHeight="1" x14ac:dyDescent="0.2">
      <c r="A54" s="660"/>
      <c r="B54" s="644"/>
      <c r="C54" s="838"/>
      <c r="D54" s="1155" t="s">
        <v>1936</v>
      </c>
      <c r="E54" s="836"/>
      <c r="F54" s="660" t="s">
        <v>1937</v>
      </c>
      <c r="G54" s="682">
        <v>2</v>
      </c>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668"/>
      <c r="AV54" s="203"/>
      <c r="AW54" s="203"/>
      <c r="AX54" s="203"/>
      <c r="AY54" s="203"/>
      <c r="AZ54" s="203"/>
    </row>
    <row r="55" spans="1:52" ht="15" customHeight="1" x14ac:dyDescent="0.2">
      <c r="A55" s="660"/>
      <c r="B55" s="644"/>
      <c r="C55" s="838"/>
      <c r="D55" s="1155" t="s">
        <v>1938</v>
      </c>
      <c r="E55" s="836"/>
      <c r="F55" s="660" t="s">
        <v>1939</v>
      </c>
      <c r="G55" s="682">
        <v>1</v>
      </c>
      <c r="H55" s="838"/>
      <c r="I55" s="838"/>
      <c r="J55" s="838"/>
      <c r="K55" s="838"/>
      <c r="L55" s="838"/>
      <c r="M55" s="838"/>
      <c r="N55" s="838"/>
      <c r="O55" s="838"/>
      <c r="P55" s="838"/>
      <c r="Q55" s="838"/>
      <c r="R55" s="838"/>
      <c r="S55" s="838"/>
      <c r="T55" s="838"/>
      <c r="U55" s="838"/>
      <c r="V55" s="838"/>
      <c r="W55" s="838"/>
      <c r="X55" s="838"/>
      <c r="Y55" s="838"/>
      <c r="Z55" s="838"/>
      <c r="AA55" s="838"/>
      <c r="AB55" s="838"/>
      <c r="AC55" s="838"/>
      <c r="AD55" s="838"/>
      <c r="AE55" s="838"/>
      <c r="AF55" s="838"/>
      <c r="AG55" s="838"/>
      <c r="AH55" s="838"/>
      <c r="AI55" s="838"/>
      <c r="AJ55" s="838"/>
      <c r="AK55" s="838"/>
      <c r="AL55" s="838"/>
      <c r="AM55" s="838"/>
      <c r="AN55" s="838"/>
      <c r="AO55" s="838"/>
      <c r="AP55" s="838"/>
      <c r="AQ55" s="838"/>
      <c r="AR55" s="838"/>
      <c r="AS55" s="838"/>
      <c r="AT55" s="838"/>
      <c r="AU55" s="668"/>
      <c r="AV55" s="203"/>
      <c r="AW55" s="203"/>
      <c r="AX55" s="203"/>
      <c r="AY55" s="203"/>
      <c r="AZ55" s="203"/>
    </row>
    <row r="56" spans="1:52" ht="15" customHeight="1" x14ac:dyDescent="0.2">
      <c r="A56" s="660"/>
      <c r="B56" s="644"/>
      <c r="C56" s="839"/>
      <c r="D56" s="1155"/>
      <c r="E56" s="836"/>
      <c r="F56" s="660" t="s">
        <v>1932</v>
      </c>
      <c r="G56" s="682">
        <v>0</v>
      </c>
      <c r="H56" s="839"/>
      <c r="I56" s="839"/>
      <c r="J56" s="839"/>
      <c r="K56" s="839"/>
      <c r="L56" s="839"/>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c r="AN56" s="839"/>
      <c r="AO56" s="839"/>
      <c r="AP56" s="839"/>
      <c r="AQ56" s="839"/>
      <c r="AR56" s="839"/>
      <c r="AS56" s="839"/>
      <c r="AT56" s="839"/>
      <c r="AU56" s="668"/>
      <c r="AV56" s="203"/>
      <c r="AW56" s="203"/>
      <c r="AX56" s="203"/>
      <c r="AY56" s="203"/>
      <c r="AZ56" s="203"/>
    </row>
    <row r="57" spans="1:52" ht="15" customHeight="1" x14ac:dyDescent="0.2">
      <c r="A57" s="660"/>
      <c r="B57" s="644"/>
      <c r="C57" s="1127" t="s">
        <v>1940</v>
      </c>
      <c r="D57" s="1128" t="s">
        <v>1787</v>
      </c>
      <c r="E57" s="834"/>
      <c r="F57" s="686"/>
      <c r="G57" s="687"/>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c r="AK57" s="688"/>
      <c r="AL57" s="688"/>
      <c r="AM57" s="688"/>
      <c r="AN57" s="688"/>
      <c r="AO57" s="688"/>
      <c r="AP57" s="688"/>
      <c r="AQ57" s="688"/>
      <c r="AR57" s="688"/>
      <c r="AS57" s="688"/>
      <c r="AT57" s="688"/>
      <c r="AU57" s="668"/>
      <c r="AV57" s="203"/>
      <c r="AW57" s="203"/>
      <c r="AX57" s="203"/>
      <c r="AY57" s="203"/>
      <c r="AZ57" s="203"/>
    </row>
    <row r="58" spans="1:52" ht="15" customHeight="1" x14ac:dyDescent="0.2">
      <c r="A58" s="660"/>
      <c r="B58" s="644"/>
      <c r="C58" s="838"/>
      <c r="D58" s="1129" t="s">
        <v>1941</v>
      </c>
      <c r="E58" s="849"/>
      <c r="F58" s="674"/>
      <c r="G58" s="675"/>
      <c r="H58" s="1126"/>
      <c r="I58" s="1126"/>
      <c r="J58" s="1126"/>
      <c r="K58" s="1126"/>
      <c r="L58" s="1126"/>
      <c r="M58" s="1126"/>
      <c r="N58" s="1126"/>
      <c r="O58" s="1126"/>
      <c r="P58" s="1126"/>
      <c r="Q58" s="1126"/>
      <c r="R58" s="1126"/>
      <c r="S58" s="1126"/>
      <c r="T58" s="1126"/>
      <c r="U58" s="1126"/>
      <c r="V58" s="1126"/>
      <c r="W58" s="1126"/>
      <c r="X58" s="1126"/>
      <c r="Y58" s="1126"/>
      <c r="Z58" s="1126"/>
      <c r="AA58" s="1126"/>
      <c r="AB58" s="1126"/>
      <c r="AC58" s="1126"/>
      <c r="AD58" s="1126"/>
      <c r="AE58" s="1126"/>
      <c r="AF58" s="1126"/>
      <c r="AG58" s="1126"/>
      <c r="AH58" s="1126"/>
      <c r="AI58" s="1126"/>
      <c r="AJ58" s="1126"/>
      <c r="AK58" s="1126"/>
      <c r="AL58" s="1126"/>
      <c r="AM58" s="1126"/>
      <c r="AN58" s="1126"/>
      <c r="AO58" s="1126"/>
      <c r="AP58" s="1126"/>
      <c r="AQ58" s="1126"/>
      <c r="AR58" s="1126"/>
      <c r="AS58" s="1126"/>
      <c r="AT58" s="1126"/>
      <c r="AU58" s="668"/>
      <c r="AV58" s="203"/>
      <c r="AW58" s="203"/>
      <c r="AX58" s="203"/>
      <c r="AY58" s="203"/>
      <c r="AZ58" s="203"/>
    </row>
    <row r="59" spans="1:52" ht="15" customHeight="1" x14ac:dyDescent="0.2">
      <c r="A59" s="660"/>
      <c r="B59" s="644"/>
      <c r="C59" s="838"/>
      <c r="D59" s="1131"/>
      <c r="E59" s="836"/>
      <c r="F59" s="660" t="s">
        <v>1942</v>
      </c>
      <c r="G59" s="546">
        <v>3</v>
      </c>
      <c r="H59" s="838"/>
      <c r="I59" s="838"/>
      <c r="J59" s="838"/>
      <c r="K59" s="838"/>
      <c r="L59" s="838"/>
      <c r="M59" s="838"/>
      <c r="N59" s="838"/>
      <c r="O59" s="838"/>
      <c r="P59" s="838"/>
      <c r="Q59" s="838"/>
      <c r="R59" s="838"/>
      <c r="S59" s="838"/>
      <c r="T59" s="838"/>
      <c r="U59" s="838"/>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668"/>
      <c r="AV59" s="203"/>
      <c r="AW59" s="203"/>
      <c r="AX59" s="203"/>
      <c r="AY59" s="203"/>
      <c r="AZ59" s="203"/>
    </row>
    <row r="60" spans="1:52" ht="15" customHeight="1" x14ac:dyDescent="0.2">
      <c r="A60" s="660"/>
      <c r="B60" s="644"/>
      <c r="C60" s="838"/>
      <c r="D60" s="1131"/>
      <c r="E60" s="836"/>
      <c r="F60" s="660" t="s">
        <v>1943</v>
      </c>
      <c r="G60" s="546">
        <v>2</v>
      </c>
      <c r="H60" s="838"/>
      <c r="I60" s="838"/>
      <c r="J60" s="838"/>
      <c r="K60" s="838"/>
      <c r="L60" s="838"/>
      <c r="M60" s="838"/>
      <c r="N60" s="838"/>
      <c r="O60" s="838"/>
      <c r="P60" s="838"/>
      <c r="Q60" s="838"/>
      <c r="R60" s="838"/>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668"/>
      <c r="AV60" s="203"/>
      <c r="AW60" s="203"/>
      <c r="AX60" s="203"/>
      <c r="AY60" s="203"/>
      <c r="AZ60" s="203"/>
    </row>
    <row r="61" spans="1:52" ht="15" customHeight="1" x14ac:dyDescent="0.2">
      <c r="A61" s="660"/>
      <c r="B61" s="644"/>
      <c r="C61" s="838"/>
      <c r="D61" s="1131"/>
      <c r="E61" s="836"/>
      <c r="F61" s="660" t="s">
        <v>1944</v>
      </c>
      <c r="G61" s="546">
        <v>1</v>
      </c>
      <c r="H61" s="838"/>
      <c r="I61" s="838"/>
      <c r="J61" s="838"/>
      <c r="K61" s="838"/>
      <c r="L61" s="838"/>
      <c r="M61" s="838"/>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668"/>
      <c r="AV61" s="203"/>
      <c r="AW61" s="203"/>
      <c r="AX61" s="203"/>
      <c r="AY61" s="203"/>
      <c r="AZ61" s="203"/>
    </row>
    <row r="62" spans="1:52" ht="15" customHeight="1" x14ac:dyDescent="0.2">
      <c r="A62" s="660"/>
      <c r="B62" s="644"/>
      <c r="C62" s="838"/>
      <c r="D62" s="1130"/>
      <c r="E62" s="851"/>
      <c r="F62" s="660" t="s">
        <v>1891</v>
      </c>
      <c r="G62" s="546">
        <v>0</v>
      </c>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668"/>
      <c r="AV62" s="203"/>
      <c r="AW62" s="203"/>
      <c r="AX62" s="203"/>
      <c r="AY62" s="203"/>
      <c r="AZ62" s="203"/>
    </row>
    <row r="63" spans="1:52" ht="15" customHeight="1" x14ac:dyDescent="0.2">
      <c r="A63" s="660"/>
      <c r="B63" s="644"/>
      <c r="C63" s="838"/>
      <c r="D63" s="1129" t="s">
        <v>1945</v>
      </c>
      <c r="E63" s="849"/>
      <c r="F63" s="674" t="s">
        <v>1890</v>
      </c>
      <c r="G63" s="694">
        <v>3</v>
      </c>
      <c r="H63" s="1126"/>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26"/>
      <c r="AI63" s="1126"/>
      <c r="AJ63" s="1126"/>
      <c r="AK63" s="1126"/>
      <c r="AL63" s="1126"/>
      <c r="AM63" s="1126"/>
      <c r="AN63" s="1126"/>
      <c r="AO63" s="1126"/>
      <c r="AP63" s="1126"/>
      <c r="AQ63" s="1126"/>
      <c r="AR63" s="1126"/>
      <c r="AS63" s="1126"/>
      <c r="AT63" s="1126"/>
      <c r="AU63" s="668"/>
      <c r="AV63" s="203"/>
      <c r="AW63" s="203"/>
      <c r="AX63" s="203"/>
      <c r="AY63" s="203"/>
      <c r="AZ63" s="203"/>
    </row>
    <row r="64" spans="1:52" ht="15" customHeight="1" x14ac:dyDescent="0.2">
      <c r="A64" s="660"/>
      <c r="B64" s="644"/>
      <c r="C64" s="838"/>
      <c r="D64" s="1131"/>
      <c r="E64" s="836"/>
      <c r="F64" s="660" t="s">
        <v>1891</v>
      </c>
      <c r="G64" s="546">
        <v>0</v>
      </c>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695"/>
      <c r="AV64" s="203"/>
      <c r="AW64" s="203"/>
      <c r="AX64" s="203"/>
      <c r="AY64" s="203"/>
      <c r="AZ64" s="203"/>
    </row>
    <row r="65" spans="1:52" ht="15" customHeight="1" x14ac:dyDescent="0.2">
      <c r="A65" s="696" t="s">
        <v>98</v>
      </c>
      <c r="B65" s="697"/>
      <c r="C65" s="1164" t="s">
        <v>1129</v>
      </c>
      <c r="D65" s="834"/>
      <c r="E65" s="897"/>
      <c r="F65" s="698"/>
      <c r="G65" s="699"/>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1"/>
      <c r="AV65" s="203"/>
      <c r="AW65" s="203"/>
      <c r="AX65" s="203"/>
      <c r="AY65" s="203"/>
      <c r="AZ65" s="203"/>
    </row>
    <row r="66" spans="1:52" ht="15" customHeight="1" x14ac:dyDescent="0.2">
      <c r="A66" s="660"/>
      <c r="B66" s="644"/>
      <c r="C66" s="1158" t="s">
        <v>1896</v>
      </c>
      <c r="D66" s="1129" t="s">
        <v>1946</v>
      </c>
      <c r="E66" s="844"/>
      <c r="F66" s="660" t="s">
        <v>1947</v>
      </c>
      <c r="G66" s="682">
        <v>4</v>
      </c>
      <c r="H66" s="1126"/>
      <c r="I66" s="1126"/>
      <c r="J66" s="1126"/>
      <c r="K66" s="1126"/>
      <c r="L66" s="1126"/>
      <c r="M66" s="1126"/>
      <c r="N66" s="1126"/>
      <c r="O66" s="1126"/>
      <c r="P66" s="1126"/>
      <c r="Q66" s="1126"/>
      <c r="R66" s="1126"/>
      <c r="S66" s="1126"/>
      <c r="T66" s="1126"/>
      <c r="U66" s="1126"/>
      <c r="V66" s="1126"/>
      <c r="W66" s="1126"/>
      <c r="X66" s="1126"/>
      <c r="Y66" s="1126"/>
      <c r="Z66" s="1126"/>
      <c r="AA66" s="1126"/>
      <c r="AB66" s="1126"/>
      <c r="AC66" s="1126"/>
      <c r="AD66" s="1126"/>
      <c r="AE66" s="1126"/>
      <c r="AF66" s="1126"/>
      <c r="AG66" s="1126"/>
      <c r="AH66" s="1126"/>
      <c r="AI66" s="1126"/>
      <c r="AJ66" s="1126"/>
      <c r="AK66" s="1126"/>
      <c r="AL66" s="1126"/>
      <c r="AM66" s="1126"/>
      <c r="AN66" s="1126"/>
      <c r="AO66" s="1126"/>
      <c r="AP66" s="1126"/>
      <c r="AQ66" s="1126"/>
      <c r="AR66" s="1126"/>
      <c r="AS66" s="1126"/>
      <c r="AT66" s="1126"/>
      <c r="AU66" s="702"/>
      <c r="AV66" s="203"/>
      <c r="AW66" s="203"/>
      <c r="AX66" s="203"/>
      <c r="AY66" s="203"/>
      <c r="AZ66" s="203"/>
    </row>
    <row r="67" spans="1:52" ht="15" customHeight="1" x14ac:dyDescent="0.2">
      <c r="A67" s="660"/>
      <c r="B67" s="644"/>
      <c r="C67" s="838"/>
      <c r="D67" s="870"/>
      <c r="E67" s="935"/>
      <c r="F67" s="660" t="s">
        <v>1948</v>
      </c>
      <c r="G67" s="682">
        <v>3</v>
      </c>
      <c r="H67" s="838"/>
      <c r="I67" s="838"/>
      <c r="J67" s="838"/>
      <c r="K67" s="838"/>
      <c r="L67" s="838"/>
      <c r="M67" s="838"/>
      <c r="N67" s="838"/>
      <c r="O67" s="838"/>
      <c r="P67" s="838"/>
      <c r="Q67" s="838"/>
      <c r="R67" s="838"/>
      <c r="S67" s="838"/>
      <c r="T67" s="838"/>
      <c r="U67" s="838"/>
      <c r="V67" s="838"/>
      <c r="W67" s="838"/>
      <c r="X67" s="838"/>
      <c r="Y67" s="838"/>
      <c r="Z67" s="838"/>
      <c r="AA67" s="838"/>
      <c r="AB67" s="838"/>
      <c r="AC67" s="838"/>
      <c r="AD67" s="838"/>
      <c r="AE67" s="838"/>
      <c r="AF67" s="838"/>
      <c r="AG67" s="838"/>
      <c r="AH67" s="838"/>
      <c r="AI67" s="838"/>
      <c r="AJ67" s="838"/>
      <c r="AK67" s="838"/>
      <c r="AL67" s="838"/>
      <c r="AM67" s="838"/>
      <c r="AN67" s="838"/>
      <c r="AO67" s="838"/>
      <c r="AP67" s="838"/>
      <c r="AQ67" s="838"/>
      <c r="AR67" s="838"/>
      <c r="AS67" s="838"/>
      <c r="AT67" s="838"/>
      <c r="AU67" s="668"/>
      <c r="AV67" s="203"/>
      <c r="AW67" s="203"/>
      <c r="AX67" s="203"/>
      <c r="AY67" s="203"/>
      <c r="AZ67" s="203"/>
    </row>
    <row r="68" spans="1:52" ht="15" customHeight="1" x14ac:dyDescent="0.2">
      <c r="A68" s="660"/>
      <c r="B68" s="644"/>
      <c r="C68" s="838"/>
      <c r="D68" s="870"/>
      <c r="E68" s="935"/>
      <c r="F68" s="660" t="s">
        <v>1949</v>
      </c>
      <c r="G68" s="682">
        <v>2</v>
      </c>
      <c r="H68" s="838"/>
      <c r="I68" s="838"/>
      <c r="J68" s="838"/>
      <c r="K68" s="838"/>
      <c r="L68" s="838"/>
      <c r="M68" s="838"/>
      <c r="N68" s="838"/>
      <c r="O68" s="838"/>
      <c r="P68" s="838"/>
      <c r="Q68" s="838"/>
      <c r="R68" s="838"/>
      <c r="S68" s="838"/>
      <c r="T68" s="838"/>
      <c r="U68" s="838"/>
      <c r="V68" s="838"/>
      <c r="W68" s="838"/>
      <c r="X68" s="838"/>
      <c r="Y68" s="838"/>
      <c r="Z68" s="838"/>
      <c r="AA68" s="838"/>
      <c r="AB68" s="838"/>
      <c r="AC68" s="838"/>
      <c r="AD68" s="838"/>
      <c r="AE68" s="838"/>
      <c r="AF68" s="838"/>
      <c r="AG68" s="838"/>
      <c r="AH68" s="838"/>
      <c r="AI68" s="838"/>
      <c r="AJ68" s="838"/>
      <c r="AK68" s="838"/>
      <c r="AL68" s="838"/>
      <c r="AM68" s="838"/>
      <c r="AN68" s="838"/>
      <c r="AO68" s="838"/>
      <c r="AP68" s="838"/>
      <c r="AQ68" s="838"/>
      <c r="AR68" s="838"/>
      <c r="AS68" s="838"/>
      <c r="AT68" s="838"/>
      <c r="AU68" s="668"/>
      <c r="AV68" s="203"/>
      <c r="AW68" s="203"/>
      <c r="AX68" s="203"/>
      <c r="AY68" s="203"/>
      <c r="AZ68" s="203"/>
    </row>
    <row r="69" spans="1:52" ht="15" customHeight="1" x14ac:dyDescent="0.2">
      <c r="A69" s="660"/>
      <c r="B69" s="644"/>
      <c r="C69" s="838"/>
      <c r="D69" s="870"/>
      <c r="E69" s="935"/>
      <c r="F69" s="660" t="s">
        <v>1950</v>
      </c>
      <c r="G69" s="682">
        <v>1</v>
      </c>
      <c r="H69" s="838"/>
      <c r="I69" s="838"/>
      <c r="J69" s="838"/>
      <c r="K69" s="838"/>
      <c r="L69" s="838"/>
      <c r="M69" s="838"/>
      <c r="N69" s="838"/>
      <c r="O69" s="838"/>
      <c r="P69" s="838"/>
      <c r="Q69" s="838"/>
      <c r="R69" s="838"/>
      <c r="S69" s="838"/>
      <c r="T69" s="838"/>
      <c r="U69" s="838"/>
      <c r="V69" s="838"/>
      <c r="W69" s="838"/>
      <c r="X69" s="838"/>
      <c r="Y69" s="838"/>
      <c r="Z69" s="838"/>
      <c r="AA69" s="838"/>
      <c r="AB69" s="838"/>
      <c r="AC69" s="838"/>
      <c r="AD69" s="838"/>
      <c r="AE69" s="838"/>
      <c r="AF69" s="838"/>
      <c r="AG69" s="838"/>
      <c r="AH69" s="838"/>
      <c r="AI69" s="838"/>
      <c r="AJ69" s="838"/>
      <c r="AK69" s="838"/>
      <c r="AL69" s="838"/>
      <c r="AM69" s="838"/>
      <c r="AN69" s="838"/>
      <c r="AO69" s="838"/>
      <c r="AP69" s="838"/>
      <c r="AQ69" s="838"/>
      <c r="AR69" s="838"/>
      <c r="AS69" s="838"/>
      <c r="AT69" s="838"/>
      <c r="AU69" s="668"/>
      <c r="AV69" s="203"/>
      <c r="AW69" s="203"/>
      <c r="AX69" s="203"/>
      <c r="AY69" s="203"/>
      <c r="AZ69" s="203"/>
    </row>
    <row r="70" spans="1:52" ht="15" customHeight="1" x14ac:dyDescent="0.2">
      <c r="A70" s="660"/>
      <c r="B70" s="644"/>
      <c r="C70" s="839"/>
      <c r="D70" s="850"/>
      <c r="E70" s="852"/>
      <c r="F70" s="678" t="s">
        <v>1951</v>
      </c>
      <c r="G70" s="679">
        <v>0</v>
      </c>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c r="AL70" s="839"/>
      <c r="AM70" s="839"/>
      <c r="AN70" s="839"/>
      <c r="AO70" s="839"/>
      <c r="AP70" s="839"/>
      <c r="AQ70" s="839"/>
      <c r="AR70" s="839"/>
      <c r="AS70" s="839"/>
      <c r="AT70" s="839"/>
      <c r="AU70" s="668"/>
      <c r="AV70" s="203"/>
      <c r="AW70" s="203"/>
      <c r="AX70" s="203"/>
      <c r="AY70" s="203"/>
      <c r="AZ70" s="203"/>
    </row>
    <row r="71" spans="1:52" ht="15" customHeight="1" x14ac:dyDescent="0.2">
      <c r="A71" s="660"/>
      <c r="B71" s="644"/>
      <c r="C71" s="1135" t="s">
        <v>1898</v>
      </c>
      <c r="D71" s="1129" t="s">
        <v>1952</v>
      </c>
      <c r="E71" s="844"/>
      <c r="F71" s="664" t="s">
        <v>1953</v>
      </c>
      <c r="G71" s="675">
        <v>3</v>
      </c>
      <c r="H71" s="1126"/>
      <c r="I71" s="1126"/>
      <c r="J71" s="1126"/>
      <c r="K71" s="1126"/>
      <c r="L71" s="1126"/>
      <c r="M71" s="1126"/>
      <c r="N71" s="1126"/>
      <c r="O71" s="1126"/>
      <c r="P71" s="1126"/>
      <c r="Q71" s="1126"/>
      <c r="R71" s="1126"/>
      <c r="S71" s="1126"/>
      <c r="T71" s="1126"/>
      <c r="U71" s="1126"/>
      <c r="V71" s="1126"/>
      <c r="W71" s="1126"/>
      <c r="X71" s="1126"/>
      <c r="Y71" s="1126"/>
      <c r="Z71" s="1126"/>
      <c r="AA71" s="1126"/>
      <c r="AB71" s="1126"/>
      <c r="AC71" s="1126"/>
      <c r="AD71" s="1126"/>
      <c r="AE71" s="1126"/>
      <c r="AF71" s="1126"/>
      <c r="AG71" s="1126"/>
      <c r="AH71" s="1126"/>
      <c r="AI71" s="1126"/>
      <c r="AJ71" s="1126"/>
      <c r="AK71" s="1126"/>
      <c r="AL71" s="1126"/>
      <c r="AM71" s="1126"/>
      <c r="AN71" s="1126"/>
      <c r="AO71" s="1126"/>
      <c r="AP71" s="1126"/>
      <c r="AQ71" s="1126"/>
      <c r="AR71" s="1126"/>
      <c r="AS71" s="1126"/>
      <c r="AT71" s="1126"/>
      <c r="AU71" s="668"/>
      <c r="AV71" s="203"/>
      <c r="AW71" s="203"/>
      <c r="AX71" s="203"/>
      <c r="AY71" s="203"/>
      <c r="AZ71" s="203"/>
    </row>
    <row r="72" spans="1:52" ht="15" customHeight="1" x14ac:dyDescent="0.2">
      <c r="A72" s="660"/>
      <c r="B72" s="644"/>
      <c r="C72" s="870"/>
      <c r="D72" s="870"/>
      <c r="E72" s="935"/>
      <c r="F72" s="644" t="s">
        <v>1954</v>
      </c>
      <c r="G72" s="682">
        <v>2</v>
      </c>
      <c r="H72" s="838"/>
      <c r="I72" s="838"/>
      <c r="J72" s="838"/>
      <c r="K72" s="838"/>
      <c r="L72" s="838"/>
      <c r="M72" s="838"/>
      <c r="N72" s="838"/>
      <c r="O72" s="838"/>
      <c r="P72" s="838"/>
      <c r="Q72" s="838"/>
      <c r="R72" s="838"/>
      <c r="S72" s="838"/>
      <c r="T72" s="838"/>
      <c r="U72" s="838"/>
      <c r="V72" s="838"/>
      <c r="W72" s="838"/>
      <c r="X72" s="838"/>
      <c r="Y72" s="838"/>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668"/>
      <c r="AV72" s="203"/>
      <c r="AW72" s="203"/>
      <c r="AX72" s="203"/>
      <c r="AY72" s="203"/>
      <c r="AZ72" s="203"/>
    </row>
    <row r="73" spans="1:52" ht="15" customHeight="1" x14ac:dyDescent="0.2">
      <c r="A73" s="660"/>
      <c r="B73" s="644"/>
      <c r="C73" s="870"/>
      <c r="D73" s="870"/>
      <c r="E73" s="935"/>
      <c r="F73" s="644" t="s">
        <v>1944</v>
      </c>
      <c r="G73" s="682">
        <v>1</v>
      </c>
      <c r="H73" s="838"/>
      <c r="I73" s="838"/>
      <c r="J73" s="838"/>
      <c r="K73" s="838"/>
      <c r="L73" s="838"/>
      <c r="M73" s="838"/>
      <c r="N73" s="838"/>
      <c r="O73" s="838"/>
      <c r="P73" s="838"/>
      <c r="Q73" s="838"/>
      <c r="R73" s="838"/>
      <c r="S73" s="838"/>
      <c r="T73" s="838"/>
      <c r="U73" s="838"/>
      <c r="V73" s="838"/>
      <c r="W73" s="838"/>
      <c r="X73" s="838"/>
      <c r="Y73" s="838"/>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668"/>
      <c r="AV73" s="203"/>
      <c r="AW73" s="203"/>
      <c r="AX73" s="203"/>
      <c r="AY73" s="203"/>
      <c r="AZ73" s="203"/>
    </row>
    <row r="74" spans="1:52" ht="15" customHeight="1" x14ac:dyDescent="0.2">
      <c r="A74" s="660"/>
      <c r="B74" s="644"/>
      <c r="C74" s="850"/>
      <c r="D74" s="850"/>
      <c r="E74" s="852"/>
      <c r="F74" s="703" t="s">
        <v>1891</v>
      </c>
      <c r="G74" s="679">
        <v>0</v>
      </c>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c r="AE74" s="839"/>
      <c r="AF74" s="839"/>
      <c r="AG74" s="839"/>
      <c r="AH74" s="839"/>
      <c r="AI74" s="839"/>
      <c r="AJ74" s="839"/>
      <c r="AK74" s="839"/>
      <c r="AL74" s="839"/>
      <c r="AM74" s="839"/>
      <c r="AN74" s="839"/>
      <c r="AO74" s="839"/>
      <c r="AP74" s="839"/>
      <c r="AQ74" s="839"/>
      <c r="AR74" s="839"/>
      <c r="AS74" s="839"/>
      <c r="AT74" s="839"/>
      <c r="AU74" s="668"/>
      <c r="AV74" s="203"/>
      <c r="AW74" s="203"/>
      <c r="AX74" s="203"/>
      <c r="AY74" s="203"/>
      <c r="AZ74" s="203"/>
    </row>
    <row r="75" spans="1:52" ht="15" customHeight="1" x14ac:dyDescent="0.2">
      <c r="A75" s="660"/>
      <c r="B75" s="644"/>
      <c r="C75" s="704" t="s">
        <v>1955</v>
      </c>
      <c r="D75" s="1132" t="s">
        <v>1956</v>
      </c>
      <c r="E75" s="844"/>
      <c r="F75" s="674"/>
      <c r="G75" s="675"/>
      <c r="H75" s="1126"/>
      <c r="I75" s="1126"/>
      <c r="J75" s="1126"/>
      <c r="K75" s="1126"/>
      <c r="L75" s="1126"/>
      <c r="M75" s="1126"/>
      <c r="N75" s="1126"/>
      <c r="O75" s="1126"/>
      <c r="P75" s="1126"/>
      <c r="Q75" s="1126"/>
      <c r="R75" s="1126"/>
      <c r="S75" s="1126"/>
      <c r="T75" s="1126"/>
      <c r="U75" s="1126"/>
      <c r="V75" s="1126"/>
      <c r="W75" s="1126"/>
      <c r="X75" s="1126"/>
      <c r="Y75" s="1126"/>
      <c r="Z75" s="1126"/>
      <c r="AA75" s="1126"/>
      <c r="AB75" s="1126"/>
      <c r="AC75" s="1126"/>
      <c r="AD75" s="1126"/>
      <c r="AE75" s="1126"/>
      <c r="AF75" s="1126"/>
      <c r="AG75" s="1126"/>
      <c r="AH75" s="1126"/>
      <c r="AI75" s="1126"/>
      <c r="AJ75" s="1126"/>
      <c r="AK75" s="1126"/>
      <c r="AL75" s="1126"/>
      <c r="AM75" s="1126"/>
      <c r="AN75" s="1126"/>
      <c r="AO75" s="1126"/>
      <c r="AP75" s="1126"/>
      <c r="AQ75" s="1126"/>
      <c r="AR75" s="1126"/>
      <c r="AS75" s="1126"/>
      <c r="AT75" s="1126"/>
      <c r="AU75" s="668"/>
      <c r="AV75" s="203"/>
      <c r="AW75" s="203"/>
      <c r="AX75" s="203"/>
      <c r="AY75" s="203"/>
      <c r="AZ75" s="203"/>
    </row>
    <row r="76" spans="1:52" ht="15" customHeight="1" x14ac:dyDescent="0.2">
      <c r="A76" s="660"/>
      <c r="B76" s="644"/>
      <c r="C76" s="705"/>
      <c r="D76" s="1131" t="s">
        <v>1957</v>
      </c>
      <c r="E76" s="935"/>
      <c r="F76" s="660" t="s">
        <v>1958</v>
      </c>
      <c r="G76" s="682">
        <v>4</v>
      </c>
      <c r="H76" s="838"/>
      <c r="I76" s="838"/>
      <c r="J76" s="838"/>
      <c r="K76" s="838"/>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838"/>
      <c r="AL76" s="838"/>
      <c r="AM76" s="838"/>
      <c r="AN76" s="838"/>
      <c r="AO76" s="838"/>
      <c r="AP76" s="838"/>
      <c r="AQ76" s="838"/>
      <c r="AR76" s="838"/>
      <c r="AS76" s="838"/>
      <c r="AT76" s="838"/>
      <c r="AU76" s="668"/>
      <c r="AV76" s="203"/>
      <c r="AW76" s="203"/>
      <c r="AX76" s="203"/>
      <c r="AY76" s="203"/>
      <c r="AZ76" s="203"/>
    </row>
    <row r="77" spans="1:52" ht="15" customHeight="1" x14ac:dyDescent="0.2">
      <c r="A77" s="660"/>
      <c r="B77" s="644"/>
      <c r="C77" s="705"/>
      <c r="D77" s="1131" t="s">
        <v>1959</v>
      </c>
      <c r="E77" s="935"/>
      <c r="F77" s="660" t="s">
        <v>1960</v>
      </c>
      <c r="G77" s="682">
        <v>3</v>
      </c>
      <c r="H77" s="838"/>
      <c r="I77" s="838"/>
      <c r="J77" s="838"/>
      <c r="K77" s="838"/>
      <c r="L77" s="838"/>
      <c r="M77" s="838"/>
      <c r="N77" s="838"/>
      <c r="O77" s="838"/>
      <c r="P77" s="838"/>
      <c r="Q77" s="838"/>
      <c r="R77" s="838"/>
      <c r="S77" s="838"/>
      <c r="T77" s="838"/>
      <c r="U77" s="838"/>
      <c r="V77" s="838"/>
      <c r="W77" s="838"/>
      <c r="X77" s="838"/>
      <c r="Y77" s="838"/>
      <c r="Z77" s="838"/>
      <c r="AA77" s="838"/>
      <c r="AB77" s="838"/>
      <c r="AC77" s="838"/>
      <c r="AD77" s="838"/>
      <c r="AE77" s="838"/>
      <c r="AF77" s="838"/>
      <c r="AG77" s="838"/>
      <c r="AH77" s="838"/>
      <c r="AI77" s="838"/>
      <c r="AJ77" s="838"/>
      <c r="AK77" s="838"/>
      <c r="AL77" s="838"/>
      <c r="AM77" s="838"/>
      <c r="AN77" s="838"/>
      <c r="AO77" s="838"/>
      <c r="AP77" s="838"/>
      <c r="AQ77" s="838"/>
      <c r="AR77" s="838"/>
      <c r="AS77" s="838"/>
      <c r="AT77" s="838"/>
      <c r="AU77" s="668"/>
      <c r="AV77" s="203"/>
      <c r="AW77" s="203"/>
      <c r="AX77" s="203"/>
      <c r="AY77" s="203"/>
      <c r="AZ77" s="203"/>
    </row>
    <row r="78" spans="1:52" ht="15" customHeight="1" x14ac:dyDescent="0.2">
      <c r="A78" s="660"/>
      <c r="B78" s="644"/>
      <c r="C78" s="705"/>
      <c r="D78" s="1131" t="s">
        <v>1961</v>
      </c>
      <c r="E78" s="935"/>
      <c r="F78" s="660" t="s">
        <v>1962</v>
      </c>
      <c r="G78" s="682">
        <v>2</v>
      </c>
      <c r="H78" s="838"/>
      <c r="I78" s="838"/>
      <c r="J78" s="838"/>
      <c r="K78" s="838"/>
      <c r="L78" s="838"/>
      <c r="M78" s="838"/>
      <c r="N78" s="838"/>
      <c r="O78" s="838"/>
      <c r="P78" s="838"/>
      <c r="Q78" s="838"/>
      <c r="R78" s="838"/>
      <c r="S78" s="838"/>
      <c r="T78" s="838"/>
      <c r="U78" s="838"/>
      <c r="V78" s="838"/>
      <c r="W78" s="838"/>
      <c r="X78" s="838"/>
      <c r="Y78" s="838"/>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668"/>
      <c r="AV78" s="203"/>
      <c r="AW78" s="203"/>
      <c r="AX78" s="203"/>
      <c r="AY78" s="203"/>
      <c r="AZ78" s="203"/>
    </row>
    <row r="79" spans="1:52" ht="15" customHeight="1" x14ac:dyDescent="0.2">
      <c r="A79" s="660"/>
      <c r="B79" s="644"/>
      <c r="C79" s="705"/>
      <c r="D79" s="1131" t="s">
        <v>1963</v>
      </c>
      <c r="E79" s="935"/>
      <c r="F79" s="660" t="s">
        <v>1964</v>
      </c>
      <c r="G79" s="682">
        <v>1</v>
      </c>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668"/>
      <c r="AV79" s="203"/>
      <c r="AW79" s="203"/>
      <c r="AX79" s="203"/>
      <c r="AY79" s="203"/>
      <c r="AZ79" s="203"/>
    </row>
    <row r="80" spans="1:52" ht="15" customHeight="1" x14ac:dyDescent="0.2">
      <c r="A80" s="660"/>
      <c r="B80" s="644"/>
      <c r="C80" s="705"/>
      <c r="D80" s="1131" t="s">
        <v>1965</v>
      </c>
      <c r="E80" s="935"/>
      <c r="F80" s="660" t="s">
        <v>1891</v>
      </c>
      <c r="G80" s="682">
        <v>0</v>
      </c>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668"/>
      <c r="AV80" s="203"/>
      <c r="AW80" s="203"/>
      <c r="AX80" s="203"/>
      <c r="AY80" s="203"/>
      <c r="AZ80" s="203"/>
    </row>
    <row r="81" spans="1:52" ht="15" customHeight="1" x14ac:dyDescent="0.2">
      <c r="A81" s="660"/>
      <c r="B81" s="644"/>
      <c r="C81" s="706"/>
      <c r="D81" s="1131" t="s">
        <v>1966</v>
      </c>
      <c r="E81" s="935"/>
      <c r="F81" s="660"/>
      <c r="G81" s="682"/>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839"/>
      <c r="AJ81" s="839"/>
      <c r="AK81" s="839"/>
      <c r="AL81" s="839"/>
      <c r="AM81" s="839"/>
      <c r="AN81" s="839"/>
      <c r="AO81" s="839"/>
      <c r="AP81" s="839"/>
      <c r="AQ81" s="839"/>
      <c r="AR81" s="839"/>
      <c r="AS81" s="839"/>
      <c r="AT81" s="839"/>
      <c r="AU81" s="668"/>
      <c r="AV81" s="203"/>
      <c r="AW81" s="203"/>
      <c r="AX81" s="203"/>
      <c r="AY81" s="203"/>
      <c r="AZ81" s="203"/>
    </row>
    <row r="82" spans="1:52" ht="15" customHeight="1" x14ac:dyDescent="0.2">
      <c r="A82" s="660"/>
      <c r="B82" s="644"/>
      <c r="C82" s="1127" t="s">
        <v>1933</v>
      </c>
      <c r="D82" s="1128" t="s">
        <v>1967</v>
      </c>
      <c r="E82" s="834"/>
      <c r="F82" s="686"/>
      <c r="G82" s="687"/>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c r="AO82" s="688"/>
      <c r="AP82" s="688"/>
      <c r="AQ82" s="688"/>
      <c r="AR82" s="688"/>
      <c r="AS82" s="688"/>
      <c r="AT82" s="688"/>
      <c r="AU82" s="668"/>
      <c r="AV82" s="203"/>
      <c r="AW82" s="203"/>
      <c r="AX82" s="203"/>
      <c r="AY82" s="203"/>
      <c r="AZ82" s="203"/>
    </row>
    <row r="83" spans="1:52" ht="15" customHeight="1" x14ac:dyDescent="0.2">
      <c r="A83" s="660"/>
      <c r="B83" s="644"/>
      <c r="C83" s="838"/>
      <c r="D83" s="1129" t="s">
        <v>1968</v>
      </c>
      <c r="E83" s="849"/>
      <c r="F83" s="674" t="s">
        <v>1969</v>
      </c>
      <c r="G83" s="675">
        <v>3</v>
      </c>
      <c r="H83" s="1126"/>
      <c r="I83" s="1126"/>
      <c r="J83" s="1126"/>
      <c r="K83" s="1126"/>
      <c r="L83" s="1126"/>
      <c r="M83" s="1126"/>
      <c r="N83" s="1126"/>
      <c r="O83" s="1126"/>
      <c r="P83" s="1126"/>
      <c r="Q83" s="1126"/>
      <c r="R83" s="1126"/>
      <c r="S83" s="1126"/>
      <c r="T83" s="1126"/>
      <c r="U83" s="1126"/>
      <c r="V83" s="1126"/>
      <c r="W83" s="1126"/>
      <c r="X83" s="1126"/>
      <c r="Y83" s="1126"/>
      <c r="Z83" s="1126"/>
      <c r="AA83" s="1126"/>
      <c r="AB83" s="1126"/>
      <c r="AC83" s="1126"/>
      <c r="AD83" s="1126"/>
      <c r="AE83" s="1126"/>
      <c r="AF83" s="1126"/>
      <c r="AG83" s="1126"/>
      <c r="AH83" s="1126"/>
      <c r="AI83" s="1126"/>
      <c r="AJ83" s="1126"/>
      <c r="AK83" s="1126"/>
      <c r="AL83" s="1126"/>
      <c r="AM83" s="1126"/>
      <c r="AN83" s="1126"/>
      <c r="AO83" s="1126"/>
      <c r="AP83" s="1126"/>
      <c r="AQ83" s="1126"/>
      <c r="AR83" s="1126"/>
      <c r="AS83" s="1126"/>
      <c r="AT83" s="1126"/>
      <c r="AU83" s="668"/>
      <c r="AV83" s="203"/>
      <c r="AW83" s="203"/>
      <c r="AX83" s="203"/>
      <c r="AY83" s="203"/>
      <c r="AZ83" s="203"/>
    </row>
    <row r="84" spans="1:52" ht="15" customHeight="1" x14ac:dyDescent="0.2">
      <c r="A84" s="660"/>
      <c r="B84" s="644"/>
      <c r="C84" s="838"/>
      <c r="D84" s="1131"/>
      <c r="E84" s="836"/>
      <c r="F84" s="660" t="s">
        <v>1970</v>
      </c>
      <c r="G84" s="682">
        <v>2</v>
      </c>
      <c r="H84" s="838"/>
      <c r="I84" s="838"/>
      <c r="J84" s="838"/>
      <c r="K84" s="838"/>
      <c r="L84" s="838"/>
      <c r="M84" s="838"/>
      <c r="N84" s="838"/>
      <c r="O84" s="838"/>
      <c r="P84" s="838"/>
      <c r="Q84" s="838"/>
      <c r="R84" s="838"/>
      <c r="S84" s="838"/>
      <c r="T84" s="838"/>
      <c r="U84" s="838"/>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668"/>
      <c r="AV84" s="203"/>
      <c r="AW84" s="203"/>
      <c r="AX84" s="203"/>
      <c r="AY84" s="203"/>
      <c r="AZ84" s="203"/>
    </row>
    <row r="85" spans="1:52" ht="15" customHeight="1" x14ac:dyDescent="0.2">
      <c r="A85" s="660"/>
      <c r="B85" s="644"/>
      <c r="C85" s="838"/>
      <c r="D85" s="1131"/>
      <c r="E85" s="836"/>
      <c r="F85" s="660" t="s">
        <v>1971</v>
      </c>
      <c r="G85" s="682">
        <v>1</v>
      </c>
      <c r="H85" s="838"/>
      <c r="I85" s="838"/>
      <c r="J85" s="838"/>
      <c r="K85" s="838"/>
      <c r="L85" s="838"/>
      <c r="M85" s="838"/>
      <c r="N85" s="838"/>
      <c r="O85" s="838"/>
      <c r="P85" s="838"/>
      <c r="Q85" s="838"/>
      <c r="R85" s="838"/>
      <c r="S85" s="838"/>
      <c r="T85" s="838"/>
      <c r="U85" s="838"/>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668"/>
      <c r="AV85" s="203"/>
      <c r="AW85" s="203"/>
      <c r="AX85" s="203"/>
      <c r="AY85" s="203"/>
      <c r="AZ85" s="203"/>
    </row>
    <row r="86" spans="1:52" ht="15" customHeight="1" x14ac:dyDescent="0.2">
      <c r="A86" s="660" t="s">
        <v>125</v>
      </c>
      <c r="B86" s="644"/>
      <c r="C86" s="838"/>
      <c r="D86" s="1130"/>
      <c r="E86" s="851"/>
      <c r="F86" s="678" t="s">
        <v>1915</v>
      </c>
      <c r="G86" s="679">
        <v>0</v>
      </c>
      <c r="H86" s="839"/>
      <c r="I86" s="839"/>
      <c r="J86" s="839"/>
      <c r="K86" s="839"/>
      <c r="L86" s="839"/>
      <c r="M86" s="839"/>
      <c r="N86" s="839"/>
      <c r="O86" s="839"/>
      <c r="P86" s="839"/>
      <c r="Q86" s="839"/>
      <c r="R86" s="839"/>
      <c r="S86" s="839"/>
      <c r="T86" s="839"/>
      <c r="U86" s="839"/>
      <c r="V86" s="839"/>
      <c r="W86" s="839"/>
      <c r="X86" s="839"/>
      <c r="Y86" s="839"/>
      <c r="Z86" s="839"/>
      <c r="AA86" s="839"/>
      <c r="AB86" s="839"/>
      <c r="AC86" s="839"/>
      <c r="AD86" s="839"/>
      <c r="AE86" s="839"/>
      <c r="AF86" s="839"/>
      <c r="AG86" s="839"/>
      <c r="AH86" s="839"/>
      <c r="AI86" s="839"/>
      <c r="AJ86" s="839"/>
      <c r="AK86" s="839"/>
      <c r="AL86" s="839"/>
      <c r="AM86" s="839"/>
      <c r="AN86" s="839"/>
      <c r="AO86" s="839"/>
      <c r="AP86" s="839"/>
      <c r="AQ86" s="839"/>
      <c r="AR86" s="839"/>
      <c r="AS86" s="839"/>
      <c r="AT86" s="839"/>
      <c r="AU86" s="668"/>
      <c r="AV86" s="203"/>
      <c r="AW86" s="203"/>
      <c r="AX86" s="203"/>
      <c r="AY86" s="203"/>
      <c r="AZ86" s="203"/>
    </row>
    <row r="87" spans="1:52" ht="15" customHeight="1" x14ac:dyDescent="0.2">
      <c r="A87" s="660"/>
      <c r="B87" s="644"/>
      <c r="C87" s="838"/>
      <c r="D87" s="1129" t="s">
        <v>1972</v>
      </c>
      <c r="E87" s="849"/>
      <c r="F87" s="674" t="s">
        <v>1890</v>
      </c>
      <c r="G87" s="675">
        <v>3</v>
      </c>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c r="AG87" s="1126"/>
      <c r="AH87" s="1126"/>
      <c r="AI87" s="1126"/>
      <c r="AJ87" s="1126"/>
      <c r="AK87" s="1126"/>
      <c r="AL87" s="1126"/>
      <c r="AM87" s="1126"/>
      <c r="AN87" s="1126"/>
      <c r="AO87" s="1126"/>
      <c r="AP87" s="1126"/>
      <c r="AQ87" s="1126"/>
      <c r="AR87" s="1126"/>
      <c r="AS87" s="1126"/>
      <c r="AT87" s="1126"/>
      <c r="AU87" s="668"/>
      <c r="AV87" s="203"/>
      <c r="AW87" s="203"/>
      <c r="AX87" s="203"/>
      <c r="AY87" s="203"/>
      <c r="AZ87" s="203"/>
    </row>
    <row r="88" spans="1:52" ht="15" customHeight="1" x14ac:dyDescent="0.2">
      <c r="A88" s="660"/>
      <c r="B88" s="644"/>
      <c r="C88" s="839"/>
      <c r="D88" s="1130" t="s">
        <v>1973</v>
      </c>
      <c r="E88" s="851"/>
      <c r="F88" s="678" t="s">
        <v>1891</v>
      </c>
      <c r="G88" s="679">
        <v>0</v>
      </c>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668"/>
      <c r="AV88" s="203"/>
      <c r="AW88" s="203"/>
      <c r="AX88" s="203"/>
      <c r="AY88" s="203"/>
      <c r="AZ88" s="203"/>
    </row>
    <row r="89" spans="1:52" ht="15" customHeight="1" x14ac:dyDescent="0.2">
      <c r="A89" s="660"/>
      <c r="B89" s="644"/>
      <c r="C89" s="1127" t="s">
        <v>1974</v>
      </c>
      <c r="D89" s="1129" t="s">
        <v>1975</v>
      </c>
      <c r="E89" s="844"/>
      <c r="F89" s="674" t="s">
        <v>1976</v>
      </c>
      <c r="G89" s="675">
        <v>4</v>
      </c>
      <c r="H89" s="1126"/>
      <c r="I89" s="1126"/>
      <c r="J89" s="1126"/>
      <c r="K89" s="1126"/>
      <c r="L89" s="1126"/>
      <c r="M89" s="1126"/>
      <c r="N89" s="1126"/>
      <c r="O89" s="1126"/>
      <c r="P89" s="1126"/>
      <c r="Q89" s="1126"/>
      <c r="R89" s="1126"/>
      <c r="S89" s="1126"/>
      <c r="T89" s="1126"/>
      <c r="U89" s="1126"/>
      <c r="V89" s="1126"/>
      <c r="W89" s="1126"/>
      <c r="X89" s="1126"/>
      <c r="Y89" s="1126"/>
      <c r="Z89" s="1126"/>
      <c r="AA89" s="1126"/>
      <c r="AB89" s="1126"/>
      <c r="AC89" s="1126"/>
      <c r="AD89" s="1126"/>
      <c r="AE89" s="1126"/>
      <c r="AF89" s="1126"/>
      <c r="AG89" s="1126"/>
      <c r="AH89" s="1126"/>
      <c r="AI89" s="1126"/>
      <c r="AJ89" s="1126"/>
      <c r="AK89" s="1126"/>
      <c r="AL89" s="1126"/>
      <c r="AM89" s="1126"/>
      <c r="AN89" s="1126"/>
      <c r="AO89" s="1126"/>
      <c r="AP89" s="1126"/>
      <c r="AQ89" s="1126"/>
      <c r="AR89" s="1126"/>
      <c r="AS89" s="1126"/>
      <c r="AT89" s="1126"/>
      <c r="AU89" s="668"/>
      <c r="AV89" s="203"/>
      <c r="AW89" s="203"/>
      <c r="AX89" s="203"/>
      <c r="AY89" s="203"/>
      <c r="AZ89" s="203"/>
    </row>
    <row r="90" spans="1:52" ht="15" customHeight="1" x14ac:dyDescent="0.2">
      <c r="A90" s="660"/>
      <c r="B90" s="644"/>
      <c r="C90" s="838"/>
      <c r="D90" s="870"/>
      <c r="E90" s="935"/>
      <c r="F90" s="660" t="s">
        <v>1977</v>
      </c>
      <c r="G90" s="682">
        <v>3</v>
      </c>
      <c r="H90" s="838"/>
      <c r="I90" s="838"/>
      <c r="J90" s="838"/>
      <c r="K90" s="838"/>
      <c r="L90" s="838"/>
      <c r="M90" s="838"/>
      <c r="N90" s="838"/>
      <c r="O90" s="838"/>
      <c r="P90" s="838"/>
      <c r="Q90" s="838"/>
      <c r="R90" s="838"/>
      <c r="S90" s="838"/>
      <c r="T90" s="838"/>
      <c r="U90" s="838"/>
      <c r="V90" s="838"/>
      <c r="W90" s="838"/>
      <c r="X90" s="838"/>
      <c r="Y90" s="838"/>
      <c r="Z90" s="838"/>
      <c r="AA90" s="838"/>
      <c r="AB90" s="838"/>
      <c r="AC90" s="838"/>
      <c r="AD90" s="838"/>
      <c r="AE90" s="838"/>
      <c r="AF90" s="838"/>
      <c r="AG90" s="838"/>
      <c r="AH90" s="838"/>
      <c r="AI90" s="838"/>
      <c r="AJ90" s="838"/>
      <c r="AK90" s="838"/>
      <c r="AL90" s="838"/>
      <c r="AM90" s="838"/>
      <c r="AN90" s="838"/>
      <c r="AO90" s="838"/>
      <c r="AP90" s="838"/>
      <c r="AQ90" s="838"/>
      <c r="AR90" s="838"/>
      <c r="AS90" s="838"/>
      <c r="AT90" s="838"/>
      <c r="AU90" s="668"/>
      <c r="AV90" s="203"/>
      <c r="AW90" s="203"/>
      <c r="AX90" s="203"/>
      <c r="AY90" s="203"/>
      <c r="AZ90" s="203"/>
    </row>
    <row r="91" spans="1:52" ht="15" customHeight="1" x14ac:dyDescent="0.2">
      <c r="A91" s="660"/>
      <c r="B91" s="644"/>
      <c r="C91" s="838"/>
      <c r="D91" s="870"/>
      <c r="E91" s="935"/>
      <c r="F91" s="660" t="s">
        <v>1978</v>
      </c>
      <c r="G91" s="682">
        <v>2</v>
      </c>
      <c r="H91" s="838"/>
      <c r="I91" s="838"/>
      <c r="J91" s="838"/>
      <c r="K91" s="838"/>
      <c r="L91" s="838"/>
      <c r="M91" s="838"/>
      <c r="N91" s="838"/>
      <c r="O91" s="838"/>
      <c r="P91" s="838"/>
      <c r="Q91" s="838"/>
      <c r="R91" s="838"/>
      <c r="S91" s="838"/>
      <c r="T91" s="838"/>
      <c r="U91" s="838"/>
      <c r="V91" s="838"/>
      <c r="W91" s="838"/>
      <c r="X91" s="838"/>
      <c r="Y91" s="838"/>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668"/>
      <c r="AV91" s="203"/>
      <c r="AW91" s="203"/>
      <c r="AX91" s="203"/>
      <c r="AY91" s="203"/>
      <c r="AZ91" s="203"/>
    </row>
    <row r="92" spans="1:52" ht="15" customHeight="1" x14ac:dyDescent="0.2">
      <c r="A92" s="660"/>
      <c r="B92" s="644"/>
      <c r="C92" s="838"/>
      <c r="D92" s="870"/>
      <c r="E92" s="935"/>
      <c r="F92" s="660" t="s">
        <v>1979</v>
      </c>
      <c r="G92" s="682">
        <v>1</v>
      </c>
      <c r="H92" s="838"/>
      <c r="I92" s="838"/>
      <c r="J92" s="838"/>
      <c r="K92" s="838"/>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668"/>
      <c r="AV92" s="203"/>
      <c r="AW92" s="203"/>
      <c r="AX92" s="203"/>
      <c r="AY92" s="203"/>
      <c r="AZ92" s="203"/>
    </row>
    <row r="93" spans="1:52" ht="15" customHeight="1" x14ac:dyDescent="0.2">
      <c r="A93" s="660"/>
      <c r="B93" s="644"/>
      <c r="C93" s="839"/>
      <c r="D93" s="850"/>
      <c r="E93" s="852"/>
      <c r="F93" s="678" t="s">
        <v>1927</v>
      </c>
      <c r="G93" s="679">
        <v>0</v>
      </c>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c r="AE93" s="839"/>
      <c r="AF93" s="839"/>
      <c r="AG93" s="839"/>
      <c r="AH93" s="839"/>
      <c r="AI93" s="839"/>
      <c r="AJ93" s="839"/>
      <c r="AK93" s="839"/>
      <c r="AL93" s="839"/>
      <c r="AM93" s="839"/>
      <c r="AN93" s="839"/>
      <c r="AO93" s="839"/>
      <c r="AP93" s="839"/>
      <c r="AQ93" s="839"/>
      <c r="AR93" s="839"/>
      <c r="AS93" s="839"/>
      <c r="AT93" s="839"/>
      <c r="AU93" s="668"/>
      <c r="AV93" s="203"/>
      <c r="AW93" s="203"/>
      <c r="AX93" s="203"/>
      <c r="AY93" s="203"/>
      <c r="AZ93" s="203"/>
    </row>
    <row r="94" spans="1:52" ht="15" customHeight="1" x14ac:dyDescent="0.2">
      <c r="A94" s="660"/>
      <c r="B94" s="707"/>
      <c r="C94" s="1135" t="s">
        <v>1980</v>
      </c>
      <c r="D94" s="1132" t="s">
        <v>1981</v>
      </c>
      <c r="E94" s="849"/>
      <c r="F94" s="674"/>
      <c r="G94" s="675"/>
      <c r="H94" s="1126"/>
      <c r="I94" s="1126"/>
      <c r="J94" s="1126"/>
      <c r="K94" s="1126"/>
      <c r="L94" s="1126"/>
      <c r="M94" s="1126"/>
      <c r="N94" s="1126"/>
      <c r="O94" s="1126"/>
      <c r="P94" s="1126"/>
      <c r="Q94" s="1126"/>
      <c r="R94" s="1126"/>
      <c r="S94" s="1126"/>
      <c r="T94" s="1126"/>
      <c r="U94" s="1126"/>
      <c r="V94" s="1126"/>
      <c r="W94" s="1126"/>
      <c r="X94" s="1126"/>
      <c r="Y94" s="1126"/>
      <c r="Z94" s="1126"/>
      <c r="AA94" s="1126"/>
      <c r="AB94" s="1126"/>
      <c r="AC94" s="1126"/>
      <c r="AD94" s="1126"/>
      <c r="AE94" s="1126"/>
      <c r="AF94" s="1126"/>
      <c r="AG94" s="1126"/>
      <c r="AH94" s="1126"/>
      <c r="AI94" s="1126"/>
      <c r="AJ94" s="1126"/>
      <c r="AK94" s="1126"/>
      <c r="AL94" s="1126"/>
      <c r="AM94" s="1126"/>
      <c r="AN94" s="1126"/>
      <c r="AO94" s="1126"/>
      <c r="AP94" s="1126"/>
      <c r="AQ94" s="1126"/>
      <c r="AR94" s="1126"/>
      <c r="AS94" s="1126"/>
      <c r="AT94" s="1126"/>
      <c r="AU94" s="668"/>
      <c r="AV94" s="203"/>
      <c r="AW94" s="203"/>
      <c r="AX94" s="203"/>
      <c r="AY94" s="203"/>
      <c r="AZ94" s="203"/>
    </row>
    <row r="95" spans="1:52" ht="15" customHeight="1" x14ac:dyDescent="0.2">
      <c r="A95" s="660"/>
      <c r="B95" s="707"/>
      <c r="C95" s="870"/>
      <c r="D95" s="1162" t="s">
        <v>1982</v>
      </c>
      <c r="E95" s="836"/>
      <c r="F95" s="708" t="s">
        <v>1983</v>
      </c>
      <c r="G95" s="709">
        <v>3</v>
      </c>
      <c r="H95" s="838"/>
      <c r="I95" s="838"/>
      <c r="J95" s="838"/>
      <c r="K95" s="838"/>
      <c r="L95" s="838"/>
      <c r="M95" s="838"/>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668"/>
      <c r="AV95" s="203"/>
      <c r="AW95" s="203"/>
      <c r="AX95" s="203"/>
      <c r="AY95" s="203"/>
      <c r="AZ95" s="203"/>
    </row>
    <row r="96" spans="1:52" ht="15" customHeight="1" x14ac:dyDescent="0.2">
      <c r="A96" s="660"/>
      <c r="B96" s="707"/>
      <c r="C96" s="870"/>
      <c r="D96" s="1162" t="s">
        <v>1984</v>
      </c>
      <c r="E96" s="836"/>
      <c r="F96" s="708" t="s">
        <v>1985</v>
      </c>
      <c r="G96" s="709">
        <v>2</v>
      </c>
      <c r="H96" s="838"/>
      <c r="I96" s="838"/>
      <c r="J96" s="838"/>
      <c r="K96" s="838"/>
      <c r="L96" s="838"/>
      <c r="M96" s="838"/>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668"/>
      <c r="AV96" s="203"/>
      <c r="AW96" s="203"/>
      <c r="AX96" s="203"/>
      <c r="AY96" s="203"/>
      <c r="AZ96" s="203"/>
    </row>
    <row r="97" spans="1:52" ht="15" customHeight="1" x14ac:dyDescent="0.2">
      <c r="A97" s="660"/>
      <c r="B97" s="707"/>
      <c r="C97" s="870"/>
      <c r="D97" s="1162" t="s">
        <v>1986</v>
      </c>
      <c r="E97" s="836"/>
      <c r="F97" s="708" t="s">
        <v>1987</v>
      </c>
      <c r="G97" s="709">
        <v>1</v>
      </c>
      <c r="H97" s="838"/>
      <c r="I97" s="838"/>
      <c r="J97" s="838"/>
      <c r="K97" s="838"/>
      <c r="L97" s="838"/>
      <c r="M97" s="838"/>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668"/>
      <c r="AV97" s="203"/>
      <c r="AW97" s="203"/>
      <c r="AX97" s="203"/>
      <c r="AY97" s="203"/>
      <c r="AZ97" s="203"/>
    </row>
    <row r="98" spans="1:52" ht="15" customHeight="1" x14ac:dyDescent="0.2">
      <c r="A98" s="660"/>
      <c r="B98" s="707"/>
      <c r="C98" s="870"/>
      <c r="D98" s="1162" t="s">
        <v>1988</v>
      </c>
      <c r="E98" s="836"/>
      <c r="F98" s="708" t="s">
        <v>1927</v>
      </c>
      <c r="G98" s="709">
        <v>0</v>
      </c>
      <c r="H98" s="838"/>
      <c r="I98" s="838"/>
      <c r="J98" s="838"/>
      <c r="K98" s="838"/>
      <c r="L98" s="838"/>
      <c r="M98" s="838"/>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668"/>
      <c r="AV98" s="203"/>
      <c r="AW98" s="203"/>
      <c r="AX98" s="203"/>
      <c r="AY98" s="203"/>
      <c r="AZ98" s="203"/>
    </row>
    <row r="99" spans="1:52" ht="15" customHeight="1" x14ac:dyDescent="0.2">
      <c r="A99" s="660"/>
      <c r="B99" s="707"/>
      <c r="C99" s="870"/>
      <c r="D99" s="1163" t="s">
        <v>1989</v>
      </c>
      <c r="E99" s="851"/>
      <c r="F99" s="678"/>
      <c r="G99" s="679"/>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668"/>
      <c r="AV99" s="203"/>
      <c r="AW99" s="203"/>
      <c r="AX99" s="203"/>
      <c r="AY99" s="203"/>
      <c r="AZ99" s="203"/>
    </row>
    <row r="100" spans="1:52" ht="15" customHeight="1" x14ac:dyDescent="0.2">
      <c r="A100" s="660"/>
      <c r="B100" s="644"/>
      <c r="C100" s="1127" t="s">
        <v>1990</v>
      </c>
      <c r="D100" s="1129" t="s">
        <v>1991</v>
      </c>
      <c r="E100" s="844"/>
      <c r="F100" s="674" t="s">
        <v>1890</v>
      </c>
      <c r="G100" s="675">
        <v>2</v>
      </c>
      <c r="H100" s="1126"/>
      <c r="I100" s="1126"/>
      <c r="J100" s="1126"/>
      <c r="K100" s="1126"/>
      <c r="L100" s="1126"/>
      <c r="M100" s="1126"/>
      <c r="N100" s="1126"/>
      <c r="O100" s="1126"/>
      <c r="P100" s="1126"/>
      <c r="Q100" s="1126"/>
      <c r="R100" s="1126"/>
      <c r="S100" s="1126"/>
      <c r="T100" s="1126"/>
      <c r="U100" s="1126"/>
      <c r="V100" s="1126"/>
      <c r="W100" s="1126"/>
      <c r="X100" s="1126"/>
      <c r="Y100" s="1126"/>
      <c r="Z100" s="1126"/>
      <c r="AA100" s="1126"/>
      <c r="AB100" s="1126"/>
      <c r="AC100" s="1126"/>
      <c r="AD100" s="1126"/>
      <c r="AE100" s="1126"/>
      <c r="AF100" s="1126"/>
      <c r="AG100" s="1126"/>
      <c r="AH100" s="1126"/>
      <c r="AI100" s="1126"/>
      <c r="AJ100" s="1126"/>
      <c r="AK100" s="1126"/>
      <c r="AL100" s="1126"/>
      <c r="AM100" s="1126"/>
      <c r="AN100" s="1126"/>
      <c r="AO100" s="1126"/>
      <c r="AP100" s="1126"/>
      <c r="AQ100" s="1126"/>
      <c r="AR100" s="1126"/>
      <c r="AS100" s="1126"/>
      <c r="AT100" s="1126"/>
      <c r="AU100" s="668"/>
      <c r="AV100" s="203"/>
      <c r="AW100" s="203"/>
      <c r="AX100" s="203"/>
      <c r="AY100" s="203"/>
      <c r="AZ100" s="203"/>
    </row>
    <row r="101" spans="1:52" ht="15" customHeight="1" x14ac:dyDescent="0.2">
      <c r="A101" s="660"/>
      <c r="B101" s="644"/>
      <c r="C101" s="839"/>
      <c r="D101" s="850"/>
      <c r="E101" s="852"/>
      <c r="F101" s="678" t="s">
        <v>1891</v>
      </c>
      <c r="G101" s="679">
        <v>0</v>
      </c>
      <c r="H101" s="839"/>
      <c r="I101" s="839"/>
      <c r="J101" s="839"/>
      <c r="K101" s="839"/>
      <c r="L101" s="839"/>
      <c r="M101" s="839"/>
      <c r="N101" s="839"/>
      <c r="O101" s="839"/>
      <c r="P101" s="839"/>
      <c r="Q101" s="839"/>
      <c r="R101" s="839"/>
      <c r="S101" s="839"/>
      <c r="T101" s="839"/>
      <c r="U101" s="839"/>
      <c r="V101" s="839"/>
      <c r="W101" s="839"/>
      <c r="X101" s="839"/>
      <c r="Y101" s="839"/>
      <c r="Z101" s="839"/>
      <c r="AA101" s="839"/>
      <c r="AB101" s="839"/>
      <c r="AC101" s="839"/>
      <c r="AD101" s="839"/>
      <c r="AE101" s="839"/>
      <c r="AF101" s="839"/>
      <c r="AG101" s="839"/>
      <c r="AH101" s="839"/>
      <c r="AI101" s="839"/>
      <c r="AJ101" s="839"/>
      <c r="AK101" s="839"/>
      <c r="AL101" s="839"/>
      <c r="AM101" s="839"/>
      <c r="AN101" s="839"/>
      <c r="AO101" s="839"/>
      <c r="AP101" s="839"/>
      <c r="AQ101" s="839"/>
      <c r="AR101" s="839"/>
      <c r="AS101" s="839"/>
      <c r="AT101" s="839"/>
      <c r="AU101" s="668"/>
      <c r="AV101" s="203"/>
      <c r="AW101" s="203"/>
      <c r="AX101" s="203"/>
      <c r="AY101" s="203"/>
      <c r="AZ101" s="203"/>
    </row>
    <row r="102" spans="1:52" ht="15" customHeight="1" x14ac:dyDescent="0.2">
      <c r="A102" s="660"/>
      <c r="B102" s="644"/>
      <c r="C102" s="1127" t="s">
        <v>1992</v>
      </c>
      <c r="D102" s="1129" t="s">
        <v>1993</v>
      </c>
      <c r="E102" s="844"/>
      <c r="F102" s="674" t="s">
        <v>1890</v>
      </c>
      <c r="G102" s="675">
        <v>2</v>
      </c>
      <c r="H102" s="1126"/>
      <c r="I102" s="1126"/>
      <c r="J102" s="1126"/>
      <c r="K102" s="1126"/>
      <c r="L102" s="1126"/>
      <c r="M102" s="1126"/>
      <c r="N102" s="1126"/>
      <c r="O102" s="1126"/>
      <c r="P102" s="1126"/>
      <c r="Q102" s="1126"/>
      <c r="R102" s="1126"/>
      <c r="S102" s="1126"/>
      <c r="T102" s="1126"/>
      <c r="U102" s="1126"/>
      <c r="V102" s="1126"/>
      <c r="W102" s="1126"/>
      <c r="X102" s="1126"/>
      <c r="Y102" s="1126"/>
      <c r="Z102" s="1126"/>
      <c r="AA102" s="1126"/>
      <c r="AB102" s="1126"/>
      <c r="AC102" s="1126"/>
      <c r="AD102" s="1126"/>
      <c r="AE102" s="1126"/>
      <c r="AF102" s="1126"/>
      <c r="AG102" s="1126"/>
      <c r="AH102" s="1126"/>
      <c r="AI102" s="1126"/>
      <c r="AJ102" s="1126"/>
      <c r="AK102" s="1126"/>
      <c r="AL102" s="1126"/>
      <c r="AM102" s="1126"/>
      <c r="AN102" s="1126"/>
      <c r="AO102" s="1126"/>
      <c r="AP102" s="1126"/>
      <c r="AQ102" s="1126"/>
      <c r="AR102" s="1126"/>
      <c r="AS102" s="1126"/>
      <c r="AT102" s="1126"/>
      <c r="AU102" s="668"/>
      <c r="AV102" s="203"/>
      <c r="AW102" s="203"/>
      <c r="AX102" s="203"/>
      <c r="AY102" s="203"/>
      <c r="AZ102" s="203"/>
    </row>
    <row r="103" spans="1:52" ht="15" customHeight="1" x14ac:dyDescent="0.2">
      <c r="A103" s="660"/>
      <c r="B103" s="644"/>
      <c r="C103" s="838"/>
      <c r="D103" s="850"/>
      <c r="E103" s="852"/>
      <c r="F103" s="660" t="s">
        <v>1891</v>
      </c>
      <c r="G103" s="682">
        <v>0</v>
      </c>
      <c r="H103" s="839"/>
      <c r="I103" s="839"/>
      <c r="J103" s="839"/>
      <c r="K103" s="839"/>
      <c r="L103" s="839"/>
      <c r="M103" s="839"/>
      <c r="N103" s="839"/>
      <c r="O103" s="839"/>
      <c r="P103" s="839"/>
      <c r="Q103" s="839"/>
      <c r="R103" s="839"/>
      <c r="S103" s="839"/>
      <c r="T103" s="839"/>
      <c r="U103" s="839"/>
      <c r="V103" s="839"/>
      <c r="W103" s="839"/>
      <c r="X103" s="839"/>
      <c r="Y103" s="839"/>
      <c r="Z103" s="839"/>
      <c r="AA103" s="839"/>
      <c r="AB103" s="839"/>
      <c r="AC103" s="839"/>
      <c r="AD103" s="839"/>
      <c r="AE103" s="839"/>
      <c r="AF103" s="839"/>
      <c r="AG103" s="839"/>
      <c r="AH103" s="839"/>
      <c r="AI103" s="839"/>
      <c r="AJ103" s="839"/>
      <c r="AK103" s="839"/>
      <c r="AL103" s="839"/>
      <c r="AM103" s="839"/>
      <c r="AN103" s="839"/>
      <c r="AO103" s="839"/>
      <c r="AP103" s="839"/>
      <c r="AQ103" s="839"/>
      <c r="AR103" s="839"/>
      <c r="AS103" s="839"/>
      <c r="AT103" s="839"/>
      <c r="AU103" s="668"/>
      <c r="AV103" s="203"/>
      <c r="AW103" s="203"/>
      <c r="AX103" s="203"/>
      <c r="AY103" s="203"/>
      <c r="AZ103" s="203"/>
    </row>
    <row r="104" spans="1:52" ht="15" customHeight="1" x14ac:dyDescent="0.2">
      <c r="A104" s="660"/>
      <c r="B104" s="644"/>
      <c r="C104" s="1127" t="s">
        <v>1994</v>
      </c>
      <c r="D104" s="1129" t="s">
        <v>1995</v>
      </c>
      <c r="E104" s="844"/>
      <c r="F104" s="674" t="s">
        <v>1890</v>
      </c>
      <c r="G104" s="675">
        <v>2</v>
      </c>
      <c r="H104" s="1126"/>
      <c r="I104" s="1126"/>
      <c r="J104" s="1126"/>
      <c r="K104" s="1126"/>
      <c r="L104" s="1126"/>
      <c r="M104" s="1126"/>
      <c r="N104" s="1126"/>
      <c r="O104" s="1126"/>
      <c r="P104" s="1126"/>
      <c r="Q104" s="1126"/>
      <c r="R104" s="1126"/>
      <c r="S104" s="1126"/>
      <c r="T104" s="1126"/>
      <c r="U104" s="1126"/>
      <c r="V104" s="1126"/>
      <c r="W104" s="1126"/>
      <c r="X104" s="1126"/>
      <c r="Y104" s="1126"/>
      <c r="Z104" s="1126"/>
      <c r="AA104" s="1126"/>
      <c r="AB104" s="1126"/>
      <c r="AC104" s="1126"/>
      <c r="AD104" s="1126"/>
      <c r="AE104" s="1126"/>
      <c r="AF104" s="1126"/>
      <c r="AG104" s="1126"/>
      <c r="AH104" s="1126"/>
      <c r="AI104" s="1126"/>
      <c r="AJ104" s="1126"/>
      <c r="AK104" s="1126"/>
      <c r="AL104" s="1126"/>
      <c r="AM104" s="1126"/>
      <c r="AN104" s="1126"/>
      <c r="AO104" s="1126"/>
      <c r="AP104" s="1126"/>
      <c r="AQ104" s="1126"/>
      <c r="AR104" s="1126"/>
      <c r="AS104" s="1126"/>
      <c r="AT104" s="1126"/>
      <c r="AU104" s="668"/>
      <c r="AV104" s="203"/>
      <c r="AW104" s="203"/>
      <c r="AX104" s="203"/>
      <c r="AY104" s="203"/>
      <c r="AZ104" s="203"/>
    </row>
    <row r="105" spans="1:52" ht="15" customHeight="1" x14ac:dyDescent="0.2">
      <c r="A105" s="660"/>
      <c r="B105" s="644"/>
      <c r="C105" s="838"/>
      <c r="D105" s="870"/>
      <c r="E105" s="935"/>
      <c r="F105" s="660" t="s">
        <v>1891</v>
      </c>
      <c r="G105" s="682">
        <v>0</v>
      </c>
      <c r="H105" s="863"/>
      <c r="I105" s="863"/>
      <c r="J105" s="863"/>
      <c r="K105" s="863"/>
      <c r="L105" s="863"/>
      <c r="M105" s="863"/>
      <c r="N105" s="863"/>
      <c r="O105" s="863"/>
      <c r="P105" s="863"/>
      <c r="Q105" s="863"/>
      <c r="R105" s="863"/>
      <c r="S105" s="863"/>
      <c r="T105" s="863"/>
      <c r="U105" s="863"/>
      <c r="V105" s="863"/>
      <c r="W105" s="863"/>
      <c r="X105" s="863"/>
      <c r="Y105" s="863"/>
      <c r="Z105" s="863"/>
      <c r="AA105" s="863"/>
      <c r="AB105" s="863"/>
      <c r="AC105" s="863"/>
      <c r="AD105" s="863"/>
      <c r="AE105" s="863"/>
      <c r="AF105" s="863"/>
      <c r="AG105" s="863"/>
      <c r="AH105" s="863"/>
      <c r="AI105" s="863"/>
      <c r="AJ105" s="863"/>
      <c r="AK105" s="863"/>
      <c r="AL105" s="863"/>
      <c r="AM105" s="863"/>
      <c r="AN105" s="863"/>
      <c r="AO105" s="863"/>
      <c r="AP105" s="863"/>
      <c r="AQ105" s="863"/>
      <c r="AR105" s="863"/>
      <c r="AS105" s="863"/>
      <c r="AT105" s="863"/>
      <c r="AU105" s="695"/>
      <c r="AV105" s="203"/>
      <c r="AW105" s="203"/>
      <c r="AX105" s="203"/>
      <c r="AY105" s="203"/>
      <c r="AZ105" s="203"/>
    </row>
    <row r="106" spans="1:52" ht="19.5" customHeight="1" x14ac:dyDescent="0.2">
      <c r="A106" s="710" t="s">
        <v>1250</v>
      </c>
      <c r="B106" s="661"/>
      <c r="C106" s="654" t="s">
        <v>1154</v>
      </c>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c r="AO106" s="655"/>
      <c r="AP106" s="655"/>
      <c r="AQ106" s="655"/>
      <c r="AR106" s="655"/>
      <c r="AS106" s="655"/>
      <c r="AT106" s="655"/>
      <c r="AU106" s="711"/>
      <c r="AV106" s="203"/>
      <c r="AW106" s="203"/>
      <c r="AX106" s="203"/>
      <c r="AY106" s="203"/>
      <c r="AZ106" s="203"/>
    </row>
    <row r="107" spans="1:52" ht="15" customHeight="1" x14ac:dyDescent="0.2">
      <c r="A107" s="660"/>
      <c r="B107" s="644"/>
      <c r="C107" s="1135" t="s">
        <v>1896</v>
      </c>
      <c r="D107" s="1129" t="s">
        <v>1996</v>
      </c>
      <c r="E107" s="844"/>
      <c r="F107" s="681" t="s">
        <v>1997</v>
      </c>
      <c r="G107" s="675">
        <v>4</v>
      </c>
      <c r="H107" s="1126"/>
      <c r="I107" s="1126"/>
      <c r="J107" s="1126"/>
      <c r="K107" s="1126"/>
      <c r="L107" s="1126"/>
      <c r="M107" s="1126"/>
      <c r="N107" s="1126"/>
      <c r="O107" s="1126"/>
      <c r="P107" s="1126"/>
      <c r="Q107" s="1126"/>
      <c r="R107" s="1126"/>
      <c r="S107" s="1126"/>
      <c r="T107" s="1126"/>
      <c r="U107" s="1126"/>
      <c r="V107" s="1126"/>
      <c r="W107" s="1126"/>
      <c r="X107" s="1126"/>
      <c r="Y107" s="1126"/>
      <c r="Z107" s="1126"/>
      <c r="AA107" s="1126"/>
      <c r="AB107" s="1126"/>
      <c r="AC107" s="1126"/>
      <c r="AD107" s="1126"/>
      <c r="AE107" s="1126"/>
      <c r="AF107" s="1126"/>
      <c r="AG107" s="1126"/>
      <c r="AH107" s="1126"/>
      <c r="AI107" s="1126"/>
      <c r="AJ107" s="1126"/>
      <c r="AK107" s="1126"/>
      <c r="AL107" s="1126"/>
      <c r="AM107" s="1126"/>
      <c r="AN107" s="1126"/>
      <c r="AO107" s="1126"/>
      <c r="AP107" s="1126"/>
      <c r="AQ107" s="1126"/>
      <c r="AR107" s="1126"/>
      <c r="AS107" s="1126"/>
      <c r="AT107" s="1126"/>
      <c r="AU107" s="702"/>
      <c r="AV107" s="203"/>
      <c r="AW107" s="203"/>
      <c r="AX107" s="203"/>
      <c r="AY107" s="203"/>
      <c r="AZ107" s="203"/>
    </row>
    <row r="108" spans="1:52" ht="15" customHeight="1" x14ac:dyDescent="0.2">
      <c r="A108" s="660"/>
      <c r="B108" s="644"/>
      <c r="C108" s="870"/>
      <c r="D108" s="870"/>
      <c r="E108" s="935"/>
      <c r="F108" s="685" t="s">
        <v>1998</v>
      </c>
      <c r="G108" s="682">
        <v>3</v>
      </c>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668"/>
      <c r="AV108" s="203"/>
      <c r="AW108" s="203"/>
      <c r="AX108" s="203"/>
      <c r="AY108" s="203"/>
      <c r="AZ108" s="203"/>
    </row>
    <row r="109" spans="1:52" ht="15" customHeight="1" x14ac:dyDescent="0.2">
      <c r="A109" s="660"/>
      <c r="B109" s="644"/>
      <c r="C109" s="870"/>
      <c r="D109" s="870"/>
      <c r="E109" s="935"/>
      <c r="F109" s="685" t="s">
        <v>1999</v>
      </c>
      <c r="G109" s="682">
        <v>2</v>
      </c>
      <c r="H109" s="838"/>
      <c r="I109" s="838"/>
      <c r="J109" s="838"/>
      <c r="K109" s="838"/>
      <c r="L109" s="838"/>
      <c r="M109" s="838"/>
      <c r="N109" s="838"/>
      <c r="O109" s="838"/>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668"/>
      <c r="AV109" s="203"/>
      <c r="AW109" s="203"/>
      <c r="AX109" s="203"/>
      <c r="AY109" s="203"/>
      <c r="AZ109" s="203"/>
    </row>
    <row r="110" spans="1:52" ht="15" customHeight="1" x14ac:dyDescent="0.2">
      <c r="A110" s="660"/>
      <c r="B110" s="644"/>
      <c r="C110" s="870"/>
      <c r="D110" s="870"/>
      <c r="E110" s="935"/>
      <c r="F110" s="685" t="s">
        <v>2000</v>
      </c>
      <c r="G110" s="682">
        <v>1</v>
      </c>
      <c r="H110" s="838"/>
      <c r="I110" s="838"/>
      <c r="J110" s="838"/>
      <c r="K110" s="838"/>
      <c r="L110" s="838"/>
      <c r="M110" s="838"/>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668"/>
      <c r="AV110" s="203"/>
      <c r="AW110" s="203"/>
      <c r="AX110" s="203"/>
      <c r="AY110" s="203"/>
      <c r="AZ110" s="203"/>
    </row>
    <row r="111" spans="1:52" ht="15" customHeight="1" x14ac:dyDescent="0.2">
      <c r="A111" s="660"/>
      <c r="B111" s="644"/>
      <c r="C111" s="850"/>
      <c r="D111" s="850"/>
      <c r="E111" s="852"/>
      <c r="F111" s="677" t="s">
        <v>1846</v>
      </c>
      <c r="G111" s="679">
        <v>0</v>
      </c>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c r="AE111" s="839"/>
      <c r="AF111" s="839"/>
      <c r="AG111" s="839"/>
      <c r="AH111" s="839"/>
      <c r="AI111" s="839"/>
      <c r="AJ111" s="839"/>
      <c r="AK111" s="839"/>
      <c r="AL111" s="839"/>
      <c r="AM111" s="839"/>
      <c r="AN111" s="839"/>
      <c r="AO111" s="839"/>
      <c r="AP111" s="839"/>
      <c r="AQ111" s="839"/>
      <c r="AR111" s="839"/>
      <c r="AS111" s="839"/>
      <c r="AT111" s="839"/>
      <c r="AU111" s="668"/>
      <c r="AV111" s="203"/>
      <c r="AW111" s="203"/>
      <c r="AX111" s="203"/>
      <c r="AY111" s="203"/>
      <c r="AZ111" s="203"/>
    </row>
    <row r="112" spans="1:52" ht="15" customHeight="1" x14ac:dyDescent="0.2">
      <c r="A112" s="660"/>
      <c r="B112" s="644"/>
      <c r="C112" s="1127" t="s">
        <v>2001</v>
      </c>
      <c r="D112" s="1132" t="s">
        <v>2002</v>
      </c>
      <c r="E112" s="849"/>
      <c r="F112" s="680" t="s">
        <v>1997</v>
      </c>
      <c r="G112" s="675">
        <v>4</v>
      </c>
      <c r="H112" s="1126"/>
      <c r="I112" s="1126"/>
      <c r="J112" s="1126"/>
      <c r="K112" s="1126"/>
      <c r="L112" s="1126"/>
      <c r="M112" s="1126"/>
      <c r="N112" s="1126"/>
      <c r="O112" s="1126"/>
      <c r="P112" s="1126"/>
      <c r="Q112" s="1126"/>
      <c r="R112" s="1126"/>
      <c r="S112" s="1126"/>
      <c r="T112" s="1126"/>
      <c r="U112" s="1126"/>
      <c r="V112" s="1126"/>
      <c r="W112" s="1126"/>
      <c r="X112" s="1126"/>
      <c r="Y112" s="1126"/>
      <c r="Z112" s="1126"/>
      <c r="AA112" s="1126"/>
      <c r="AB112" s="1126"/>
      <c r="AC112" s="1126"/>
      <c r="AD112" s="1126"/>
      <c r="AE112" s="1126"/>
      <c r="AF112" s="1126"/>
      <c r="AG112" s="1126"/>
      <c r="AH112" s="1126"/>
      <c r="AI112" s="1126"/>
      <c r="AJ112" s="1126"/>
      <c r="AK112" s="1126"/>
      <c r="AL112" s="1126"/>
      <c r="AM112" s="1126"/>
      <c r="AN112" s="1126"/>
      <c r="AO112" s="1126"/>
      <c r="AP112" s="1126"/>
      <c r="AQ112" s="1126"/>
      <c r="AR112" s="1126"/>
      <c r="AS112" s="1126"/>
      <c r="AT112" s="1126"/>
      <c r="AU112" s="668"/>
      <c r="AV112" s="203"/>
      <c r="AW112" s="203"/>
      <c r="AX112" s="203"/>
      <c r="AY112" s="203"/>
      <c r="AZ112" s="203"/>
    </row>
    <row r="113" spans="1:52" ht="15" customHeight="1" x14ac:dyDescent="0.2">
      <c r="A113" s="660"/>
      <c r="B113" s="644"/>
      <c r="C113" s="838"/>
      <c r="D113" s="1136" t="s">
        <v>2003</v>
      </c>
      <c r="E113" s="836"/>
      <c r="F113" s="673" t="s">
        <v>1998</v>
      </c>
      <c r="G113" s="682">
        <v>3</v>
      </c>
      <c r="H113" s="838"/>
      <c r="I113" s="838"/>
      <c r="J113" s="838"/>
      <c r="K113" s="838"/>
      <c r="L113" s="838"/>
      <c r="M113" s="838"/>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c r="AL113" s="838"/>
      <c r="AM113" s="838"/>
      <c r="AN113" s="838"/>
      <c r="AO113" s="838"/>
      <c r="AP113" s="838"/>
      <c r="AQ113" s="838"/>
      <c r="AR113" s="838"/>
      <c r="AS113" s="838"/>
      <c r="AT113" s="838"/>
      <c r="AU113" s="668"/>
      <c r="AV113" s="203"/>
      <c r="AW113" s="203"/>
      <c r="AX113" s="203"/>
      <c r="AY113" s="203"/>
      <c r="AZ113" s="203"/>
    </row>
    <row r="114" spans="1:52" ht="15" customHeight="1" x14ac:dyDescent="0.2">
      <c r="A114" s="660"/>
      <c r="B114" s="644"/>
      <c r="C114" s="838"/>
      <c r="D114" s="1131"/>
      <c r="E114" s="836"/>
      <c r="F114" s="673" t="s">
        <v>1999</v>
      </c>
      <c r="G114" s="682">
        <v>2</v>
      </c>
      <c r="H114" s="838"/>
      <c r="I114" s="838"/>
      <c r="J114" s="838"/>
      <c r="K114" s="838"/>
      <c r="L114" s="838"/>
      <c r="M114" s="838"/>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c r="AL114" s="838"/>
      <c r="AM114" s="838"/>
      <c r="AN114" s="838"/>
      <c r="AO114" s="838"/>
      <c r="AP114" s="838"/>
      <c r="AQ114" s="838"/>
      <c r="AR114" s="838"/>
      <c r="AS114" s="838"/>
      <c r="AT114" s="838"/>
      <c r="AU114" s="668"/>
      <c r="AV114" s="203"/>
      <c r="AW114" s="203"/>
      <c r="AX114" s="203"/>
      <c r="AY114" s="203"/>
      <c r="AZ114" s="203"/>
    </row>
    <row r="115" spans="1:52" ht="15" customHeight="1" x14ac:dyDescent="0.2">
      <c r="A115" s="660"/>
      <c r="B115" s="644"/>
      <c r="C115" s="838"/>
      <c r="D115" s="1131"/>
      <c r="E115" s="836"/>
      <c r="F115" s="673" t="s">
        <v>2004</v>
      </c>
      <c r="G115" s="682">
        <v>1</v>
      </c>
      <c r="H115" s="838"/>
      <c r="I115" s="838"/>
      <c r="J115" s="838"/>
      <c r="K115" s="838"/>
      <c r="L115" s="838"/>
      <c r="M115" s="838"/>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c r="AL115" s="838"/>
      <c r="AM115" s="838"/>
      <c r="AN115" s="838"/>
      <c r="AO115" s="838"/>
      <c r="AP115" s="838"/>
      <c r="AQ115" s="838"/>
      <c r="AR115" s="838"/>
      <c r="AS115" s="838"/>
      <c r="AT115" s="838"/>
      <c r="AU115" s="668"/>
      <c r="AV115" s="203"/>
      <c r="AW115" s="203"/>
      <c r="AX115" s="203"/>
      <c r="AY115" s="203"/>
      <c r="AZ115" s="203"/>
    </row>
    <row r="116" spans="1:52" ht="15" customHeight="1" x14ac:dyDescent="0.2">
      <c r="A116" s="660"/>
      <c r="B116" s="644"/>
      <c r="C116" s="839"/>
      <c r="D116" s="1130"/>
      <c r="E116" s="851"/>
      <c r="F116" s="676" t="s">
        <v>1846</v>
      </c>
      <c r="G116" s="679">
        <v>0</v>
      </c>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c r="AE116" s="839"/>
      <c r="AF116" s="839"/>
      <c r="AG116" s="839"/>
      <c r="AH116" s="839"/>
      <c r="AI116" s="839"/>
      <c r="AJ116" s="839"/>
      <c r="AK116" s="839"/>
      <c r="AL116" s="839"/>
      <c r="AM116" s="839"/>
      <c r="AN116" s="839"/>
      <c r="AO116" s="839"/>
      <c r="AP116" s="839"/>
      <c r="AQ116" s="839"/>
      <c r="AR116" s="839"/>
      <c r="AS116" s="839"/>
      <c r="AT116" s="839"/>
      <c r="AU116" s="668"/>
      <c r="AV116" s="203"/>
      <c r="AW116" s="203"/>
      <c r="AX116" s="203"/>
      <c r="AY116" s="203"/>
      <c r="AZ116" s="203"/>
    </row>
    <row r="117" spans="1:52" ht="15" customHeight="1" x14ac:dyDescent="0.2">
      <c r="A117" s="660"/>
      <c r="B117" s="644"/>
      <c r="C117" s="1127" t="s">
        <v>1900</v>
      </c>
      <c r="D117" s="1129" t="s">
        <v>2005</v>
      </c>
      <c r="E117" s="844"/>
      <c r="F117" s="680" t="s">
        <v>1997</v>
      </c>
      <c r="G117" s="675">
        <v>4</v>
      </c>
      <c r="H117" s="1126"/>
      <c r="I117" s="1126"/>
      <c r="J117" s="1126"/>
      <c r="K117" s="1126"/>
      <c r="L117" s="1126"/>
      <c r="M117" s="1126"/>
      <c r="N117" s="1126"/>
      <c r="O117" s="1126"/>
      <c r="P117" s="1126"/>
      <c r="Q117" s="1126"/>
      <c r="R117" s="1126"/>
      <c r="S117" s="1126"/>
      <c r="T117" s="1126"/>
      <c r="U117" s="1126"/>
      <c r="V117" s="1126"/>
      <c r="W117" s="1126"/>
      <c r="X117" s="1126"/>
      <c r="Y117" s="1126"/>
      <c r="Z117" s="1126"/>
      <c r="AA117" s="1126"/>
      <c r="AB117" s="1126"/>
      <c r="AC117" s="1126"/>
      <c r="AD117" s="1126"/>
      <c r="AE117" s="1126"/>
      <c r="AF117" s="1126"/>
      <c r="AG117" s="1126"/>
      <c r="AH117" s="1126"/>
      <c r="AI117" s="1126"/>
      <c r="AJ117" s="1126"/>
      <c r="AK117" s="1126"/>
      <c r="AL117" s="1126"/>
      <c r="AM117" s="1126"/>
      <c r="AN117" s="1126"/>
      <c r="AO117" s="1126"/>
      <c r="AP117" s="1126"/>
      <c r="AQ117" s="1126"/>
      <c r="AR117" s="1126"/>
      <c r="AS117" s="1126"/>
      <c r="AT117" s="1126"/>
      <c r="AU117" s="668"/>
      <c r="AV117" s="203"/>
      <c r="AW117" s="203"/>
      <c r="AX117" s="203"/>
      <c r="AY117" s="203"/>
      <c r="AZ117" s="203"/>
    </row>
    <row r="118" spans="1:52" ht="15" customHeight="1" x14ac:dyDescent="0.2">
      <c r="A118" s="660"/>
      <c r="B118" s="644"/>
      <c r="C118" s="838"/>
      <c r="D118" s="870"/>
      <c r="E118" s="935"/>
      <c r="F118" s="673" t="s">
        <v>1998</v>
      </c>
      <c r="G118" s="682">
        <v>3</v>
      </c>
      <c r="H118" s="838"/>
      <c r="I118" s="838"/>
      <c r="J118" s="838"/>
      <c r="K118" s="838"/>
      <c r="L118" s="838"/>
      <c r="M118" s="838"/>
      <c r="N118" s="838"/>
      <c r="O118" s="838"/>
      <c r="P118" s="838"/>
      <c r="Q118" s="838"/>
      <c r="R118" s="838"/>
      <c r="S118" s="838"/>
      <c r="T118" s="838"/>
      <c r="U118" s="838"/>
      <c r="V118" s="838"/>
      <c r="W118" s="838"/>
      <c r="X118" s="838"/>
      <c r="Y118" s="838"/>
      <c r="Z118" s="838"/>
      <c r="AA118" s="838"/>
      <c r="AB118" s="838"/>
      <c r="AC118" s="838"/>
      <c r="AD118" s="838"/>
      <c r="AE118" s="838"/>
      <c r="AF118" s="838"/>
      <c r="AG118" s="838"/>
      <c r="AH118" s="838"/>
      <c r="AI118" s="838"/>
      <c r="AJ118" s="838"/>
      <c r="AK118" s="838"/>
      <c r="AL118" s="838"/>
      <c r="AM118" s="838"/>
      <c r="AN118" s="838"/>
      <c r="AO118" s="838"/>
      <c r="AP118" s="838"/>
      <c r="AQ118" s="838"/>
      <c r="AR118" s="838"/>
      <c r="AS118" s="838"/>
      <c r="AT118" s="838"/>
      <c r="AU118" s="668"/>
      <c r="AV118" s="203"/>
      <c r="AW118" s="203"/>
      <c r="AX118" s="203"/>
      <c r="AY118" s="203"/>
      <c r="AZ118" s="203"/>
    </row>
    <row r="119" spans="1:52" ht="15" customHeight="1" x14ac:dyDescent="0.2">
      <c r="A119" s="660"/>
      <c r="B119" s="644"/>
      <c r="C119" s="838"/>
      <c r="D119" s="870"/>
      <c r="E119" s="935"/>
      <c r="F119" s="673" t="s">
        <v>1999</v>
      </c>
      <c r="G119" s="682">
        <v>2</v>
      </c>
      <c r="H119" s="838"/>
      <c r="I119" s="838"/>
      <c r="J119" s="838"/>
      <c r="K119" s="838"/>
      <c r="L119" s="838"/>
      <c r="M119" s="838"/>
      <c r="N119" s="838"/>
      <c r="O119" s="838"/>
      <c r="P119" s="838"/>
      <c r="Q119" s="838"/>
      <c r="R119" s="838"/>
      <c r="S119" s="838"/>
      <c r="T119" s="838"/>
      <c r="U119" s="838"/>
      <c r="V119" s="838"/>
      <c r="W119" s="838"/>
      <c r="X119" s="838"/>
      <c r="Y119" s="838"/>
      <c r="Z119" s="838"/>
      <c r="AA119" s="838"/>
      <c r="AB119" s="838"/>
      <c r="AC119" s="838"/>
      <c r="AD119" s="838"/>
      <c r="AE119" s="838"/>
      <c r="AF119" s="838"/>
      <c r="AG119" s="838"/>
      <c r="AH119" s="838"/>
      <c r="AI119" s="838"/>
      <c r="AJ119" s="838"/>
      <c r="AK119" s="838"/>
      <c r="AL119" s="838"/>
      <c r="AM119" s="838"/>
      <c r="AN119" s="838"/>
      <c r="AO119" s="838"/>
      <c r="AP119" s="838"/>
      <c r="AQ119" s="838"/>
      <c r="AR119" s="838"/>
      <c r="AS119" s="838"/>
      <c r="AT119" s="838"/>
      <c r="AU119" s="668"/>
      <c r="AV119" s="203"/>
      <c r="AW119" s="203"/>
      <c r="AX119" s="203"/>
      <c r="AY119" s="203"/>
      <c r="AZ119" s="203"/>
    </row>
    <row r="120" spans="1:52" ht="15" customHeight="1" x14ac:dyDescent="0.2">
      <c r="A120" s="660"/>
      <c r="B120" s="644"/>
      <c r="C120" s="838"/>
      <c r="D120" s="870"/>
      <c r="E120" s="935"/>
      <c r="F120" s="673" t="s">
        <v>2006</v>
      </c>
      <c r="G120" s="682">
        <v>1</v>
      </c>
      <c r="H120" s="838"/>
      <c r="I120" s="838"/>
      <c r="J120" s="838"/>
      <c r="K120" s="838"/>
      <c r="L120" s="838"/>
      <c r="M120" s="838"/>
      <c r="N120" s="838"/>
      <c r="O120" s="838"/>
      <c r="P120" s="838"/>
      <c r="Q120" s="838"/>
      <c r="R120" s="838"/>
      <c r="S120" s="838"/>
      <c r="T120" s="838"/>
      <c r="U120" s="838"/>
      <c r="V120" s="838"/>
      <c r="W120" s="838"/>
      <c r="X120" s="838"/>
      <c r="Y120" s="838"/>
      <c r="Z120" s="838"/>
      <c r="AA120" s="838"/>
      <c r="AB120" s="838"/>
      <c r="AC120" s="838"/>
      <c r="AD120" s="838"/>
      <c r="AE120" s="838"/>
      <c r="AF120" s="838"/>
      <c r="AG120" s="838"/>
      <c r="AH120" s="838"/>
      <c r="AI120" s="838"/>
      <c r="AJ120" s="838"/>
      <c r="AK120" s="838"/>
      <c r="AL120" s="838"/>
      <c r="AM120" s="838"/>
      <c r="AN120" s="838"/>
      <c r="AO120" s="838"/>
      <c r="AP120" s="838"/>
      <c r="AQ120" s="838"/>
      <c r="AR120" s="838"/>
      <c r="AS120" s="838"/>
      <c r="AT120" s="838"/>
      <c r="AU120" s="668"/>
      <c r="AV120" s="203"/>
      <c r="AW120" s="203"/>
      <c r="AX120" s="203"/>
      <c r="AY120" s="203"/>
      <c r="AZ120" s="203"/>
    </row>
    <row r="121" spans="1:52" ht="15" customHeight="1" x14ac:dyDescent="0.2">
      <c r="A121" s="660"/>
      <c r="B121" s="644"/>
      <c r="C121" s="839"/>
      <c r="D121" s="850"/>
      <c r="E121" s="852"/>
      <c r="F121" s="676" t="s">
        <v>1846</v>
      </c>
      <c r="G121" s="679">
        <v>0</v>
      </c>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c r="AE121" s="839"/>
      <c r="AF121" s="839"/>
      <c r="AG121" s="839"/>
      <c r="AH121" s="839"/>
      <c r="AI121" s="839"/>
      <c r="AJ121" s="839"/>
      <c r="AK121" s="839"/>
      <c r="AL121" s="839"/>
      <c r="AM121" s="839"/>
      <c r="AN121" s="839"/>
      <c r="AO121" s="839"/>
      <c r="AP121" s="839"/>
      <c r="AQ121" s="839"/>
      <c r="AR121" s="839"/>
      <c r="AS121" s="839"/>
      <c r="AT121" s="839"/>
      <c r="AU121" s="668"/>
      <c r="AV121" s="203"/>
      <c r="AW121" s="203"/>
      <c r="AX121" s="203"/>
      <c r="AY121" s="203"/>
      <c r="AZ121" s="203"/>
    </row>
    <row r="122" spans="1:52" ht="15" customHeight="1" x14ac:dyDescent="0.2">
      <c r="A122" s="660"/>
      <c r="B122" s="644"/>
      <c r="C122" s="1127" t="s">
        <v>1933</v>
      </c>
      <c r="D122" s="1129" t="s">
        <v>2007</v>
      </c>
      <c r="E122" s="844"/>
      <c r="F122" s="680" t="s">
        <v>1997</v>
      </c>
      <c r="G122" s="675">
        <v>4</v>
      </c>
      <c r="H122" s="1126"/>
      <c r="I122" s="1126"/>
      <c r="J122" s="1126"/>
      <c r="K122" s="1126"/>
      <c r="L122" s="1126"/>
      <c r="M122" s="1126"/>
      <c r="N122" s="1126"/>
      <c r="O122" s="1126"/>
      <c r="P122" s="1126"/>
      <c r="Q122" s="1126"/>
      <c r="R122" s="1126"/>
      <c r="S122" s="1126"/>
      <c r="T122" s="1126"/>
      <c r="U122" s="1126"/>
      <c r="V122" s="1126"/>
      <c r="W122" s="1126"/>
      <c r="X122" s="1126"/>
      <c r="Y122" s="1126"/>
      <c r="Z122" s="1126"/>
      <c r="AA122" s="1126"/>
      <c r="AB122" s="1126"/>
      <c r="AC122" s="1126"/>
      <c r="AD122" s="1126"/>
      <c r="AE122" s="1126"/>
      <c r="AF122" s="1126"/>
      <c r="AG122" s="1126"/>
      <c r="AH122" s="1126"/>
      <c r="AI122" s="1126"/>
      <c r="AJ122" s="1126"/>
      <c r="AK122" s="1126"/>
      <c r="AL122" s="1126"/>
      <c r="AM122" s="1126"/>
      <c r="AN122" s="1126"/>
      <c r="AO122" s="1126"/>
      <c r="AP122" s="1126"/>
      <c r="AQ122" s="1126"/>
      <c r="AR122" s="1126"/>
      <c r="AS122" s="1126"/>
      <c r="AT122" s="1126"/>
      <c r="AU122" s="668"/>
      <c r="AV122" s="203"/>
      <c r="AW122" s="203"/>
      <c r="AX122" s="203"/>
      <c r="AY122" s="203"/>
      <c r="AZ122" s="203"/>
    </row>
    <row r="123" spans="1:52" ht="15" customHeight="1" x14ac:dyDescent="0.2">
      <c r="A123" s="660"/>
      <c r="B123" s="644"/>
      <c r="C123" s="838"/>
      <c r="D123" s="1131" t="s">
        <v>2008</v>
      </c>
      <c r="E123" s="935"/>
      <c r="F123" s="673" t="s">
        <v>1998</v>
      </c>
      <c r="G123" s="682">
        <v>3</v>
      </c>
      <c r="H123" s="838"/>
      <c r="I123" s="838"/>
      <c r="J123" s="838"/>
      <c r="K123" s="838"/>
      <c r="L123" s="838"/>
      <c r="M123" s="838"/>
      <c r="N123" s="838"/>
      <c r="O123" s="838"/>
      <c r="P123" s="838"/>
      <c r="Q123" s="838"/>
      <c r="R123" s="838"/>
      <c r="S123" s="838"/>
      <c r="T123" s="838"/>
      <c r="U123" s="838"/>
      <c r="V123" s="838"/>
      <c r="W123" s="838"/>
      <c r="X123" s="838"/>
      <c r="Y123" s="838"/>
      <c r="Z123" s="838"/>
      <c r="AA123" s="838"/>
      <c r="AB123" s="838"/>
      <c r="AC123" s="838"/>
      <c r="AD123" s="838"/>
      <c r="AE123" s="838"/>
      <c r="AF123" s="838"/>
      <c r="AG123" s="838"/>
      <c r="AH123" s="838"/>
      <c r="AI123" s="838"/>
      <c r="AJ123" s="838"/>
      <c r="AK123" s="838"/>
      <c r="AL123" s="838"/>
      <c r="AM123" s="838"/>
      <c r="AN123" s="838"/>
      <c r="AO123" s="838"/>
      <c r="AP123" s="838"/>
      <c r="AQ123" s="838"/>
      <c r="AR123" s="838"/>
      <c r="AS123" s="838"/>
      <c r="AT123" s="838"/>
      <c r="AU123" s="668"/>
      <c r="AV123" s="203"/>
      <c r="AW123" s="203"/>
      <c r="AX123" s="203"/>
      <c r="AY123" s="203"/>
      <c r="AZ123" s="203"/>
    </row>
    <row r="124" spans="1:52" ht="15" customHeight="1" x14ac:dyDescent="0.2">
      <c r="A124" s="660"/>
      <c r="B124" s="644"/>
      <c r="C124" s="838"/>
      <c r="D124" s="1131"/>
      <c r="E124" s="935"/>
      <c r="F124" s="673" t="s">
        <v>1999</v>
      </c>
      <c r="G124" s="682">
        <v>2</v>
      </c>
      <c r="H124" s="838"/>
      <c r="I124" s="838"/>
      <c r="J124" s="838"/>
      <c r="K124" s="838"/>
      <c r="L124" s="838"/>
      <c r="M124" s="838"/>
      <c r="N124" s="838"/>
      <c r="O124" s="838"/>
      <c r="P124" s="838"/>
      <c r="Q124" s="838"/>
      <c r="R124" s="838"/>
      <c r="S124" s="838"/>
      <c r="T124" s="838"/>
      <c r="U124" s="838"/>
      <c r="V124" s="838"/>
      <c r="W124" s="838"/>
      <c r="X124" s="838"/>
      <c r="Y124" s="838"/>
      <c r="Z124" s="838"/>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668"/>
      <c r="AV124" s="203"/>
      <c r="AW124" s="203"/>
      <c r="AX124" s="203"/>
      <c r="AY124" s="203"/>
      <c r="AZ124" s="203"/>
    </row>
    <row r="125" spans="1:52" ht="15" customHeight="1" x14ac:dyDescent="0.2">
      <c r="A125" s="660"/>
      <c r="B125" s="644"/>
      <c r="C125" s="838"/>
      <c r="D125" s="1131"/>
      <c r="E125" s="935"/>
      <c r="F125" s="673" t="s">
        <v>2009</v>
      </c>
      <c r="G125" s="682">
        <v>1</v>
      </c>
      <c r="H125" s="838"/>
      <c r="I125" s="838"/>
      <c r="J125" s="838"/>
      <c r="K125" s="838"/>
      <c r="L125" s="838"/>
      <c r="M125" s="838"/>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c r="AL125" s="838"/>
      <c r="AM125" s="838"/>
      <c r="AN125" s="838"/>
      <c r="AO125" s="838"/>
      <c r="AP125" s="838"/>
      <c r="AQ125" s="838"/>
      <c r="AR125" s="838"/>
      <c r="AS125" s="838"/>
      <c r="AT125" s="838"/>
      <c r="AU125" s="668"/>
      <c r="AV125" s="203"/>
      <c r="AW125" s="203"/>
      <c r="AX125" s="203"/>
      <c r="AY125" s="203"/>
      <c r="AZ125" s="203"/>
    </row>
    <row r="126" spans="1:52" ht="15" customHeight="1" x14ac:dyDescent="0.2">
      <c r="A126" s="660"/>
      <c r="B126" s="644"/>
      <c r="C126" s="839"/>
      <c r="D126" s="1130"/>
      <c r="E126" s="852"/>
      <c r="F126" s="676" t="s">
        <v>1846</v>
      </c>
      <c r="G126" s="679">
        <v>0</v>
      </c>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c r="AE126" s="839"/>
      <c r="AF126" s="839"/>
      <c r="AG126" s="839"/>
      <c r="AH126" s="839"/>
      <c r="AI126" s="839"/>
      <c r="AJ126" s="839"/>
      <c r="AK126" s="839"/>
      <c r="AL126" s="839"/>
      <c r="AM126" s="839"/>
      <c r="AN126" s="839"/>
      <c r="AO126" s="839"/>
      <c r="AP126" s="839"/>
      <c r="AQ126" s="839"/>
      <c r="AR126" s="839"/>
      <c r="AS126" s="839"/>
      <c r="AT126" s="839"/>
      <c r="AU126" s="668"/>
      <c r="AV126" s="203"/>
      <c r="AW126" s="203"/>
      <c r="AX126" s="203"/>
      <c r="AY126" s="203"/>
      <c r="AZ126" s="203"/>
    </row>
    <row r="127" spans="1:52" ht="15" customHeight="1" x14ac:dyDescent="0.2">
      <c r="A127" s="660"/>
      <c r="B127" s="644"/>
      <c r="C127" s="1127" t="s">
        <v>1940</v>
      </c>
      <c r="D127" s="1129" t="s">
        <v>2010</v>
      </c>
      <c r="E127" s="849"/>
      <c r="F127" s="680" t="s">
        <v>1997</v>
      </c>
      <c r="G127" s="675">
        <v>4</v>
      </c>
      <c r="H127" s="1126"/>
      <c r="I127" s="1126"/>
      <c r="J127" s="1126"/>
      <c r="K127" s="1126"/>
      <c r="L127" s="1126"/>
      <c r="M127" s="1126"/>
      <c r="N127" s="1126"/>
      <c r="O127" s="1126"/>
      <c r="P127" s="1126"/>
      <c r="Q127" s="1126"/>
      <c r="R127" s="1126"/>
      <c r="S127" s="1126"/>
      <c r="T127" s="1126"/>
      <c r="U127" s="1126"/>
      <c r="V127" s="1126"/>
      <c r="W127" s="1126"/>
      <c r="X127" s="1126"/>
      <c r="Y127" s="1126"/>
      <c r="Z127" s="1126"/>
      <c r="AA127" s="1126"/>
      <c r="AB127" s="1126"/>
      <c r="AC127" s="1126"/>
      <c r="AD127" s="1126"/>
      <c r="AE127" s="1126"/>
      <c r="AF127" s="1126"/>
      <c r="AG127" s="1126"/>
      <c r="AH127" s="1126"/>
      <c r="AI127" s="1126"/>
      <c r="AJ127" s="1126"/>
      <c r="AK127" s="1126"/>
      <c r="AL127" s="1126"/>
      <c r="AM127" s="1126"/>
      <c r="AN127" s="1126"/>
      <c r="AO127" s="1126"/>
      <c r="AP127" s="1126"/>
      <c r="AQ127" s="1126"/>
      <c r="AR127" s="1126"/>
      <c r="AS127" s="1126"/>
      <c r="AT127" s="1126"/>
      <c r="AU127" s="668"/>
      <c r="AV127" s="203"/>
      <c r="AW127" s="203"/>
      <c r="AX127" s="203"/>
      <c r="AY127" s="203"/>
      <c r="AZ127" s="203"/>
    </row>
    <row r="128" spans="1:52" ht="15" customHeight="1" x14ac:dyDescent="0.2">
      <c r="A128" s="660"/>
      <c r="B128" s="644"/>
      <c r="C128" s="838"/>
      <c r="D128" s="1131" t="s">
        <v>2011</v>
      </c>
      <c r="E128" s="836"/>
      <c r="F128" s="673" t="s">
        <v>1998</v>
      </c>
      <c r="G128" s="682">
        <v>3</v>
      </c>
      <c r="H128" s="838"/>
      <c r="I128" s="838"/>
      <c r="J128" s="838"/>
      <c r="K128" s="838"/>
      <c r="L128" s="838"/>
      <c r="M128" s="838"/>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c r="AL128" s="838"/>
      <c r="AM128" s="838"/>
      <c r="AN128" s="838"/>
      <c r="AO128" s="838"/>
      <c r="AP128" s="838"/>
      <c r="AQ128" s="838"/>
      <c r="AR128" s="838"/>
      <c r="AS128" s="838"/>
      <c r="AT128" s="838"/>
      <c r="AU128" s="668"/>
      <c r="AV128" s="203"/>
      <c r="AW128" s="203"/>
      <c r="AX128" s="203"/>
      <c r="AY128" s="203"/>
      <c r="AZ128" s="203"/>
    </row>
    <row r="129" spans="1:52" ht="15" customHeight="1" x14ac:dyDescent="0.2">
      <c r="A129" s="660"/>
      <c r="B129" s="644"/>
      <c r="C129" s="838"/>
      <c r="D129" s="1131"/>
      <c r="E129" s="836"/>
      <c r="F129" s="673" t="s">
        <v>1999</v>
      </c>
      <c r="G129" s="682">
        <v>2</v>
      </c>
      <c r="H129" s="838"/>
      <c r="I129" s="838"/>
      <c r="J129" s="838"/>
      <c r="K129" s="838"/>
      <c r="L129" s="838"/>
      <c r="M129" s="838"/>
      <c r="N129" s="838"/>
      <c r="O129" s="838"/>
      <c r="P129" s="838"/>
      <c r="Q129" s="838"/>
      <c r="R129" s="838"/>
      <c r="S129" s="838"/>
      <c r="T129" s="838"/>
      <c r="U129" s="838"/>
      <c r="V129" s="838"/>
      <c r="W129" s="838"/>
      <c r="X129" s="838"/>
      <c r="Y129" s="838"/>
      <c r="Z129" s="838"/>
      <c r="AA129" s="838"/>
      <c r="AB129" s="838"/>
      <c r="AC129" s="838"/>
      <c r="AD129" s="838"/>
      <c r="AE129" s="838"/>
      <c r="AF129" s="838"/>
      <c r="AG129" s="838"/>
      <c r="AH129" s="838"/>
      <c r="AI129" s="838"/>
      <c r="AJ129" s="838"/>
      <c r="AK129" s="838"/>
      <c r="AL129" s="838"/>
      <c r="AM129" s="838"/>
      <c r="AN129" s="838"/>
      <c r="AO129" s="838"/>
      <c r="AP129" s="838"/>
      <c r="AQ129" s="838"/>
      <c r="AR129" s="838"/>
      <c r="AS129" s="838"/>
      <c r="AT129" s="838"/>
      <c r="AU129" s="668"/>
      <c r="AV129" s="203"/>
      <c r="AW129" s="203"/>
      <c r="AX129" s="203"/>
      <c r="AY129" s="203"/>
      <c r="AZ129" s="203"/>
    </row>
    <row r="130" spans="1:52" ht="15" customHeight="1" x14ac:dyDescent="0.2">
      <c r="A130" s="660"/>
      <c r="B130" s="644"/>
      <c r="C130" s="838"/>
      <c r="D130" s="1131"/>
      <c r="E130" s="836"/>
      <c r="F130" s="673" t="s">
        <v>2012</v>
      </c>
      <c r="G130" s="682">
        <v>1</v>
      </c>
      <c r="H130" s="838"/>
      <c r="I130" s="838"/>
      <c r="J130" s="838"/>
      <c r="K130" s="838"/>
      <c r="L130" s="838"/>
      <c r="M130" s="838"/>
      <c r="N130" s="838"/>
      <c r="O130" s="838"/>
      <c r="P130" s="838"/>
      <c r="Q130" s="838"/>
      <c r="R130" s="838"/>
      <c r="S130" s="838"/>
      <c r="T130" s="838"/>
      <c r="U130" s="838"/>
      <c r="V130" s="838"/>
      <c r="W130" s="838"/>
      <c r="X130" s="838"/>
      <c r="Y130" s="838"/>
      <c r="Z130" s="838"/>
      <c r="AA130" s="838"/>
      <c r="AB130" s="838"/>
      <c r="AC130" s="838"/>
      <c r="AD130" s="838"/>
      <c r="AE130" s="838"/>
      <c r="AF130" s="838"/>
      <c r="AG130" s="838"/>
      <c r="AH130" s="838"/>
      <c r="AI130" s="838"/>
      <c r="AJ130" s="838"/>
      <c r="AK130" s="838"/>
      <c r="AL130" s="838"/>
      <c r="AM130" s="838"/>
      <c r="AN130" s="838"/>
      <c r="AO130" s="838"/>
      <c r="AP130" s="838"/>
      <c r="AQ130" s="838"/>
      <c r="AR130" s="838"/>
      <c r="AS130" s="838"/>
      <c r="AT130" s="838"/>
      <c r="AU130" s="668"/>
      <c r="AV130" s="203"/>
      <c r="AW130" s="203"/>
      <c r="AX130" s="203"/>
      <c r="AY130" s="203"/>
      <c r="AZ130" s="203"/>
    </row>
    <row r="131" spans="1:52" ht="15" customHeight="1" x14ac:dyDescent="0.2">
      <c r="A131" s="660"/>
      <c r="B131" s="644"/>
      <c r="C131" s="839"/>
      <c r="D131" s="1130"/>
      <c r="E131" s="851"/>
      <c r="F131" s="676" t="s">
        <v>1846</v>
      </c>
      <c r="G131" s="679">
        <v>0</v>
      </c>
      <c r="H131" s="839"/>
      <c r="I131" s="839"/>
      <c r="J131" s="839"/>
      <c r="K131" s="839"/>
      <c r="L131" s="839"/>
      <c r="M131" s="839"/>
      <c r="N131" s="839"/>
      <c r="O131" s="839"/>
      <c r="P131" s="839"/>
      <c r="Q131" s="839"/>
      <c r="R131" s="839"/>
      <c r="S131" s="839"/>
      <c r="T131" s="839"/>
      <c r="U131" s="839"/>
      <c r="V131" s="839"/>
      <c r="W131" s="839"/>
      <c r="X131" s="839"/>
      <c r="Y131" s="839"/>
      <c r="Z131" s="839"/>
      <c r="AA131" s="839"/>
      <c r="AB131" s="839"/>
      <c r="AC131" s="839"/>
      <c r="AD131" s="839"/>
      <c r="AE131" s="839"/>
      <c r="AF131" s="839"/>
      <c r="AG131" s="839"/>
      <c r="AH131" s="839"/>
      <c r="AI131" s="839"/>
      <c r="AJ131" s="839"/>
      <c r="AK131" s="839"/>
      <c r="AL131" s="839"/>
      <c r="AM131" s="839"/>
      <c r="AN131" s="839"/>
      <c r="AO131" s="839"/>
      <c r="AP131" s="839"/>
      <c r="AQ131" s="839"/>
      <c r="AR131" s="839"/>
      <c r="AS131" s="839"/>
      <c r="AT131" s="839"/>
      <c r="AU131" s="668"/>
      <c r="AV131" s="203"/>
      <c r="AW131" s="203"/>
      <c r="AX131" s="203"/>
      <c r="AY131" s="203"/>
      <c r="AZ131" s="203"/>
    </row>
    <row r="132" spans="1:52" ht="15" customHeight="1" x14ac:dyDescent="0.2">
      <c r="A132" s="660"/>
      <c r="B132" s="644"/>
      <c r="C132" s="1127" t="s">
        <v>1980</v>
      </c>
      <c r="D132" s="1129" t="s">
        <v>2013</v>
      </c>
      <c r="E132" s="844"/>
      <c r="F132" s="680" t="s">
        <v>1997</v>
      </c>
      <c r="G132" s="675">
        <v>4</v>
      </c>
      <c r="H132" s="1126"/>
      <c r="I132" s="1126"/>
      <c r="J132" s="1126"/>
      <c r="K132" s="1126"/>
      <c r="L132" s="1126"/>
      <c r="M132" s="1126"/>
      <c r="N132" s="1126"/>
      <c r="O132" s="1126"/>
      <c r="P132" s="1126"/>
      <c r="Q132" s="1126"/>
      <c r="R132" s="1126"/>
      <c r="S132" s="1126"/>
      <c r="T132" s="1126"/>
      <c r="U132" s="1126"/>
      <c r="V132" s="1126"/>
      <c r="W132" s="1126"/>
      <c r="X132" s="1126"/>
      <c r="Y132" s="1126"/>
      <c r="Z132" s="1126"/>
      <c r="AA132" s="1126"/>
      <c r="AB132" s="1126"/>
      <c r="AC132" s="1126"/>
      <c r="AD132" s="1126"/>
      <c r="AE132" s="1126"/>
      <c r="AF132" s="1126"/>
      <c r="AG132" s="1126"/>
      <c r="AH132" s="1126"/>
      <c r="AI132" s="1126"/>
      <c r="AJ132" s="1126"/>
      <c r="AK132" s="1126"/>
      <c r="AL132" s="1126"/>
      <c r="AM132" s="1126"/>
      <c r="AN132" s="1126"/>
      <c r="AO132" s="1126"/>
      <c r="AP132" s="1126"/>
      <c r="AQ132" s="1126"/>
      <c r="AR132" s="1126"/>
      <c r="AS132" s="1126"/>
      <c r="AT132" s="1126"/>
      <c r="AU132" s="668"/>
      <c r="AV132" s="203"/>
      <c r="AW132" s="203"/>
      <c r="AX132" s="203"/>
      <c r="AY132" s="203"/>
      <c r="AZ132" s="203"/>
    </row>
    <row r="133" spans="1:52" ht="15" customHeight="1" x14ac:dyDescent="0.2">
      <c r="A133" s="660"/>
      <c r="B133" s="644"/>
      <c r="C133" s="838"/>
      <c r="D133" s="870"/>
      <c r="E133" s="935"/>
      <c r="F133" s="673" t="s">
        <v>1998</v>
      </c>
      <c r="G133" s="682">
        <v>3</v>
      </c>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838"/>
      <c r="AM133" s="838"/>
      <c r="AN133" s="838"/>
      <c r="AO133" s="838"/>
      <c r="AP133" s="838"/>
      <c r="AQ133" s="838"/>
      <c r="AR133" s="838"/>
      <c r="AS133" s="838"/>
      <c r="AT133" s="838"/>
      <c r="AU133" s="668"/>
      <c r="AV133" s="203"/>
      <c r="AW133" s="203"/>
      <c r="AX133" s="203"/>
      <c r="AY133" s="203"/>
      <c r="AZ133" s="203"/>
    </row>
    <row r="134" spans="1:52" ht="15" customHeight="1" x14ac:dyDescent="0.2">
      <c r="A134" s="660"/>
      <c r="B134" s="644"/>
      <c r="C134" s="838"/>
      <c r="D134" s="870"/>
      <c r="E134" s="935"/>
      <c r="F134" s="673" t="s">
        <v>1999</v>
      </c>
      <c r="G134" s="682">
        <v>2</v>
      </c>
      <c r="H134" s="838"/>
      <c r="I134" s="838"/>
      <c r="J134" s="838"/>
      <c r="K134" s="838"/>
      <c r="L134" s="838"/>
      <c r="M134" s="838"/>
      <c r="N134" s="838"/>
      <c r="O134" s="838"/>
      <c r="P134" s="838"/>
      <c r="Q134" s="838"/>
      <c r="R134" s="838"/>
      <c r="S134" s="838"/>
      <c r="T134" s="838"/>
      <c r="U134" s="838"/>
      <c r="V134" s="838"/>
      <c r="W134" s="838"/>
      <c r="X134" s="838"/>
      <c r="Y134" s="838"/>
      <c r="Z134" s="838"/>
      <c r="AA134" s="838"/>
      <c r="AB134" s="838"/>
      <c r="AC134" s="838"/>
      <c r="AD134" s="838"/>
      <c r="AE134" s="838"/>
      <c r="AF134" s="838"/>
      <c r="AG134" s="838"/>
      <c r="AH134" s="838"/>
      <c r="AI134" s="838"/>
      <c r="AJ134" s="838"/>
      <c r="AK134" s="838"/>
      <c r="AL134" s="838"/>
      <c r="AM134" s="838"/>
      <c r="AN134" s="838"/>
      <c r="AO134" s="838"/>
      <c r="AP134" s="838"/>
      <c r="AQ134" s="838"/>
      <c r="AR134" s="838"/>
      <c r="AS134" s="838"/>
      <c r="AT134" s="838"/>
      <c r="AU134" s="668"/>
      <c r="AV134" s="203"/>
      <c r="AW134" s="203"/>
      <c r="AX134" s="203"/>
      <c r="AY134" s="203"/>
      <c r="AZ134" s="203"/>
    </row>
    <row r="135" spans="1:52" ht="15" customHeight="1" x14ac:dyDescent="0.2">
      <c r="A135" s="660"/>
      <c r="B135" s="644"/>
      <c r="C135" s="838"/>
      <c r="D135" s="870"/>
      <c r="E135" s="935"/>
      <c r="F135" s="673" t="s">
        <v>2014</v>
      </c>
      <c r="G135" s="682">
        <v>1</v>
      </c>
      <c r="H135" s="838"/>
      <c r="I135" s="838"/>
      <c r="J135" s="838"/>
      <c r="K135" s="838"/>
      <c r="L135" s="838"/>
      <c r="M135" s="838"/>
      <c r="N135" s="838"/>
      <c r="O135" s="838"/>
      <c r="P135" s="838"/>
      <c r="Q135" s="838"/>
      <c r="R135" s="838"/>
      <c r="S135" s="838"/>
      <c r="T135" s="838"/>
      <c r="U135" s="838"/>
      <c r="V135" s="838"/>
      <c r="W135" s="838"/>
      <c r="X135" s="838"/>
      <c r="Y135" s="838"/>
      <c r="Z135" s="838"/>
      <c r="AA135" s="838"/>
      <c r="AB135" s="838"/>
      <c r="AC135" s="838"/>
      <c r="AD135" s="838"/>
      <c r="AE135" s="838"/>
      <c r="AF135" s="838"/>
      <c r="AG135" s="838"/>
      <c r="AH135" s="838"/>
      <c r="AI135" s="838"/>
      <c r="AJ135" s="838"/>
      <c r="AK135" s="838"/>
      <c r="AL135" s="838"/>
      <c r="AM135" s="838"/>
      <c r="AN135" s="838"/>
      <c r="AO135" s="838"/>
      <c r="AP135" s="838"/>
      <c r="AQ135" s="838"/>
      <c r="AR135" s="838"/>
      <c r="AS135" s="838"/>
      <c r="AT135" s="838"/>
      <c r="AU135" s="668"/>
      <c r="AV135" s="203"/>
      <c r="AW135" s="203"/>
      <c r="AX135" s="203"/>
      <c r="AY135" s="203"/>
      <c r="AZ135" s="203"/>
    </row>
    <row r="136" spans="1:52" ht="15" customHeight="1" x14ac:dyDescent="0.2">
      <c r="A136" s="660"/>
      <c r="B136" s="644"/>
      <c r="C136" s="839"/>
      <c r="D136" s="850"/>
      <c r="E136" s="852"/>
      <c r="F136" s="676" t="s">
        <v>1846</v>
      </c>
      <c r="G136" s="679">
        <v>0</v>
      </c>
      <c r="H136" s="839"/>
      <c r="I136" s="839"/>
      <c r="J136" s="839"/>
      <c r="K136" s="839"/>
      <c r="L136" s="839"/>
      <c r="M136" s="839"/>
      <c r="N136" s="839"/>
      <c r="O136" s="839"/>
      <c r="P136" s="839"/>
      <c r="Q136" s="839"/>
      <c r="R136" s="839"/>
      <c r="S136" s="839"/>
      <c r="T136" s="839"/>
      <c r="U136" s="839"/>
      <c r="V136" s="839"/>
      <c r="W136" s="839"/>
      <c r="X136" s="839"/>
      <c r="Y136" s="839"/>
      <c r="Z136" s="839"/>
      <c r="AA136" s="839"/>
      <c r="AB136" s="839"/>
      <c r="AC136" s="839"/>
      <c r="AD136" s="839"/>
      <c r="AE136" s="839"/>
      <c r="AF136" s="839"/>
      <c r="AG136" s="839"/>
      <c r="AH136" s="839"/>
      <c r="AI136" s="839"/>
      <c r="AJ136" s="839"/>
      <c r="AK136" s="839"/>
      <c r="AL136" s="839"/>
      <c r="AM136" s="839"/>
      <c r="AN136" s="839"/>
      <c r="AO136" s="839"/>
      <c r="AP136" s="839"/>
      <c r="AQ136" s="839"/>
      <c r="AR136" s="839"/>
      <c r="AS136" s="839"/>
      <c r="AT136" s="839"/>
      <c r="AU136" s="668"/>
      <c r="AV136" s="203"/>
      <c r="AW136" s="203"/>
      <c r="AX136" s="203"/>
      <c r="AY136" s="203"/>
      <c r="AZ136" s="203"/>
    </row>
    <row r="137" spans="1:52" ht="15" customHeight="1" x14ac:dyDescent="0.2">
      <c r="A137" s="660"/>
      <c r="B137" s="644"/>
      <c r="C137" s="1127" t="s">
        <v>1990</v>
      </c>
      <c r="D137" s="1129" t="s">
        <v>2015</v>
      </c>
      <c r="E137" s="844"/>
      <c r="F137" s="680" t="s">
        <v>1997</v>
      </c>
      <c r="G137" s="675">
        <v>4</v>
      </c>
      <c r="H137" s="1126"/>
      <c r="I137" s="1126"/>
      <c r="J137" s="1126"/>
      <c r="K137" s="1126"/>
      <c r="L137" s="1126"/>
      <c r="M137" s="1126"/>
      <c r="N137" s="1126"/>
      <c r="O137" s="1126"/>
      <c r="P137" s="1126"/>
      <c r="Q137" s="1126"/>
      <c r="R137" s="1126"/>
      <c r="S137" s="1126"/>
      <c r="T137" s="1126"/>
      <c r="U137" s="1126"/>
      <c r="V137" s="1126"/>
      <c r="W137" s="1126"/>
      <c r="X137" s="1126"/>
      <c r="Y137" s="1126"/>
      <c r="Z137" s="1126"/>
      <c r="AA137" s="1126"/>
      <c r="AB137" s="1126"/>
      <c r="AC137" s="1126"/>
      <c r="AD137" s="1126"/>
      <c r="AE137" s="1126"/>
      <c r="AF137" s="1126"/>
      <c r="AG137" s="1126"/>
      <c r="AH137" s="1126"/>
      <c r="AI137" s="1126"/>
      <c r="AJ137" s="1126"/>
      <c r="AK137" s="1126"/>
      <c r="AL137" s="1126"/>
      <c r="AM137" s="1126"/>
      <c r="AN137" s="1126"/>
      <c r="AO137" s="1126"/>
      <c r="AP137" s="1126"/>
      <c r="AQ137" s="1126"/>
      <c r="AR137" s="1126"/>
      <c r="AS137" s="1126"/>
      <c r="AT137" s="1126"/>
      <c r="AU137" s="668"/>
      <c r="AV137" s="203"/>
      <c r="AW137" s="203"/>
      <c r="AX137" s="203"/>
      <c r="AY137" s="203"/>
      <c r="AZ137" s="203"/>
    </row>
    <row r="138" spans="1:52" ht="15" customHeight="1" x14ac:dyDescent="0.2">
      <c r="A138" s="660"/>
      <c r="B138" s="644"/>
      <c r="C138" s="838"/>
      <c r="D138" s="870"/>
      <c r="E138" s="935"/>
      <c r="F138" s="673" t="s">
        <v>1998</v>
      </c>
      <c r="G138" s="682">
        <v>3</v>
      </c>
      <c r="H138" s="838"/>
      <c r="I138" s="838"/>
      <c r="J138" s="838"/>
      <c r="K138" s="838"/>
      <c r="L138" s="838"/>
      <c r="M138" s="838"/>
      <c r="N138" s="838"/>
      <c r="O138" s="838"/>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c r="AL138" s="838"/>
      <c r="AM138" s="838"/>
      <c r="AN138" s="838"/>
      <c r="AO138" s="838"/>
      <c r="AP138" s="838"/>
      <c r="AQ138" s="838"/>
      <c r="AR138" s="838"/>
      <c r="AS138" s="838"/>
      <c r="AT138" s="838"/>
      <c r="AU138" s="668"/>
      <c r="AV138" s="203"/>
      <c r="AW138" s="203"/>
      <c r="AX138" s="203"/>
      <c r="AY138" s="203"/>
      <c r="AZ138" s="203"/>
    </row>
    <row r="139" spans="1:52" ht="15" customHeight="1" x14ac:dyDescent="0.2">
      <c r="A139" s="660"/>
      <c r="B139" s="644"/>
      <c r="C139" s="838"/>
      <c r="D139" s="870"/>
      <c r="E139" s="935"/>
      <c r="F139" s="673" t="s">
        <v>1999</v>
      </c>
      <c r="G139" s="682">
        <v>2</v>
      </c>
      <c r="H139" s="838"/>
      <c r="I139" s="838"/>
      <c r="J139" s="838"/>
      <c r="K139" s="838"/>
      <c r="L139" s="838"/>
      <c r="M139" s="838"/>
      <c r="N139" s="838"/>
      <c r="O139" s="838"/>
      <c r="P139" s="838"/>
      <c r="Q139" s="838"/>
      <c r="R139" s="838"/>
      <c r="S139" s="838"/>
      <c r="T139" s="838"/>
      <c r="U139" s="838"/>
      <c r="V139" s="838"/>
      <c r="W139" s="838"/>
      <c r="X139" s="838"/>
      <c r="Y139" s="838"/>
      <c r="Z139" s="838"/>
      <c r="AA139" s="838"/>
      <c r="AB139" s="838"/>
      <c r="AC139" s="838"/>
      <c r="AD139" s="838"/>
      <c r="AE139" s="838"/>
      <c r="AF139" s="838"/>
      <c r="AG139" s="838"/>
      <c r="AH139" s="838"/>
      <c r="AI139" s="838"/>
      <c r="AJ139" s="838"/>
      <c r="AK139" s="838"/>
      <c r="AL139" s="838"/>
      <c r="AM139" s="838"/>
      <c r="AN139" s="838"/>
      <c r="AO139" s="838"/>
      <c r="AP139" s="838"/>
      <c r="AQ139" s="838"/>
      <c r="AR139" s="838"/>
      <c r="AS139" s="838"/>
      <c r="AT139" s="838"/>
      <c r="AU139" s="668"/>
      <c r="AV139" s="203"/>
      <c r="AW139" s="203"/>
      <c r="AX139" s="203"/>
      <c r="AY139" s="203"/>
      <c r="AZ139" s="203"/>
    </row>
    <row r="140" spans="1:52" ht="15" customHeight="1" x14ac:dyDescent="0.2">
      <c r="A140" s="660"/>
      <c r="B140" s="644"/>
      <c r="C140" s="838"/>
      <c r="D140" s="870"/>
      <c r="E140" s="935"/>
      <c r="F140" s="673" t="s">
        <v>2016</v>
      </c>
      <c r="G140" s="682">
        <v>1</v>
      </c>
      <c r="H140" s="838"/>
      <c r="I140" s="838"/>
      <c r="J140" s="838"/>
      <c r="K140" s="838"/>
      <c r="L140" s="838"/>
      <c r="M140" s="838"/>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c r="AL140" s="838"/>
      <c r="AM140" s="838"/>
      <c r="AN140" s="838"/>
      <c r="AO140" s="838"/>
      <c r="AP140" s="838"/>
      <c r="AQ140" s="838"/>
      <c r="AR140" s="838"/>
      <c r="AS140" s="838"/>
      <c r="AT140" s="838"/>
      <c r="AU140" s="668"/>
      <c r="AV140" s="203"/>
      <c r="AW140" s="203"/>
      <c r="AX140" s="203"/>
      <c r="AY140" s="203"/>
      <c r="AZ140" s="203"/>
    </row>
    <row r="141" spans="1:52" ht="15" customHeight="1" x14ac:dyDescent="0.2">
      <c r="A141" s="660"/>
      <c r="B141" s="644"/>
      <c r="C141" s="839"/>
      <c r="D141" s="850"/>
      <c r="E141" s="852"/>
      <c r="F141" s="676" t="s">
        <v>1846</v>
      </c>
      <c r="G141" s="679">
        <v>0</v>
      </c>
      <c r="H141" s="839"/>
      <c r="I141" s="839"/>
      <c r="J141" s="839"/>
      <c r="K141" s="839"/>
      <c r="L141" s="839"/>
      <c r="M141" s="839"/>
      <c r="N141" s="839"/>
      <c r="O141" s="839"/>
      <c r="P141" s="839"/>
      <c r="Q141" s="839"/>
      <c r="R141" s="839"/>
      <c r="S141" s="839"/>
      <c r="T141" s="839"/>
      <c r="U141" s="839"/>
      <c r="V141" s="839"/>
      <c r="W141" s="839"/>
      <c r="X141" s="839"/>
      <c r="Y141" s="839"/>
      <c r="Z141" s="839"/>
      <c r="AA141" s="839"/>
      <c r="AB141" s="839"/>
      <c r="AC141" s="839"/>
      <c r="AD141" s="839"/>
      <c r="AE141" s="839"/>
      <c r="AF141" s="839"/>
      <c r="AG141" s="839"/>
      <c r="AH141" s="839"/>
      <c r="AI141" s="839"/>
      <c r="AJ141" s="839"/>
      <c r="AK141" s="839"/>
      <c r="AL141" s="839"/>
      <c r="AM141" s="839"/>
      <c r="AN141" s="839"/>
      <c r="AO141" s="839"/>
      <c r="AP141" s="839"/>
      <c r="AQ141" s="839"/>
      <c r="AR141" s="839"/>
      <c r="AS141" s="839"/>
      <c r="AT141" s="839"/>
      <c r="AU141" s="668"/>
      <c r="AV141" s="203"/>
      <c r="AW141" s="203"/>
      <c r="AX141" s="203"/>
      <c r="AY141" s="203"/>
      <c r="AZ141" s="203"/>
    </row>
    <row r="142" spans="1:52" ht="15" customHeight="1" x14ac:dyDescent="0.2">
      <c r="A142" s="660"/>
      <c r="B142" s="644"/>
      <c r="C142" s="1127" t="s">
        <v>1992</v>
      </c>
      <c r="D142" s="1132" t="s">
        <v>2017</v>
      </c>
      <c r="E142" s="849"/>
      <c r="F142" s="680" t="s">
        <v>2018</v>
      </c>
      <c r="G142" s="675">
        <v>4</v>
      </c>
      <c r="H142" s="1126"/>
      <c r="I142" s="1126"/>
      <c r="J142" s="1126"/>
      <c r="K142" s="1126"/>
      <c r="L142" s="1126"/>
      <c r="M142" s="1126"/>
      <c r="N142" s="1126"/>
      <c r="O142" s="1126"/>
      <c r="P142" s="1126"/>
      <c r="Q142" s="1126"/>
      <c r="R142" s="1126"/>
      <c r="S142" s="1126"/>
      <c r="T142" s="1126"/>
      <c r="U142" s="1126"/>
      <c r="V142" s="1126"/>
      <c r="W142" s="1126"/>
      <c r="X142" s="1126"/>
      <c r="Y142" s="1126"/>
      <c r="Z142" s="1126"/>
      <c r="AA142" s="1126"/>
      <c r="AB142" s="1126"/>
      <c r="AC142" s="1126"/>
      <c r="AD142" s="1126"/>
      <c r="AE142" s="1126"/>
      <c r="AF142" s="1126"/>
      <c r="AG142" s="1126"/>
      <c r="AH142" s="1126"/>
      <c r="AI142" s="1126"/>
      <c r="AJ142" s="1126"/>
      <c r="AK142" s="1126"/>
      <c r="AL142" s="1126"/>
      <c r="AM142" s="1126"/>
      <c r="AN142" s="1126"/>
      <c r="AO142" s="1126"/>
      <c r="AP142" s="1126"/>
      <c r="AQ142" s="1126"/>
      <c r="AR142" s="1126"/>
      <c r="AS142" s="1126"/>
      <c r="AT142" s="1126"/>
      <c r="AU142" s="668"/>
      <c r="AV142" s="203"/>
      <c r="AW142" s="203"/>
      <c r="AX142" s="203"/>
      <c r="AY142" s="203"/>
      <c r="AZ142" s="203"/>
    </row>
    <row r="143" spans="1:52" ht="15" customHeight="1" x14ac:dyDescent="0.2">
      <c r="A143" s="660"/>
      <c r="B143" s="644"/>
      <c r="C143" s="838"/>
      <c r="D143" s="1131" t="s">
        <v>2019</v>
      </c>
      <c r="E143" s="836"/>
      <c r="F143" s="673" t="s">
        <v>2020</v>
      </c>
      <c r="G143" s="682">
        <v>3</v>
      </c>
      <c r="H143" s="838"/>
      <c r="I143" s="838"/>
      <c r="J143" s="838"/>
      <c r="K143" s="838"/>
      <c r="L143" s="838"/>
      <c r="M143" s="838"/>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c r="AL143" s="838"/>
      <c r="AM143" s="838"/>
      <c r="AN143" s="838"/>
      <c r="AO143" s="838"/>
      <c r="AP143" s="838"/>
      <c r="AQ143" s="838"/>
      <c r="AR143" s="838"/>
      <c r="AS143" s="838"/>
      <c r="AT143" s="838"/>
      <c r="AU143" s="668"/>
      <c r="AV143" s="203"/>
      <c r="AW143" s="203"/>
      <c r="AX143" s="203"/>
      <c r="AY143" s="203"/>
      <c r="AZ143" s="203"/>
    </row>
    <row r="144" spans="1:52" ht="15" customHeight="1" x14ac:dyDescent="0.2">
      <c r="A144" s="660"/>
      <c r="B144" s="644"/>
      <c r="C144" s="838"/>
      <c r="D144" s="1131"/>
      <c r="E144" s="836"/>
      <c r="F144" s="673" t="s">
        <v>1999</v>
      </c>
      <c r="G144" s="682">
        <v>2</v>
      </c>
      <c r="H144" s="838"/>
      <c r="I144" s="838"/>
      <c r="J144" s="838"/>
      <c r="K144" s="838"/>
      <c r="L144" s="838"/>
      <c r="M144" s="838"/>
      <c r="N144" s="838"/>
      <c r="O144" s="838"/>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c r="AL144" s="838"/>
      <c r="AM144" s="838"/>
      <c r="AN144" s="838"/>
      <c r="AO144" s="838"/>
      <c r="AP144" s="838"/>
      <c r="AQ144" s="838"/>
      <c r="AR144" s="838"/>
      <c r="AS144" s="838"/>
      <c r="AT144" s="838"/>
      <c r="AU144" s="668"/>
      <c r="AV144" s="203"/>
      <c r="AW144" s="203"/>
      <c r="AX144" s="203"/>
      <c r="AY144" s="203"/>
      <c r="AZ144" s="203"/>
    </row>
    <row r="145" spans="1:52" ht="15" customHeight="1" x14ac:dyDescent="0.2">
      <c r="A145" s="660"/>
      <c r="B145" s="644"/>
      <c r="C145" s="838"/>
      <c r="D145" s="1131"/>
      <c r="E145" s="836"/>
      <c r="F145" s="673" t="s">
        <v>1998</v>
      </c>
      <c r="G145" s="682">
        <v>1</v>
      </c>
      <c r="H145" s="838"/>
      <c r="I145" s="838"/>
      <c r="J145" s="838"/>
      <c r="K145" s="838"/>
      <c r="L145" s="838"/>
      <c r="M145" s="838"/>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c r="AL145" s="838"/>
      <c r="AM145" s="838"/>
      <c r="AN145" s="838"/>
      <c r="AO145" s="838"/>
      <c r="AP145" s="838"/>
      <c r="AQ145" s="838"/>
      <c r="AR145" s="838"/>
      <c r="AS145" s="838"/>
      <c r="AT145" s="838"/>
      <c r="AU145" s="668"/>
      <c r="AV145" s="203"/>
      <c r="AW145" s="203"/>
      <c r="AX145" s="203"/>
      <c r="AY145" s="203"/>
      <c r="AZ145" s="203"/>
    </row>
    <row r="146" spans="1:52" ht="15" customHeight="1" x14ac:dyDescent="0.2">
      <c r="A146" s="660"/>
      <c r="B146" s="644"/>
      <c r="C146" s="839"/>
      <c r="D146" s="1130"/>
      <c r="E146" s="851"/>
      <c r="F146" s="676" t="s">
        <v>1997</v>
      </c>
      <c r="G146" s="679">
        <v>0</v>
      </c>
      <c r="H146" s="839"/>
      <c r="I146" s="839"/>
      <c r="J146" s="839"/>
      <c r="K146" s="839"/>
      <c r="L146" s="839"/>
      <c r="M146" s="839"/>
      <c r="N146" s="839"/>
      <c r="O146" s="839"/>
      <c r="P146" s="839"/>
      <c r="Q146" s="839"/>
      <c r="R146" s="839"/>
      <c r="S146" s="839"/>
      <c r="T146" s="839"/>
      <c r="U146" s="839"/>
      <c r="V146" s="839"/>
      <c r="W146" s="839"/>
      <c r="X146" s="839"/>
      <c r="Y146" s="839"/>
      <c r="Z146" s="839"/>
      <c r="AA146" s="839"/>
      <c r="AB146" s="839"/>
      <c r="AC146" s="839"/>
      <c r="AD146" s="839"/>
      <c r="AE146" s="839"/>
      <c r="AF146" s="839"/>
      <c r="AG146" s="839"/>
      <c r="AH146" s="839"/>
      <c r="AI146" s="839"/>
      <c r="AJ146" s="839"/>
      <c r="AK146" s="839"/>
      <c r="AL146" s="839"/>
      <c r="AM146" s="839"/>
      <c r="AN146" s="839"/>
      <c r="AO146" s="839"/>
      <c r="AP146" s="839"/>
      <c r="AQ146" s="839"/>
      <c r="AR146" s="839"/>
      <c r="AS146" s="839"/>
      <c r="AT146" s="839"/>
      <c r="AU146" s="668"/>
      <c r="AV146" s="203"/>
      <c r="AW146" s="203"/>
      <c r="AX146" s="203"/>
      <c r="AY146" s="203"/>
      <c r="AZ146" s="203"/>
    </row>
    <row r="147" spans="1:52" ht="15" customHeight="1" x14ac:dyDescent="0.2">
      <c r="A147" s="660"/>
      <c r="B147" s="644"/>
      <c r="C147" s="1127" t="s">
        <v>1994</v>
      </c>
      <c r="D147" s="1129" t="s">
        <v>2021</v>
      </c>
      <c r="E147" s="844"/>
      <c r="F147" s="680" t="s">
        <v>2022</v>
      </c>
      <c r="G147" s="675">
        <v>4</v>
      </c>
      <c r="H147" s="1126"/>
      <c r="I147" s="1126"/>
      <c r="J147" s="1126"/>
      <c r="K147" s="1126"/>
      <c r="L147" s="1126"/>
      <c r="M147" s="1126"/>
      <c r="N147" s="1126"/>
      <c r="O147" s="1126"/>
      <c r="P147" s="1126"/>
      <c r="Q147" s="1126"/>
      <c r="R147" s="1126"/>
      <c r="S147" s="1126"/>
      <c r="T147" s="1126"/>
      <c r="U147" s="1126"/>
      <c r="V147" s="1126"/>
      <c r="W147" s="1126"/>
      <c r="X147" s="1126"/>
      <c r="Y147" s="1126"/>
      <c r="Z147" s="1126"/>
      <c r="AA147" s="1126"/>
      <c r="AB147" s="1126"/>
      <c r="AC147" s="1126"/>
      <c r="AD147" s="1126"/>
      <c r="AE147" s="1126"/>
      <c r="AF147" s="1126"/>
      <c r="AG147" s="1126"/>
      <c r="AH147" s="1126"/>
      <c r="AI147" s="1126"/>
      <c r="AJ147" s="1126"/>
      <c r="AK147" s="1126"/>
      <c r="AL147" s="1126"/>
      <c r="AM147" s="1126"/>
      <c r="AN147" s="1126"/>
      <c r="AO147" s="1126"/>
      <c r="AP147" s="1126"/>
      <c r="AQ147" s="1126"/>
      <c r="AR147" s="1126"/>
      <c r="AS147" s="1126"/>
      <c r="AT147" s="1126"/>
      <c r="AU147" s="668"/>
      <c r="AV147" s="203"/>
      <c r="AW147" s="203"/>
      <c r="AX147" s="203"/>
      <c r="AY147" s="203"/>
      <c r="AZ147" s="203"/>
    </row>
    <row r="148" spans="1:52" ht="15" customHeight="1" x14ac:dyDescent="0.2">
      <c r="A148" s="660"/>
      <c r="B148" s="644"/>
      <c r="C148" s="838"/>
      <c r="D148" s="870"/>
      <c r="E148" s="935"/>
      <c r="F148" s="673" t="s">
        <v>1998</v>
      </c>
      <c r="G148" s="682">
        <v>3</v>
      </c>
      <c r="H148" s="838"/>
      <c r="I148" s="838"/>
      <c r="J148" s="838"/>
      <c r="K148" s="838"/>
      <c r="L148" s="838"/>
      <c r="M148" s="838"/>
      <c r="N148" s="838"/>
      <c r="O148" s="838"/>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c r="AL148" s="838"/>
      <c r="AM148" s="838"/>
      <c r="AN148" s="838"/>
      <c r="AO148" s="838"/>
      <c r="AP148" s="838"/>
      <c r="AQ148" s="838"/>
      <c r="AR148" s="838"/>
      <c r="AS148" s="838"/>
      <c r="AT148" s="838"/>
      <c r="AU148" s="668"/>
      <c r="AV148" s="203"/>
      <c r="AW148" s="203"/>
      <c r="AX148" s="203"/>
      <c r="AY148" s="203"/>
      <c r="AZ148" s="203"/>
    </row>
    <row r="149" spans="1:52" ht="15" customHeight="1" x14ac:dyDescent="0.2">
      <c r="A149" s="660"/>
      <c r="B149" s="644"/>
      <c r="C149" s="838"/>
      <c r="D149" s="870"/>
      <c r="E149" s="935"/>
      <c r="F149" s="673" t="s">
        <v>1999</v>
      </c>
      <c r="G149" s="682">
        <v>2</v>
      </c>
      <c r="H149" s="838"/>
      <c r="I149" s="838"/>
      <c r="J149" s="838"/>
      <c r="K149" s="838"/>
      <c r="L149" s="838"/>
      <c r="M149" s="838"/>
      <c r="N149" s="838"/>
      <c r="O149" s="838"/>
      <c r="P149" s="838"/>
      <c r="Q149" s="838"/>
      <c r="R149" s="838"/>
      <c r="S149" s="838"/>
      <c r="T149" s="838"/>
      <c r="U149" s="838"/>
      <c r="V149" s="838"/>
      <c r="W149" s="838"/>
      <c r="X149" s="838"/>
      <c r="Y149" s="838"/>
      <c r="Z149" s="838"/>
      <c r="AA149" s="838"/>
      <c r="AB149" s="838"/>
      <c r="AC149" s="838"/>
      <c r="AD149" s="838"/>
      <c r="AE149" s="838"/>
      <c r="AF149" s="838"/>
      <c r="AG149" s="838"/>
      <c r="AH149" s="838"/>
      <c r="AI149" s="838"/>
      <c r="AJ149" s="838"/>
      <c r="AK149" s="838"/>
      <c r="AL149" s="838"/>
      <c r="AM149" s="838"/>
      <c r="AN149" s="838"/>
      <c r="AO149" s="838"/>
      <c r="AP149" s="838"/>
      <c r="AQ149" s="838"/>
      <c r="AR149" s="838"/>
      <c r="AS149" s="838"/>
      <c r="AT149" s="838"/>
      <c r="AU149" s="668"/>
      <c r="AV149" s="203"/>
      <c r="AW149" s="203"/>
      <c r="AX149" s="203"/>
      <c r="AY149" s="203"/>
      <c r="AZ149" s="203"/>
    </row>
    <row r="150" spans="1:52" ht="15" customHeight="1" x14ac:dyDescent="0.2">
      <c r="A150" s="660"/>
      <c r="B150" s="644"/>
      <c r="C150" s="838"/>
      <c r="D150" s="870"/>
      <c r="E150" s="935"/>
      <c r="F150" s="673" t="s">
        <v>2023</v>
      </c>
      <c r="G150" s="682">
        <v>1</v>
      </c>
      <c r="H150" s="838"/>
      <c r="I150" s="838"/>
      <c r="J150" s="838"/>
      <c r="K150" s="838"/>
      <c r="L150" s="838"/>
      <c r="M150" s="838"/>
      <c r="N150" s="838"/>
      <c r="O150" s="838"/>
      <c r="P150" s="838"/>
      <c r="Q150" s="838"/>
      <c r="R150" s="838"/>
      <c r="S150" s="838"/>
      <c r="T150" s="838"/>
      <c r="U150" s="838"/>
      <c r="V150" s="838"/>
      <c r="W150" s="838"/>
      <c r="X150" s="838"/>
      <c r="Y150" s="838"/>
      <c r="Z150" s="838"/>
      <c r="AA150" s="838"/>
      <c r="AB150" s="838"/>
      <c r="AC150" s="838"/>
      <c r="AD150" s="838"/>
      <c r="AE150" s="838"/>
      <c r="AF150" s="838"/>
      <c r="AG150" s="838"/>
      <c r="AH150" s="838"/>
      <c r="AI150" s="838"/>
      <c r="AJ150" s="838"/>
      <c r="AK150" s="838"/>
      <c r="AL150" s="838"/>
      <c r="AM150" s="838"/>
      <c r="AN150" s="838"/>
      <c r="AO150" s="838"/>
      <c r="AP150" s="838"/>
      <c r="AQ150" s="838"/>
      <c r="AR150" s="838"/>
      <c r="AS150" s="838"/>
      <c r="AT150" s="838"/>
      <c r="AU150" s="668"/>
      <c r="AV150" s="203"/>
      <c r="AW150" s="203"/>
      <c r="AX150" s="203"/>
      <c r="AY150" s="203"/>
      <c r="AZ150" s="203"/>
    </row>
    <row r="151" spans="1:52" ht="15" customHeight="1" x14ac:dyDescent="0.2">
      <c r="A151" s="660"/>
      <c r="B151" s="644"/>
      <c r="C151" s="839"/>
      <c r="D151" s="870"/>
      <c r="E151" s="935"/>
      <c r="F151" s="673" t="s">
        <v>1846</v>
      </c>
      <c r="G151" s="682">
        <v>0</v>
      </c>
      <c r="H151" s="839"/>
      <c r="I151" s="839"/>
      <c r="J151" s="839"/>
      <c r="K151" s="839"/>
      <c r="L151" s="839"/>
      <c r="M151" s="839"/>
      <c r="N151" s="839"/>
      <c r="O151" s="839"/>
      <c r="P151" s="839"/>
      <c r="Q151" s="839"/>
      <c r="R151" s="839"/>
      <c r="S151" s="839"/>
      <c r="T151" s="839"/>
      <c r="U151" s="839"/>
      <c r="V151" s="839"/>
      <c r="W151" s="839"/>
      <c r="X151" s="839"/>
      <c r="Y151" s="839"/>
      <c r="Z151" s="839"/>
      <c r="AA151" s="839"/>
      <c r="AB151" s="839"/>
      <c r="AC151" s="839"/>
      <c r="AD151" s="839"/>
      <c r="AE151" s="839"/>
      <c r="AF151" s="839"/>
      <c r="AG151" s="839"/>
      <c r="AH151" s="839"/>
      <c r="AI151" s="839"/>
      <c r="AJ151" s="839"/>
      <c r="AK151" s="839"/>
      <c r="AL151" s="839"/>
      <c r="AM151" s="839"/>
      <c r="AN151" s="839"/>
      <c r="AO151" s="839"/>
      <c r="AP151" s="839"/>
      <c r="AQ151" s="839"/>
      <c r="AR151" s="839"/>
      <c r="AS151" s="839"/>
      <c r="AT151" s="839"/>
      <c r="AU151" s="668"/>
      <c r="AV151" s="203"/>
      <c r="AW151" s="203"/>
      <c r="AX151" s="203"/>
      <c r="AY151" s="203"/>
      <c r="AZ151" s="203"/>
    </row>
    <row r="152" spans="1:52" ht="15" customHeight="1" x14ac:dyDescent="0.2">
      <c r="A152" s="660"/>
      <c r="B152" s="644"/>
      <c r="C152" s="1135" t="s">
        <v>2024</v>
      </c>
      <c r="D152" s="1132" t="s">
        <v>2025</v>
      </c>
      <c r="E152" s="849"/>
      <c r="F152" s="712"/>
      <c r="G152" s="665"/>
      <c r="H152" s="1126"/>
      <c r="I152" s="1126"/>
      <c r="J152" s="1126"/>
      <c r="K152" s="1126"/>
      <c r="L152" s="1126"/>
      <c r="M152" s="1126"/>
      <c r="N152" s="1126"/>
      <c r="O152" s="1126"/>
      <c r="P152" s="1126"/>
      <c r="Q152" s="1126"/>
      <c r="R152" s="1126"/>
      <c r="S152" s="1126"/>
      <c r="T152" s="1126"/>
      <c r="U152" s="1126"/>
      <c r="V152" s="1126"/>
      <c r="W152" s="1126"/>
      <c r="X152" s="1126"/>
      <c r="Y152" s="1126"/>
      <c r="Z152" s="1126"/>
      <c r="AA152" s="1126"/>
      <c r="AB152" s="1126"/>
      <c r="AC152" s="1126"/>
      <c r="AD152" s="1126"/>
      <c r="AE152" s="1126"/>
      <c r="AF152" s="1126"/>
      <c r="AG152" s="1126"/>
      <c r="AH152" s="1126"/>
      <c r="AI152" s="1126"/>
      <c r="AJ152" s="1126"/>
      <c r="AK152" s="1126"/>
      <c r="AL152" s="1126"/>
      <c r="AM152" s="1126"/>
      <c r="AN152" s="1126"/>
      <c r="AO152" s="1126"/>
      <c r="AP152" s="1126"/>
      <c r="AQ152" s="1126"/>
      <c r="AR152" s="1126"/>
      <c r="AS152" s="1126"/>
      <c r="AT152" s="1126"/>
      <c r="AU152" s="668"/>
      <c r="AV152" s="203"/>
      <c r="AW152" s="203"/>
      <c r="AX152" s="203"/>
      <c r="AY152" s="203"/>
      <c r="AZ152" s="203"/>
    </row>
    <row r="153" spans="1:52" ht="15" customHeight="1" x14ac:dyDescent="0.2">
      <c r="A153" s="660"/>
      <c r="B153" s="644"/>
      <c r="C153" s="870"/>
      <c r="D153" s="1131" t="s">
        <v>2026</v>
      </c>
      <c r="E153" s="836"/>
      <c r="F153" s="705" t="s">
        <v>2027</v>
      </c>
      <c r="G153" s="689">
        <v>2</v>
      </c>
      <c r="H153" s="838"/>
      <c r="I153" s="838"/>
      <c r="J153" s="838"/>
      <c r="K153" s="838"/>
      <c r="L153" s="838"/>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c r="AL153" s="838"/>
      <c r="AM153" s="838"/>
      <c r="AN153" s="838"/>
      <c r="AO153" s="838"/>
      <c r="AP153" s="838"/>
      <c r="AQ153" s="838"/>
      <c r="AR153" s="838"/>
      <c r="AS153" s="838"/>
      <c r="AT153" s="838"/>
      <c r="AU153" s="668"/>
      <c r="AV153" s="203"/>
      <c r="AW153" s="203"/>
      <c r="AX153" s="203"/>
      <c r="AY153" s="203"/>
      <c r="AZ153" s="203"/>
    </row>
    <row r="154" spans="1:52" ht="15" customHeight="1" x14ac:dyDescent="0.2">
      <c r="A154" s="660"/>
      <c r="B154" s="644"/>
      <c r="C154" s="870"/>
      <c r="D154" s="1131" t="s">
        <v>2028</v>
      </c>
      <c r="E154" s="836"/>
      <c r="F154" s="705" t="s">
        <v>2029</v>
      </c>
      <c r="G154" s="689">
        <v>1</v>
      </c>
      <c r="H154" s="838"/>
      <c r="I154" s="838"/>
      <c r="J154" s="838"/>
      <c r="K154" s="838"/>
      <c r="L154" s="838"/>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c r="AL154" s="838"/>
      <c r="AM154" s="838"/>
      <c r="AN154" s="838"/>
      <c r="AO154" s="838"/>
      <c r="AP154" s="838"/>
      <c r="AQ154" s="838"/>
      <c r="AR154" s="838"/>
      <c r="AS154" s="838"/>
      <c r="AT154" s="838"/>
      <c r="AU154" s="668"/>
      <c r="AV154" s="203"/>
      <c r="AW154" s="203"/>
      <c r="AX154" s="203"/>
      <c r="AY154" s="203"/>
      <c r="AZ154" s="203"/>
    </row>
    <row r="155" spans="1:52" ht="15" customHeight="1" x14ac:dyDescent="0.2">
      <c r="A155" s="660"/>
      <c r="B155" s="644"/>
      <c r="C155" s="870"/>
      <c r="D155" s="1131" t="s">
        <v>2030</v>
      </c>
      <c r="E155" s="836"/>
      <c r="F155" s="705" t="s">
        <v>1750</v>
      </c>
      <c r="G155" s="689">
        <v>0</v>
      </c>
      <c r="H155" s="838"/>
      <c r="I155" s="838"/>
      <c r="J155" s="838"/>
      <c r="K155" s="838"/>
      <c r="L155" s="838"/>
      <c r="M155" s="838"/>
      <c r="N155" s="838"/>
      <c r="O155" s="838"/>
      <c r="P155" s="838"/>
      <c r="Q155" s="838"/>
      <c r="R155" s="838"/>
      <c r="S155" s="838"/>
      <c r="T155" s="838"/>
      <c r="U155" s="838"/>
      <c r="V155" s="838"/>
      <c r="W155" s="838"/>
      <c r="X155" s="838"/>
      <c r="Y155" s="838"/>
      <c r="Z155" s="838"/>
      <c r="AA155" s="838"/>
      <c r="AB155" s="838"/>
      <c r="AC155" s="838"/>
      <c r="AD155" s="838"/>
      <c r="AE155" s="838"/>
      <c r="AF155" s="838"/>
      <c r="AG155" s="838"/>
      <c r="AH155" s="838"/>
      <c r="AI155" s="838"/>
      <c r="AJ155" s="838"/>
      <c r="AK155" s="838"/>
      <c r="AL155" s="838"/>
      <c r="AM155" s="838"/>
      <c r="AN155" s="838"/>
      <c r="AO155" s="838"/>
      <c r="AP155" s="838"/>
      <c r="AQ155" s="838"/>
      <c r="AR155" s="838"/>
      <c r="AS155" s="838"/>
      <c r="AT155" s="838"/>
      <c r="AU155" s="668"/>
      <c r="AV155" s="203"/>
      <c r="AW155" s="203"/>
      <c r="AX155" s="203"/>
      <c r="AY155" s="203"/>
      <c r="AZ155" s="203"/>
    </row>
    <row r="156" spans="1:52" ht="15" customHeight="1" x14ac:dyDescent="0.2">
      <c r="A156" s="660"/>
      <c r="B156" s="644"/>
      <c r="C156" s="850"/>
      <c r="D156" s="1130" t="s">
        <v>2031</v>
      </c>
      <c r="E156" s="851"/>
      <c r="F156" s="693"/>
      <c r="G156" s="690"/>
      <c r="H156" s="839"/>
      <c r="I156" s="839"/>
      <c r="J156" s="839"/>
      <c r="K156" s="839"/>
      <c r="L156" s="839"/>
      <c r="M156" s="839"/>
      <c r="N156" s="839"/>
      <c r="O156" s="839"/>
      <c r="P156" s="839"/>
      <c r="Q156" s="839"/>
      <c r="R156" s="839"/>
      <c r="S156" s="839"/>
      <c r="T156" s="839"/>
      <c r="U156" s="839"/>
      <c r="V156" s="839"/>
      <c r="W156" s="839"/>
      <c r="X156" s="839"/>
      <c r="Y156" s="839"/>
      <c r="Z156" s="839"/>
      <c r="AA156" s="839"/>
      <c r="AB156" s="839"/>
      <c r="AC156" s="839"/>
      <c r="AD156" s="839"/>
      <c r="AE156" s="839"/>
      <c r="AF156" s="839"/>
      <c r="AG156" s="839"/>
      <c r="AH156" s="839"/>
      <c r="AI156" s="839"/>
      <c r="AJ156" s="839"/>
      <c r="AK156" s="839"/>
      <c r="AL156" s="839"/>
      <c r="AM156" s="839"/>
      <c r="AN156" s="839"/>
      <c r="AO156" s="839"/>
      <c r="AP156" s="839"/>
      <c r="AQ156" s="839"/>
      <c r="AR156" s="839"/>
      <c r="AS156" s="839"/>
      <c r="AT156" s="839"/>
      <c r="AU156" s="713" t="str">
        <f>IF(AU155&gt;=80,"I",IF(AU155&gt;=60,"II",IF(AU155&gt;=40,"III",IF(AU155&gt;=1,"IV"," "))))</f>
        <v xml:space="preserve"> </v>
      </c>
      <c r="AV156" s="203"/>
      <c r="AW156" s="203"/>
      <c r="AX156" s="203"/>
      <c r="AY156" s="203"/>
      <c r="AZ156" s="203"/>
    </row>
    <row r="157" spans="1:52" ht="15" customHeight="1" x14ac:dyDescent="0.2">
      <c r="A157" s="1133" t="s">
        <v>2032</v>
      </c>
      <c r="B157" s="851"/>
      <c r="C157" s="851"/>
      <c r="D157" s="851"/>
      <c r="E157" s="851"/>
      <c r="F157" s="852"/>
      <c r="G157" s="714">
        <v>100</v>
      </c>
      <c r="H157" s="714">
        <f>SUM(H17:H154)</f>
        <v>0</v>
      </c>
      <c r="I157" s="714">
        <f t="shared" ref="I157:AT157" si="8">SUM(I17:I155)</f>
        <v>0</v>
      </c>
      <c r="J157" s="714">
        <f t="shared" si="8"/>
        <v>0</v>
      </c>
      <c r="K157" s="714">
        <f t="shared" si="8"/>
        <v>0</v>
      </c>
      <c r="L157" s="714">
        <f t="shared" si="8"/>
        <v>0</v>
      </c>
      <c r="M157" s="714">
        <f t="shared" si="8"/>
        <v>0</v>
      </c>
      <c r="N157" s="714">
        <f t="shared" si="8"/>
        <v>0</v>
      </c>
      <c r="O157" s="714">
        <f t="shared" si="8"/>
        <v>0</v>
      </c>
      <c r="P157" s="714">
        <f t="shared" si="8"/>
        <v>0</v>
      </c>
      <c r="Q157" s="714">
        <f t="shared" si="8"/>
        <v>0</v>
      </c>
      <c r="R157" s="714">
        <f t="shared" si="8"/>
        <v>0</v>
      </c>
      <c r="S157" s="714">
        <f t="shared" si="8"/>
        <v>0</v>
      </c>
      <c r="T157" s="714">
        <f t="shared" si="8"/>
        <v>0</v>
      </c>
      <c r="U157" s="714">
        <f t="shared" si="8"/>
        <v>0</v>
      </c>
      <c r="V157" s="714">
        <f t="shared" si="8"/>
        <v>0</v>
      </c>
      <c r="W157" s="714">
        <f t="shared" si="8"/>
        <v>0</v>
      </c>
      <c r="X157" s="714">
        <f t="shared" si="8"/>
        <v>0</v>
      </c>
      <c r="Y157" s="714">
        <f t="shared" si="8"/>
        <v>0</v>
      </c>
      <c r="Z157" s="714">
        <f t="shared" si="8"/>
        <v>0</v>
      </c>
      <c r="AA157" s="714">
        <f t="shared" si="8"/>
        <v>0</v>
      </c>
      <c r="AB157" s="714">
        <f t="shared" si="8"/>
        <v>0</v>
      </c>
      <c r="AC157" s="714">
        <f t="shared" si="8"/>
        <v>0</v>
      </c>
      <c r="AD157" s="714">
        <f t="shared" si="8"/>
        <v>0</v>
      </c>
      <c r="AE157" s="714">
        <f t="shared" si="8"/>
        <v>0</v>
      </c>
      <c r="AF157" s="714">
        <f t="shared" si="8"/>
        <v>0</v>
      </c>
      <c r="AG157" s="714">
        <f t="shared" si="8"/>
        <v>0</v>
      </c>
      <c r="AH157" s="714">
        <f t="shared" si="8"/>
        <v>0</v>
      </c>
      <c r="AI157" s="714">
        <f t="shared" si="8"/>
        <v>0</v>
      </c>
      <c r="AJ157" s="714">
        <f t="shared" si="8"/>
        <v>0</v>
      </c>
      <c r="AK157" s="714">
        <f t="shared" si="8"/>
        <v>0</v>
      </c>
      <c r="AL157" s="714">
        <f t="shared" si="8"/>
        <v>0</v>
      </c>
      <c r="AM157" s="714">
        <f t="shared" si="8"/>
        <v>0</v>
      </c>
      <c r="AN157" s="714">
        <f t="shared" si="8"/>
        <v>0</v>
      </c>
      <c r="AO157" s="714">
        <f t="shared" si="8"/>
        <v>0</v>
      </c>
      <c r="AP157" s="714">
        <f t="shared" si="8"/>
        <v>0</v>
      </c>
      <c r="AQ157" s="714">
        <f t="shared" si="8"/>
        <v>0</v>
      </c>
      <c r="AR157" s="714">
        <f t="shared" si="8"/>
        <v>0</v>
      </c>
      <c r="AS157" s="714">
        <f t="shared" si="8"/>
        <v>0</v>
      </c>
      <c r="AT157" s="714">
        <f t="shared" si="8"/>
        <v>0</v>
      </c>
      <c r="AU157" s="714"/>
      <c r="AV157" s="203"/>
      <c r="AW157" s="203"/>
      <c r="AX157" s="203"/>
      <c r="AY157" s="203"/>
      <c r="AZ157" s="203"/>
    </row>
    <row r="158" spans="1:52" ht="15" customHeight="1" x14ac:dyDescent="0.2">
      <c r="A158" s="1134" t="s">
        <v>2033</v>
      </c>
      <c r="B158" s="834"/>
      <c r="C158" s="834"/>
      <c r="D158" s="834"/>
      <c r="E158" s="834"/>
      <c r="F158" s="832"/>
      <c r="G158" s="714"/>
      <c r="H158" s="714" t="str">
        <f t="shared" ref="H158:AT158" si="9">IF(H157&gt;=80,"I",IF(H157&gt;=60,"II",IF(H157&gt;=40,"III",IF(H157&lt;40,"IV"," "))))</f>
        <v>IV</v>
      </c>
      <c r="I158" s="714" t="str">
        <f t="shared" si="9"/>
        <v>IV</v>
      </c>
      <c r="J158" s="714" t="str">
        <f t="shared" si="9"/>
        <v>IV</v>
      </c>
      <c r="K158" s="714" t="str">
        <f t="shared" si="9"/>
        <v>IV</v>
      </c>
      <c r="L158" s="714" t="str">
        <f t="shared" si="9"/>
        <v>IV</v>
      </c>
      <c r="M158" s="714" t="str">
        <f t="shared" si="9"/>
        <v>IV</v>
      </c>
      <c r="N158" s="714" t="str">
        <f t="shared" si="9"/>
        <v>IV</v>
      </c>
      <c r="O158" s="714" t="str">
        <f t="shared" si="9"/>
        <v>IV</v>
      </c>
      <c r="P158" s="714" t="str">
        <f t="shared" si="9"/>
        <v>IV</v>
      </c>
      <c r="Q158" s="714" t="str">
        <f t="shared" si="9"/>
        <v>IV</v>
      </c>
      <c r="R158" s="714" t="str">
        <f t="shared" si="9"/>
        <v>IV</v>
      </c>
      <c r="S158" s="714" t="str">
        <f t="shared" si="9"/>
        <v>IV</v>
      </c>
      <c r="T158" s="714" t="str">
        <f t="shared" si="9"/>
        <v>IV</v>
      </c>
      <c r="U158" s="714" t="str">
        <f t="shared" si="9"/>
        <v>IV</v>
      </c>
      <c r="V158" s="714" t="str">
        <f t="shared" si="9"/>
        <v>IV</v>
      </c>
      <c r="W158" s="714" t="str">
        <f t="shared" si="9"/>
        <v>IV</v>
      </c>
      <c r="X158" s="714" t="str">
        <f t="shared" si="9"/>
        <v>IV</v>
      </c>
      <c r="Y158" s="714" t="str">
        <f t="shared" si="9"/>
        <v>IV</v>
      </c>
      <c r="Z158" s="714" t="str">
        <f t="shared" si="9"/>
        <v>IV</v>
      </c>
      <c r="AA158" s="714" t="str">
        <f t="shared" si="9"/>
        <v>IV</v>
      </c>
      <c r="AB158" s="714" t="str">
        <f t="shared" si="9"/>
        <v>IV</v>
      </c>
      <c r="AC158" s="714" t="str">
        <f t="shared" si="9"/>
        <v>IV</v>
      </c>
      <c r="AD158" s="714" t="str">
        <f t="shared" si="9"/>
        <v>IV</v>
      </c>
      <c r="AE158" s="714" t="str">
        <f t="shared" si="9"/>
        <v>IV</v>
      </c>
      <c r="AF158" s="714" t="str">
        <f t="shared" si="9"/>
        <v>IV</v>
      </c>
      <c r="AG158" s="714" t="str">
        <f t="shared" si="9"/>
        <v>IV</v>
      </c>
      <c r="AH158" s="714" t="str">
        <f t="shared" si="9"/>
        <v>IV</v>
      </c>
      <c r="AI158" s="714" t="str">
        <f t="shared" si="9"/>
        <v>IV</v>
      </c>
      <c r="AJ158" s="714" t="str">
        <f t="shared" si="9"/>
        <v>IV</v>
      </c>
      <c r="AK158" s="714" t="str">
        <f t="shared" si="9"/>
        <v>IV</v>
      </c>
      <c r="AL158" s="714" t="str">
        <f t="shared" si="9"/>
        <v>IV</v>
      </c>
      <c r="AM158" s="714" t="str">
        <f t="shared" si="9"/>
        <v>IV</v>
      </c>
      <c r="AN158" s="714" t="str">
        <f t="shared" si="9"/>
        <v>IV</v>
      </c>
      <c r="AO158" s="714" t="str">
        <f t="shared" si="9"/>
        <v>IV</v>
      </c>
      <c r="AP158" s="714" t="str">
        <f t="shared" si="9"/>
        <v>IV</v>
      </c>
      <c r="AQ158" s="714" t="str">
        <f t="shared" si="9"/>
        <v>IV</v>
      </c>
      <c r="AR158" s="714" t="str">
        <f t="shared" si="9"/>
        <v>IV</v>
      </c>
      <c r="AS158" s="714" t="str">
        <f t="shared" si="9"/>
        <v>IV</v>
      </c>
      <c r="AT158" s="714" t="str">
        <f t="shared" si="9"/>
        <v>IV</v>
      </c>
      <c r="AU158" s="714"/>
      <c r="AV158" s="203"/>
      <c r="AW158" s="203"/>
      <c r="AX158" s="203"/>
      <c r="AY158" s="203"/>
      <c r="AZ158" s="203"/>
    </row>
    <row r="159" spans="1:52" ht="15" customHeight="1" x14ac:dyDescent="0.2">
      <c r="A159" s="644"/>
      <c r="B159" s="644"/>
      <c r="C159" s="644"/>
      <c r="D159" s="644"/>
      <c r="E159" s="644"/>
      <c r="F159" s="644"/>
      <c r="G159" s="644"/>
      <c r="H159" s="644"/>
      <c r="I159" s="644"/>
      <c r="J159" s="644"/>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c r="AQ159" s="644"/>
      <c r="AR159" s="644"/>
      <c r="AS159" s="644"/>
      <c r="AT159" s="203"/>
      <c r="AU159" s="203"/>
      <c r="AV159" s="203"/>
      <c r="AW159" s="203"/>
      <c r="AX159" s="203"/>
      <c r="AY159" s="203"/>
      <c r="AZ159" s="203"/>
    </row>
    <row r="160" spans="1:52" ht="15" customHeight="1" x14ac:dyDescent="0.2">
      <c r="A160" s="644"/>
      <c r="B160" s="644"/>
      <c r="C160" s="644"/>
      <c r="D160" s="644" t="s">
        <v>2033</v>
      </c>
      <c r="E160" s="644" t="s">
        <v>2034</v>
      </c>
      <c r="F160" s="715" t="s">
        <v>2035</v>
      </c>
      <c r="G160" s="644"/>
      <c r="H160" s="644"/>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44"/>
      <c r="AO160" s="644"/>
      <c r="AP160" s="644"/>
      <c r="AQ160" s="644"/>
      <c r="AR160" s="644"/>
      <c r="AS160" s="644"/>
      <c r="AT160" s="203"/>
      <c r="AU160" s="203"/>
      <c r="AV160" s="203"/>
      <c r="AW160" s="203"/>
      <c r="AX160" s="203"/>
      <c r="AY160" s="203"/>
      <c r="AZ160" s="203"/>
    </row>
    <row r="161" spans="1:52" ht="15" customHeight="1" x14ac:dyDescent="0.2">
      <c r="A161" s="644"/>
      <c r="B161" s="644"/>
      <c r="C161" s="644"/>
      <c r="D161" s="644"/>
      <c r="E161" s="644" t="s">
        <v>2036</v>
      </c>
      <c r="F161" s="715" t="s">
        <v>2037</v>
      </c>
      <c r="G161" s="644"/>
      <c r="H161" s="644"/>
      <c r="I161" s="644"/>
      <c r="J161" s="644"/>
      <c r="K161" s="644"/>
      <c r="L161" s="644"/>
      <c r="M161" s="644"/>
      <c r="N161" s="644"/>
      <c r="O161" s="644"/>
      <c r="P161" s="644"/>
      <c r="Q161" s="644"/>
      <c r="R161" s="644"/>
      <c r="S161" s="644"/>
      <c r="T161" s="644"/>
      <c r="U161" s="644"/>
      <c r="V161" s="644"/>
      <c r="W161" s="644"/>
      <c r="X161" s="644"/>
      <c r="Y161" s="644"/>
      <c r="Z161" s="644"/>
      <c r="AA161" s="644"/>
      <c r="AB161" s="644"/>
      <c r="AC161" s="644"/>
      <c r="AD161" s="644"/>
      <c r="AE161" s="644"/>
      <c r="AF161" s="644"/>
      <c r="AG161" s="644"/>
      <c r="AH161" s="644"/>
      <c r="AI161" s="644"/>
      <c r="AJ161" s="644"/>
      <c r="AK161" s="644"/>
      <c r="AL161" s="644"/>
      <c r="AM161" s="644"/>
      <c r="AN161" s="644"/>
      <c r="AO161" s="644"/>
      <c r="AP161" s="644"/>
      <c r="AQ161" s="644"/>
      <c r="AR161" s="644"/>
      <c r="AS161" s="644"/>
      <c r="AT161" s="203"/>
      <c r="AU161" s="203"/>
      <c r="AV161" s="203"/>
      <c r="AW161" s="203"/>
      <c r="AX161" s="203"/>
      <c r="AY161" s="203"/>
      <c r="AZ161" s="203"/>
    </row>
    <row r="162" spans="1:52" ht="15" customHeight="1" x14ac:dyDescent="0.2">
      <c r="A162" s="644"/>
      <c r="B162" s="644"/>
      <c r="C162" s="644"/>
      <c r="D162" s="644"/>
      <c r="E162" s="644" t="s">
        <v>2038</v>
      </c>
      <c r="F162" s="715" t="s">
        <v>2039</v>
      </c>
      <c r="G162" s="644"/>
      <c r="H162" s="644"/>
      <c r="I162" s="644"/>
      <c r="J162" s="644"/>
      <c r="K162" s="644"/>
      <c r="L162" s="644"/>
      <c r="M162" s="644"/>
      <c r="N162" s="644"/>
      <c r="O162" s="644"/>
      <c r="P162" s="644"/>
      <c r="Q162" s="644"/>
      <c r="R162" s="644"/>
      <c r="S162" s="644"/>
      <c r="T162" s="644"/>
      <c r="U162" s="644"/>
      <c r="V162" s="644"/>
      <c r="W162" s="644"/>
      <c r="X162" s="644"/>
      <c r="Y162" s="644"/>
      <c r="Z162" s="644"/>
      <c r="AA162" s="644"/>
      <c r="AB162" s="644"/>
      <c r="AC162" s="644"/>
      <c r="AD162" s="644"/>
      <c r="AE162" s="644"/>
      <c r="AF162" s="644"/>
      <c r="AG162" s="644"/>
      <c r="AH162" s="644"/>
      <c r="AI162" s="644"/>
      <c r="AJ162" s="644"/>
      <c r="AK162" s="644"/>
      <c r="AL162" s="644"/>
      <c r="AM162" s="644"/>
      <c r="AN162" s="644"/>
      <c r="AO162" s="644"/>
      <c r="AP162" s="644"/>
      <c r="AQ162" s="644"/>
      <c r="AR162" s="644"/>
      <c r="AS162" s="644"/>
      <c r="AT162" s="203"/>
      <c r="AU162" s="203"/>
      <c r="AV162" s="203"/>
      <c r="AW162" s="203"/>
      <c r="AX162" s="203"/>
      <c r="AY162" s="203"/>
      <c r="AZ162" s="203"/>
    </row>
    <row r="163" spans="1:52" ht="15" customHeight="1" x14ac:dyDescent="0.2">
      <c r="A163" s="644"/>
      <c r="B163" s="644"/>
      <c r="C163" s="644"/>
      <c r="D163" s="644"/>
      <c r="E163" s="644" t="s">
        <v>2040</v>
      </c>
      <c r="F163" s="715" t="s">
        <v>2039</v>
      </c>
      <c r="G163" s="644"/>
      <c r="H163" s="644"/>
      <c r="I163" s="644"/>
      <c r="J163" s="644"/>
      <c r="K163" s="644"/>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c r="AL163" s="644"/>
      <c r="AM163" s="644"/>
      <c r="AN163" s="644"/>
      <c r="AO163" s="644"/>
      <c r="AP163" s="644"/>
      <c r="AQ163" s="644"/>
      <c r="AR163" s="644"/>
      <c r="AS163" s="644"/>
      <c r="AT163" s="203"/>
      <c r="AU163" s="203"/>
      <c r="AV163" s="203"/>
      <c r="AW163" s="203"/>
      <c r="AX163" s="203"/>
      <c r="AY163" s="203"/>
      <c r="AZ163" s="203"/>
    </row>
    <row r="164" spans="1:52" ht="12.75" customHeight="1" x14ac:dyDescent="0.2">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row>
    <row r="165" spans="1:52" ht="12.75" customHeight="1" x14ac:dyDescent="0.2">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row>
    <row r="166" spans="1:52" ht="12.75" customHeight="1" x14ac:dyDescent="0.2">
      <c r="A166" s="203"/>
      <c r="B166" s="203"/>
      <c r="C166" s="203"/>
      <c r="D166" s="203"/>
      <c r="E166" s="670" t="s">
        <v>2041</v>
      </c>
      <c r="F166" s="716" t="s">
        <v>1053</v>
      </c>
      <c r="G166" s="581">
        <f>COUNTIF(H158:AT158,F166)</f>
        <v>0</v>
      </c>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row>
    <row r="167" spans="1:52" ht="12.75" customHeight="1" x14ac:dyDescent="0.2">
      <c r="A167" s="203"/>
      <c r="B167" s="203"/>
      <c r="C167" s="203"/>
      <c r="D167" s="203"/>
      <c r="E167" s="670" t="s">
        <v>2041</v>
      </c>
      <c r="F167" s="716" t="s">
        <v>1055</v>
      </c>
      <c r="G167" s="581">
        <f>COUNTIF(H158:AT158,F167)</f>
        <v>0</v>
      </c>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row>
    <row r="168" spans="1:52" ht="12.75" customHeight="1" x14ac:dyDescent="0.2">
      <c r="A168" s="203"/>
      <c r="B168" s="203"/>
      <c r="C168" s="203"/>
      <c r="D168" s="203"/>
      <c r="E168" s="670" t="s">
        <v>2041</v>
      </c>
      <c r="F168" s="716" t="s">
        <v>1058</v>
      </c>
      <c r="G168" s="581">
        <f>COUNTIF(H158:AT158,F168)</f>
        <v>0</v>
      </c>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row>
    <row r="169" spans="1:52" ht="12.75" customHeight="1" x14ac:dyDescent="0.2">
      <c r="A169" s="203"/>
      <c r="B169" s="203"/>
      <c r="C169" s="203"/>
      <c r="D169" s="203"/>
      <c r="E169" s="670" t="s">
        <v>2041</v>
      </c>
      <c r="F169" s="716" t="s">
        <v>1061</v>
      </c>
      <c r="G169" s="581">
        <f>COUNTIF(H158:AT158,F169)</f>
        <v>39</v>
      </c>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row>
    <row r="170" spans="1:52" ht="12.75" customHeight="1" x14ac:dyDescent="0.2">
      <c r="A170" s="203"/>
      <c r="B170" s="203"/>
      <c r="C170" s="203"/>
      <c r="D170" s="203"/>
      <c r="E170" s="1107" t="s">
        <v>1894</v>
      </c>
      <c r="F170" s="832"/>
      <c r="G170" s="581">
        <f>SUM(G166:G169)</f>
        <v>39</v>
      </c>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row>
    <row r="171" spans="1:52" ht="12.75"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row>
    <row r="172" spans="1:52" ht="12.75" customHeight="1" x14ac:dyDescent="0.2">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row>
    <row r="173" spans="1:52" ht="12.75" customHeight="1" x14ac:dyDescent="0.2">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row>
    <row r="174" spans="1:52" ht="12.75" customHeight="1" x14ac:dyDescent="0.2">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row>
    <row r="175" spans="1:52" ht="12.75"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row>
    <row r="176" spans="1:52" ht="12.75" customHeight="1" x14ac:dyDescent="0.2">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row>
    <row r="177" spans="1:52" ht="12.75" customHeight="1" x14ac:dyDescent="0.2">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row>
    <row r="178" spans="1:52" ht="12.75" customHeight="1" x14ac:dyDescent="0.2">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row>
    <row r="179" spans="1:52" ht="12.75" customHeight="1" x14ac:dyDescent="0.2">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row>
    <row r="180" spans="1:52" ht="12.75" customHeight="1" x14ac:dyDescent="0.2">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row>
    <row r="181" spans="1:52" ht="12.7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row>
    <row r="182" spans="1:52" ht="12.75" customHeight="1" x14ac:dyDescent="0.2">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row>
    <row r="183" spans="1:52" ht="12.7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row>
    <row r="184" spans="1:52" ht="12.75" customHeight="1" x14ac:dyDescent="0.2">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row>
    <row r="185" spans="1:52" ht="12.75"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row>
    <row r="186" spans="1:52" ht="12.75" customHeight="1" x14ac:dyDescent="0.2">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row>
    <row r="187" spans="1:52" ht="12.75"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row>
    <row r="188" spans="1:52" ht="12.75" customHeight="1" x14ac:dyDescent="0.2">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row>
    <row r="189" spans="1:52" ht="12.75" customHeight="1" x14ac:dyDescent="0.2">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row>
    <row r="190" spans="1:52" ht="1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row>
    <row r="191" spans="1:52" ht="12.7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row>
    <row r="192" spans="1:52" ht="12.75" customHeight="1" x14ac:dyDescent="0.2">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row>
    <row r="193" spans="1:52" ht="12.7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row>
    <row r="194" spans="1:52" ht="12.75" customHeight="1" x14ac:dyDescent="0.2">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row>
    <row r="195" spans="1:52" ht="12.75" customHeight="1" x14ac:dyDescent="0.2">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row>
    <row r="196" spans="1:52" ht="12.75" customHeight="1" x14ac:dyDescent="0.2">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row>
    <row r="197" spans="1:52" ht="12.7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row>
    <row r="198" spans="1:52" ht="12.75" customHeight="1" x14ac:dyDescent="0.2">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row>
    <row r="199" spans="1:52" ht="12.75" customHeight="1" x14ac:dyDescent="0.2">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row>
    <row r="200" spans="1:52" ht="12.75"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row>
    <row r="201" spans="1:52" ht="12.75"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row>
    <row r="202" spans="1:52" ht="12.75"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row>
    <row r="203" spans="1:52" ht="12.75" customHeight="1" x14ac:dyDescent="0.2">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row>
    <row r="204" spans="1:52" ht="12.75"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row>
    <row r="205" spans="1:52" ht="12.75" customHeight="1" x14ac:dyDescent="0.2">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row>
    <row r="206" spans="1:52" ht="12.7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row>
    <row r="207" spans="1:52" ht="12.75"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row>
    <row r="208" spans="1:52" ht="12.75"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row>
    <row r="209" spans="1:52" ht="12.75" customHeight="1" x14ac:dyDescent="0.2">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row>
    <row r="210" spans="1:52" ht="12.75" customHeight="1" x14ac:dyDescent="0.2">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row>
    <row r="211" spans="1:52" ht="12.75" customHeight="1" x14ac:dyDescent="0.2">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row>
    <row r="212" spans="1:52" ht="12.75"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row>
    <row r="213" spans="1:52" ht="12.75" customHeight="1" x14ac:dyDescent="0.2">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row>
    <row r="214" spans="1:52" ht="12.75" customHeight="1" x14ac:dyDescent="0.2">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row>
    <row r="215" spans="1:52" ht="12.75" customHeight="1" x14ac:dyDescent="0.2">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row>
    <row r="216" spans="1:52" ht="12.75" customHeight="1" x14ac:dyDescent="0.2">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row>
    <row r="217" spans="1:52" ht="12.75" customHeight="1" x14ac:dyDescent="0.2">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row>
    <row r="218" spans="1:52" ht="12.75"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row>
    <row r="219" spans="1:52" ht="12.75" customHeight="1" x14ac:dyDescent="0.2">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row>
    <row r="220" spans="1:52" ht="12.75" customHeight="1" x14ac:dyDescent="0.2">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row>
    <row r="221" spans="1:52" ht="12.75" customHeight="1" x14ac:dyDescent="0.2">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row>
    <row r="222" spans="1:52" ht="12.75" customHeight="1" x14ac:dyDescent="0.2">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row>
    <row r="223" spans="1:52" ht="12.75" customHeight="1" x14ac:dyDescent="0.2">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row>
    <row r="224" spans="1:52" ht="12.75" customHeight="1" x14ac:dyDescent="0.2">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row>
    <row r="225" spans="1:52" ht="12.75" customHeight="1" x14ac:dyDescent="0.2">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row>
    <row r="226" spans="1:52" ht="12.75" customHeight="1" x14ac:dyDescent="0.2">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row>
    <row r="227" spans="1:52" ht="12.75" customHeight="1" x14ac:dyDescent="0.2">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row>
    <row r="228" spans="1:52" ht="12.75" customHeight="1" x14ac:dyDescent="0.2">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row>
    <row r="229" spans="1:52" ht="12.75" customHeight="1" x14ac:dyDescent="0.2">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row>
    <row r="230" spans="1:52" ht="12.75" customHeight="1" x14ac:dyDescent="0.2">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row>
    <row r="231" spans="1:52" ht="12.75" customHeight="1" x14ac:dyDescent="0.2">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row>
    <row r="232" spans="1:52" ht="12.75" customHeight="1" x14ac:dyDescent="0.2">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row>
    <row r="233" spans="1:52" ht="12.75" customHeight="1" x14ac:dyDescent="0.2">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row>
    <row r="234" spans="1:52" ht="12.75" customHeight="1" x14ac:dyDescent="0.2">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row>
    <row r="235" spans="1:52" ht="12.75" customHeight="1" x14ac:dyDescent="0.2">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row>
    <row r="236" spans="1:52" ht="12.75" customHeight="1" x14ac:dyDescent="0.2">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row>
    <row r="237" spans="1:52" ht="12.75" customHeight="1" x14ac:dyDescent="0.2">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row>
    <row r="238" spans="1:52" ht="12.75"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row>
    <row r="239" spans="1:52" ht="12.75" customHeight="1" x14ac:dyDescent="0.2">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row>
    <row r="240" spans="1:52" ht="12.75" customHeight="1" x14ac:dyDescent="0.2">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row>
    <row r="241" spans="1:52" ht="12.75" customHeight="1" x14ac:dyDescent="0.2">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row>
    <row r="242" spans="1:52" ht="12.75" customHeight="1" x14ac:dyDescent="0.2">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row>
    <row r="243" spans="1:52" ht="12.75" customHeight="1" x14ac:dyDescent="0.2">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row>
    <row r="244" spans="1:52" ht="12.75" customHeight="1" x14ac:dyDescent="0.2">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row>
    <row r="245" spans="1:52" ht="12.75" customHeight="1" x14ac:dyDescent="0.2">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row>
    <row r="246" spans="1:52" ht="12.75" customHeight="1" x14ac:dyDescent="0.2">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row>
    <row r="247" spans="1:52" ht="12.75" customHeight="1" x14ac:dyDescent="0.2">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row>
    <row r="248" spans="1:52" ht="12.75" customHeight="1" x14ac:dyDescent="0.2">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row>
    <row r="249" spans="1:52" ht="12.75" customHeight="1" x14ac:dyDescent="0.2">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row>
    <row r="250" spans="1:52" ht="12.75" customHeight="1" x14ac:dyDescent="0.2">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row>
    <row r="251" spans="1:52" ht="12.75" customHeight="1" x14ac:dyDescent="0.2">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row>
    <row r="252" spans="1:52" ht="12.75" customHeight="1" x14ac:dyDescent="0.2">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row>
    <row r="253" spans="1:52" ht="12.75" customHeight="1" x14ac:dyDescent="0.2">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row>
    <row r="254" spans="1:52" ht="12.75" customHeight="1" x14ac:dyDescent="0.2">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row>
    <row r="255" spans="1:52" ht="12.75" customHeight="1" x14ac:dyDescent="0.2">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row>
    <row r="256" spans="1:52" ht="12.75" customHeight="1" x14ac:dyDescent="0.2">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row>
    <row r="257" spans="1:52" ht="12.75" customHeight="1" x14ac:dyDescent="0.2">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row>
    <row r="258" spans="1:52" ht="12.75" customHeight="1" x14ac:dyDescent="0.2">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row>
    <row r="259" spans="1:52" ht="12.75" customHeight="1" x14ac:dyDescent="0.2">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row>
    <row r="260" spans="1:52" ht="12.75" customHeight="1" x14ac:dyDescent="0.2">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row>
    <row r="261" spans="1:52" ht="12.75" customHeight="1" x14ac:dyDescent="0.2">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row>
    <row r="262" spans="1:52" ht="12.75" customHeight="1" x14ac:dyDescent="0.2">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row>
    <row r="263" spans="1:52" ht="12.75" customHeight="1" x14ac:dyDescent="0.2">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row>
    <row r="264" spans="1:52" ht="12.75" customHeight="1" x14ac:dyDescent="0.2">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row>
    <row r="265" spans="1:52" ht="12.75" customHeight="1" x14ac:dyDescent="0.2">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row>
    <row r="266" spans="1:52" ht="12.75" customHeight="1" x14ac:dyDescent="0.2">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row>
    <row r="267" spans="1:52" ht="12.75" customHeight="1" x14ac:dyDescent="0.2">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row>
    <row r="268" spans="1:52" ht="12.75" customHeight="1" x14ac:dyDescent="0.2">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row>
    <row r="269" spans="1:52" ht="12.75" customHeight="1" x14ac:dyDescent="0.2">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row>
    <row r="270" spans="1:52" ht="12.75" customHeight="1" x14ac:dyDescent="0.2">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row>
    <row r="271" spans="1:52" ht="12.75" customHeight="1" x14ac:dyDescent="0.2">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row>
    <row r="272" spans="1:52" ht="12.75" customHeight="1" x14ac:dyDescent="0.2">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row>
    <row r="273" spans="1:52" ht="12.75" customHeight="1" x14ac:dyDescent="0.2">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row>
    <row r="274" spans="1:52" ht="12.75" customHeight="1" x14ac:dyDescent="0.2">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row>
    <row r="275" spans="1:52" ht="12.75" customHeight="1" x14ac:dyDescent="0.2">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row>
    <row r="276" spans="1:52" ht="12.75" customHeight="1" x14ac:dyDescent="0.2">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row>
    <row r="277" spans="1:52" ht="12.75" customHeight="1" x14ac:dyDescent="0.2">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row>
    <row r="278" spans="1:52" ht="12.75" customHeight="1" x14ac:dyDescent="0.2">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row>
    <row r="279" spans="1:52" ht="12.75" customHeight="1" x14ac:dyDescent="0.2">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row>
    <row r="280" spans="1:52" ht="12.75" customHeight="1" x14ac:dyDescent="0.2">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row>
    <row r="281" spans="1:52" ht="12.75" customHeight="1" x14ac:dyDescent="0.2">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row>
    <row r="282" spans="1:52" ht="12.75" customHeight="1" x14ac:dyDescent="0.2">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row>
    <row r="283" spans="1:52" ht="12.75" customHeight="1" x14ac:dyDescent="0.2">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row>
    <row r="284" spans="1:52" ht="12.75" customHeight="1" x14ac:dyDescent="0.2">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row>
    <row r="285" spans="1:52" ht="12.75" customHeight="1" x14ac:dyDescent="0.2">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row>
    <row r="286" spans="1:52" ht="12.75" customHeight="1" x14ac:dyDescent="0.2">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row>
    <row r="287" spans="1:52" ht="12.75" customHeight="1" x14ac:dyDescent="0.2">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row>
    <row r="288" spans="1:52" ht="12.75" customHeight="1" x14ac:dyDescent="0.2">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row>
    <row r="289" spans="1:52" ht="12.75" customHeight="1" x14ac:dyDescent="0.2">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row>
    <row r="290" spans="1:52" ht="12.75" customHeight="1" x14ac:dyDescent="0.2">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row>
    <row r="291" spans="1:52" ht="12.75" customHeight="1" x14ac:dyDescent="0.2">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row>
    <row r="292" spans="1:52" ht="12.75" customHeight="1" x14ac:dyDescent="0.2">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row>
    <row r="293" spans="1:52" ht="12.75" customHeight="1" x14ac:dyDescent="0.2">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row>
    <row r="294" spans="1:52" ht="12.75" customHeight="1" x14ac:dyDescent="0.2">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row>
    <row r="295" spans="1:52" ht="12.75" customHeight="1" x14ac:dyDescent="0.2">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row>
    <row r="296" spans="1:52" ht="12.75" customHeight="1" x14ac:dyDescent="0.2">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row>
    <row r="297" spans="1:52" ht="12.75" customHeight="1" x14ac:dyDescent="0.2">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row>
    <row r="298" spans="1:52" ht="12.75" customHeight="1" x14ac:dyDescent="0.2">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row>
    <row r="299" spans="1:52" ht="12.75" customHeight="1" x14ac:dyDescent="0.2">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row>
    <row r="300" spans="1:52" ht="12.75" customHeight="1" x14ac:dyDescent="0.2">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row>
    <row r="301" spans="1:52" ht="12.75" customHeight="1" x14ac:dyDescent="0.2">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row>
    <row r="302" spans="1:52" ht="12.75" customHeight="1" x14ac:dyDescent="0.2">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row>
    <row r="303" spans="1:52" ht="12.75" customHeight="1" x14ac:dyDescent="0.2">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row>
    <row r="304" spans="1:52" ht="12.75" customHeight="1" x14ac:dyDescent="0.2">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row>
    <row r="305" spans="1:52" ht="12.75" customHeight="1" x14ac:dyDescent="0.2">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row>
    <row r="306" spans="1:52" ht="12.75" customHeight="1" x14ac:dyDescent="0.2">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row>
    <row r="307" spans="1:52" ht="12.75" customHeight="1" x14ac:dyDescent="0.2">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row>
    <row r="308" spans="1:52" ht="12.75" customHeight="1" x14ac:dyDescent="0.2">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row>
    <row r="309" spans="1:52" ht="12.75" customHeight="1" x14ac:dyDescent="0.2">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row>
    <row r="310" spans="1:52" ht="12.75" customHeight="1" x14ac:dyDescent="0.2">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row>
    <row r="311" spans="1:52" ht="12.75" customHeight="1" x14ac:dyDescent="0.2">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row>
    <row r="312" spans="1:52" ht="12.75" customHeight="1" x14ac:dyDescent="0.2">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row>
    <row r="313" spans="1:52" ht="12.75" customHeight="1" x14ac:dyDescent="0.2">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row>
    <row r="314" spans="1:52" ht="12.75" customHeight="1" x14ac:dyDescent="0.2">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row>
    <row r="315" spans="1:52" ht="12.75" customHeight="1" x14ac:dyDescent="0.2">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row>
    <row r="316" spans="1:52" ht="12.75" customHeight="1" x14ac:dyDescent="0.2">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row>
    <row r="317" spans="1:52" ht="12.75" customHeight="1" x14ac:dyDescent="0.2">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row>
    <row r="318" spans="1:52" ht="12.75" customHeight="1" x14ac:dyDescent="0.2">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row>
    <row r="319" spans="1:52" ht="12.75" customHeight="1" x14ac:dyDescent="0.2">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row>
    <row r="320" spans="1:52" ht="12.75" customHeight="1" x14ac:dyDescent="0.2">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row>
    <row r="321" spans="1:52" ht="12.75" customHeight="1" x14ac:dyDescent="0.2">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row>
    <row r="322" spans="1:52" ht="12.75" customHeight="1" x14ac:dyDescent="0.2">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row>
    <row r="323" spans="1:52" ht="12.75" customHeight="1" x14ac:dyDescent="0.2">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row>
    <row r="324" spans="1:52" ht="12.75" customHeight="1" x14ac:dyDescent="0.2">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row>
    <row r="325" spans="1:52" ht="12.75" customHeight="1" x14ac:dyDescent="0.2">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row>
    <row r="326" spans="1:52" ht="12.75" customHeight="1" x14ac:dyDescent="0.2">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row>
    <row r="327" spans="1:52" ht="12.75" customHeight="1" x14ac:dyDescent="0.2">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row>
    <row r="328" spans="1:52" ht="12.75" customHeight="1" x14ac:dyDescent="0.2">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row>
    <row r="329" spans="1:52" ht="12.75" customHeight="1" x14ac:dyDescent="0.2">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row>
    <row r="330" spans="1:52" ht="12.75" customHeight="1" x14ac:dyDescent="0.2">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row>
    <row r="331" spans="1:52" ht="12.75" customHeight="1" x14ac:dyDescent="0.2">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row>
    <row r="332" spans="1:52" ht="12.75" customHeight="1" x14ac:dyDescent="0.2">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row>
    <row r="333" spans="1:52" ht="12.75" customHeight="1" x14ac:dyDescent="0.2">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row>
    <row r="334" spans="1:52" ht="12.75" customHeight="1" x14ac:dyDescent="0.2">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row>
    <row r="335" spans="1:52" ht="12.75" customHeight="1" x14ac:dyDescent="0.2">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row>
    <row r="336" spans="1:52" ht="12.75" customHeight="1" x14ac:dyDescent="0.2">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row>
    <row r="337" spans="1:52" ht="12.75" customHeight="1" x14ac:dyDescent="0.2">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row>
    <row r="338" spans="1:52" ht="12.75" customHeight="1" x14ac:dyDescent="0.2">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row>
    <row r="339" spans="1:52" ht="12.75" customHeight="1" x14ac:dyDescent="0.2">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row>
    <row r="340" spans="1:52" ht="12.75" customHeight="1" x14ac:dyDescent="0.2">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row>
    <row r="341" spans="1:52" ht="12.75" customHeight="1" x14ac:dyDescent="0.2">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row>
    <row r="342" spans="1:52" ht="12.75" customHeight="1" x14ac:dyDescent="0.2">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row>
    <row r="343" spans="1:52" ht="12.75" customHeight="1" x14ac:dyDescent="0.2">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row>
    <row r="344" spans="1:52" ht="12.75" customHeight="1" x14ac:dyDescent="0.2">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row>
    <row r="345" spans="1:52" ht="12.75" customHeight="1" x14ac:dyDescent="0.2">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row>
    <row r="346" spans="1:52" ht="12.75" customHeight="1" x14ac:dyDescent="0.2">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row>
    <row r="347" spans="1:52" ht="12.75" customHeight="1" x14ac:dyDescent="0.2">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row>
    <row r="348" spans="1:52" ht="12.75" customHeight="1" x14ac:dyDescent="0.2">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row>
    <row r="349" spans="1:52" ht="12.75" customHeight="1" x14ac:dyDescent="0.2">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row>
    <row r="350" spans="1:52" ht="12.75" customHeight="1" x14ac:dyDescent="0.2">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row>
    <row r="351" spans="1:52" ht="12.75" customHeight="1" x14ac:dyDescent="0.2">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row>
    <row r="352" spans="1:52" ht="12.75" customHeight="1" x14ac:dyDescent="0.2">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row>
    <row r="353" spans="1:52" ht="12.75" customHeight="1" x14ac:dyDescent="0.2">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row>
    <row r="354" spans="1:52" ht="12.75" customHeight="1" x14ac:dyDescent="0.2">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row>
    <row r="355" spans="1:52" ht="12.75" customHeight="1" x14ac:dyDescent="0.2">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row>
    <row r="356" spans="1:52" ht="12.75" customHeight="1" x14ac:dyDescent="0.2">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row>
    <row r="357" spans="1:52" ht="12.75" customHeight="1" x14ac:dyDescent="0.2">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row>
    <row r="358" spans="1:52" ht="12.75" customHeight="1" x14ac:dyDescent="0.2">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row>
    <row r="359" spans="1:52" ht="12.75" customHeight="1" x14ac:dyDescent="0.2">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row>
    <row r="360" spans="1:52" ht="12.75" customHeight="1" x14ac:dyDescent="0.2">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row>
    <row r="361" spans="1:52" ht="12.75" customHeight="1" x14ac:dyDescent="0.2">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row>
    <row r="362" spans="1:52" ht="12.75" customHeight="1" x14ac:dyDescent="0.2">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row>
    <row r="363" spans="1:52" ht="12.75" customHeight="1" x14ac:dyDescent="0.2">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row>
    <row r="364" spans="1:52" ht="12.75" customHeight="1" x14ac:dyDescent="0.2">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row>
    <row r="365" spans="1:52" ht="12.75" customHeight="1" x14ac:dyDescent="0.2">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row>
    <row r="366" spans="1:52" ht="12.75" customHeight="1" x14ac:dyDescent="0.2">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row>
    <row r="367" spans="1:52" ht="12.75" customHeight="1" x14ac:dyDescent="0.2">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row>
    <row r="368" spans="1:52" ht="12.75" customHeight="1" x14ac:dyDescent="0.2">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row>
    <row r="369" spans="1:52" ht="12.75" customHeight="1" x14ac:dyDescent="0.2">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row>
    <row r="370" spans="1:52" ht="12.75" customHeight="1" x14ac:dyDescent="0.2">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row>
    <row r="371" spans="1:52" ht="15.75" customHeight="1" x14ac:dyDescent="0.2">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row>
    <row r="372" spans="1:52"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row>
    <row r="373" spans="1:52"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row>
    <row r="374" spans="1:52"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row>
    <row r="375" spans="1:52"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row>
    <row r="376" spans="1:52"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row>
    <row r="377" spans="1:52"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row>
    <row r="378" spans="1:52"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row>
    <row r="379" spans="1:52"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row>
    <row r="380" spans="1:52"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row>
    <row r="381" spans="1:52"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row>
    <row r="382" spans="1:52"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row>
    <row r="383" spans="1:52"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row>
    <row r="384" spans="1:52"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row>
    <row r="385" spans="1:52"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row>
    <row r="386" spans="1:52"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row>
    <row r="387" spans="1:52"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row>
    <row r="388" spans="1:52"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row>
    <row r="389" spans="1:52"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row>
    <row r="390" spans="1:52"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row>
    <row r="391" spans="1:52"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row>
    <row r="392" spans="1:52"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row>
    <row r="393" spans="1:52"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row>
    <row r="394" spans="1:52"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row>
    <row r="395" spans="1:52"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row>
    <row r="396" spans="1:52"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row>
    <row r="397" spans="1:52"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row>
    <row r="398" spans="1:52"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row>
    <row r="399" spans="1:52"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row>
    <row r="400" spans="1:52"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row>
    <row r="401" spans="1:52"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row>
    <row r="402" spans="1:52"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row>
    <row r="403" spans="1:52"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row>
    <row r="404" spans="1:52"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row>
    <row r="405" spans="1:52"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row>
    <row r="406" spans="1:52"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row>
    <row r="407" spans="1:52"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row>
    <row r="408" spans="1:52"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row>
    <row r="409" spans="1:52"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row>
    <row r="410" spans="1:52"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row>
    <row r="411" spans="1:52"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row>
    <row r="412" spans="1:52"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row>
    <row r="413" spans="1:52"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row>
    <row r="414" spans="1:52"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row>
    <row r="415" spans="1:52"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row>
    <row r="416" spans="1:52"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row>
    <row r="417" spans="1:52"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row>
    <row r="418" spans="1:52"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row>
    <row r="419" spans="1:52"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row>
    <row r="420" spans="1:52"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row>
    <row r="421" spans="1:52"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row>
    <row r="422" spans="1:52"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row>
    <row r="423" spans="1:52"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row>
    <row r="424" spans="1:52"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row>
    <row r="425" spans="1:52"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row>
    <row r="426" spans="1:52"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row>
    <row r="427" spans="1:52"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row>
    <row r="428" spans="1:52"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row>
    <row r="429" spans="1:52"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row>
    <row r="430" spans="1:52"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row>
    <row r="431" spans="1:52"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row>
    <row r="432" spans="1:52"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row>
    <row r="433" spans="1:52"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row>
    <row r="434" spans="1:52"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row>
    <row r="435" spans="1:52"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row>
    <row r="436" spans="1:52"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row>
    <row r="437" spans="1:52"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row>
    <row r="438" spans="1:52"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row>
    <row r="439" spans="1:52"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row>
    <row r="440" spans="1:52"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row>
    <row r="441" spans="1:52"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row>
    <row r="442" spans="1:52"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row>
    <row r="443" spans="1:52"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row>
    <row r="444" spans="1:52"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row>
    <row r="445" spans="1:52"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row>
    <row r="446" spans="1:52"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row>
    <row r="447" spans="1:52"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row>
    <row r="448" spans="1:52"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row>
    <row r="449" spans="1:52"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row>
    <row r="450" spans="1:52"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row>
    <row r="451" spans="1:52"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row>
    <row r="452" spans="1:52"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row>
    <row r="453" spans="1:52"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row>
    <row r="454" spans="1:52"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row>
    <row r="455" spans="1:52"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row>
    <row r="456" spans="1:52"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row>
    <row r="457" spans="1:52"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row>
    <row r="458" spans="1:52"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row>
    <row r="459" spans="1:52"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row>
    <row r="460" spans="1:52"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row>
    <row r="461" spans="1:52"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row>
    <row r="462" spans="1:52"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row>
    <row r="463" spans="1:52"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row>
    <row r="464" spans="1:52"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row>
    <row r="465" spans="1:52"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row>
    <row r="466" spans="1:52"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row>
    <row r="467" spans="1:52"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row>
    <row r="468" spans="1:52"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row>
    <row r="469" spans="1:52"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row>
    <row r="470" spans="1:52"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row>
    <row r="471" spans="1:52"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row>
    <row r="472" spans="1:52"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row>
    <row r="473" spans="1:52"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row>
    <row r="474" spans="1:52"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row>
    <row r="475" spans="1:52"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row>
    <row r="476" spans="1:52"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row>
    <row r="477" spans="1:52"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row>
    <row r="478" spans="1:52"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row>
    <row r="479" spans="1:52"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row>
    <row r="480" spans="1:52"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row>
    <row r="481" spans="1:52"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row>
    <row r="482" spans="1:52"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row>
    <row r="483" spans="1:52"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row>
    <row r="484" spans="1:52"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row>
    <row r="485" spans="1:52"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row>
    <row r="486" spans="1:52"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row>
    <row r="487" spans="1:52"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row>
    <row r="488" spans="1:52"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row>
    <row r="489" spans="1:52"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row>
    <row r="490" spans="1:52"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row>
    <row r="491" spans="1:52"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row>
    <row r="492" spans="1:52"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row>
    <row r="493" spans="1:52"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row>
    <row r="494" spans="1:52"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row>
    <row r="495" spans="1:52"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row>
    <row r="496" spans="1:52"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row>
    <row r="497" spans="1:52"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row>
    <row r="498" spans="1:52"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row>
    <row r="499" spans="1:52"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row>
    <row r="500" spans="1:52"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row>
    <row r="501" spans="1:52"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row>
    <row r="502" spans="1:52"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row>
    <row r="503" spans="1:52"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row>
    <row r="504" spans="1:52"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row>
    <row r="505" spans="1:52"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row>
    <row r="506" spans="1:52"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row>
    <row r="507" spans="1:52"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row>
    <row r="508" spans="1:52"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row>
    <row r="509" spans="1:52"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row>
    <row r="510" spans="1:52"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row>
    <row r="511" spans="1:52"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row>
    <row r="512" spans="1:52"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row>
    <row r="513" spans="1:52"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row>
    <row r="514" spans="1:52"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row>
    <row r="515" spans="1:52"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row>
    <row r="516" spans="1:52"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row>
    <row r="517" spans="1:52"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row>
    <row r="518" spans="1:52"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row>
    <row r="519" spans="1:52"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row>
    <row r="520" spans="1:52"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row>
    <row r="521" spans="1:52"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row>
    <row r="522" spans="1:52"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row>
    <row r="523" spans="1:52"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row>
    <row r="524" spans="1:52"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row>
    <row r="525" spans="1:52"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row>
    <row r="526" spans="1:52"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row>
    <row r="527" spans="1:52"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row>
    <row r="528" spans="1:52"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row>
    <row r="529" spans="1:52"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row>
    <row r="530" spans="1:52"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row>
    <row r="531" spans="1:52"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row>
    <row r="532" spans="1:52"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row>
    <row r="533" spans="1:52"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row>
    <row r="534" spans="1:52"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row>
    <row r="535" spans="1:52"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row>
    <row r="536" spans="1:52"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row>
    <row r="537" spans="1:52"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row>
    <row r="538" spans="1:52"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row>
    <row r="539" spans="1:52"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row>
    <row r="540" spans="1:52"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row>
    <row r="541" spans="1:52"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row>
    <row r="542" spans="1:52"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row>
    <row r="543" spans="1:52"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row>
    <row r="544" spans="1:52"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row>
    <row r="545" spans="1:52"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row>
    <row r="546" spans="1:52"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row>
    <row r="547" spans="1:52"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row>
    <row r="548" spans="1:52"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row>
    <row r="549" spans="1:52"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row>
    <row r="550" spans="1:52"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row>
    <row r="551" spans="1:52"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row>
    <row r="552" spans="1:52"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row>
    <row r="553" spans="1:52"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row>
    <row r="554" spans="1:52"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row>
    <row r="555" spans="1:52"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row>
    <row r="556" spans="1:52"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row>
    <row r="557" spans="1:52"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row>
    <row r="558" spans="1:52"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row>
    <row r="559" spans="1:52"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row>
    <row r="560" spans="1:52"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row>
    <row r="561" spans="1:52"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row>
    <row r="562" spans="1:52"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row>
    <row r="563" spans="1:52"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row>
    <row r="564" spans="1:52"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row>
    <row r="565" spans="1:52"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row>
    <row r="566" spans="1:52"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row>
    <row r="567" spans="1:52"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row>
    <row r="568" spans="1:52"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row>
    <row r="569" spans="1:52"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row>
    <row r="570" spans="1:52"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row>
    <row r="571" spans="1:52"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row>
    <row r="572" spans="1:52"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row>
    <row r="573" spans="1:52"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row>
    <row r="574" spans="1:52"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row>
    <row r="575" spans="1:52"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row>
    <row r="576" spans="1:52"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row>
    <row r="577" spans="1:52"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row>
    <row r="578" spans="1:52"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row>
    <row r="579" spans="1:52"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row>
    <row r="580" spans="1:52"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row>
    <row r="581" spans="1:52"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row>
    <row r="582" spans="1:52"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row>
    <row r="583" spans="1:52"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row>
    <row r="584" spans="1:52"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row>
    <row r="585" spans="1:52"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row>
    <row r="586" spans="1:52"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row>
    <row r="587" spans="1:52"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row>
    <row r="588" spans="1:52"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row>
    <row r="589" spans="1:52"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row>
    <row r="590" spans="1:52"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row>
    <row r="591" spans="1:52"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row>
    <row r="592" spans="1:52"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row>
    <row r="593" spans="1:52"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row>
    <row r="594" spans="1:52"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row>
    <row r="595" spans="1:52"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row>
    <row r="596" spans="1:52"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row>
    <row r="597" spans="1:52"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row>
    <row r="598" spans="1:52"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row>
    <row r="599" spans="1:52"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row>
    <row r="600" spans="1:52"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row>
    <row r="601" spans="1:52"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row>
    <row r="602" spans="1:52"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row>
    <row r="603" spans="1:52"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row>
    <row r="604" spans="1:52"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row>
    <row r="605" spans="1:52"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row>
    <row r="606" spans="1:52"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row>
    <row r="607" spans="1:52"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row>
    <row r="608" spans="1:52"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row>
    <row r="609" spans="1:52"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row>
    <row r="610" spans="1:52"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row>
    <row r="611" spans="1:52"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row>
    <row r="612" spans="1:52"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row>
    <row r="613" spans="1:52"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row>
    <row r="614" spans="1:52"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row>
    <row r="615" spans="1:52"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row>
    <row r="616" spans="1:52"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row>
    <row r="617" spans="1:52"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row>
    <row r="618" spans="1:52"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row>
    <row r="619" spans="1:52"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row>
    <row r="620" spans="1:52"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row>
    <row r="621" spans="1:52"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row>
    <row r="622" spans="1:52"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row>
    <row r="623" spans="1:52"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row>
    <row r="624" spans="1:52"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row>
    <row r="625" spans="1:52"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row>
    <row r="626" spans="1:52"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row>
    <row r="627" spans="1:52"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row>
    <row r="628" spans="1:52"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row>
    <row r="629" spans="1:52"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row>
    <row r="630" spans="1:52"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row>
    <row r="631" spans="1:52"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row>
    <row r="632" spans="1:52"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row>
    <row r="633" spans="1:52"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row>
    <row r="634" spans="1:52"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row>
    <row r="635" spans="1:52"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row>
    <row r="636" spans="1:52"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row>
    <row r="637" spans="1:52"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row>
    <row r="638" spans="1:52"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row>
    <row r="639" spans="1:52"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row>
    <row r="640" spans="1:52"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row>
    <row r="641" spans="1:52"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row>
    <row r="642" spans="1:52"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row>
    <row r="643" spans="1:52"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row>
    <row r="644" spans="1:52"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row>
    <row r="645" spans="1:52"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row>
    <row r="646" spans="1:52"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row>
    <row r="647" spans="1:52"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row>
    <row r="648" spans="1:52"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row>
    <row r="649" spans="1:52"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row>
    <row r="650" spans="1:52"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row>
    <row r="651" spans="1:52"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row>
    <row r="652" spans="1:52"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row>
    <row r="653" spans="1:52"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row>
    <row r="654" spans="1:52"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row>
    <row r="655" spans="1:52"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row>
    <row r="656" spans="1:52"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row>
    <row r="657" spans="1:52"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row>
    <row r="658" spans="1:52"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row>
    <row r="659" spans="1:52"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row>
    <row r="660" spans="1:52"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row>
    <row r="661" spans="1:52"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row>
    <row r="662" spans="1:52"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row>
    <row r="663" spans="1:52"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row>
    <row r="664" spans="1:52"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row>
    <row r="665" spans="1:52"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row>
    <row r="666" spans="1:52"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row>
    <row r="667" spans="1:52"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row>
    <row r="668" spans="1:52"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row>
    <row r="669" spans="1:52"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row>
    <row r="670" spans="1:52"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row>
    <row r="671" spans="1:52"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row>
    <row r="672" spans="1:52"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row>
    <row r="673" spans="1:52"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row>
    <row r="674" spans="1:52"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row>
    <row r="675" spans="1:52"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row>
    <row r="676" spans="1:52"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row>
    <row r="677" spans="1:52"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row>
    <row r="678" spans="1:52"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row>
    <row r="679" spans="1:52"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row>
    <row r="680" spans="1:52"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row>
    <row r="681" spans="1:52"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row>
    <row r="682" spans="1:52"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row>
    <row r="683" spans="1:52"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row>
    <row r="684" spans="1:52"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row>
    <row r="685" spans="1:52"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row>
    <row r="686" spans="1:52"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row>
    <row r="687" spans="1:52"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row>
    <row r="688" spans="1:52"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row>
    <row r="689" spans="1:52"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row>
    <row r="690" spans="1:52"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row>
    <row r="691" spans="1:52"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row>
    <row r="692" spans="1:52"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row>
    <row r="693" spans="1:52"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row>
    <row r="694" spans="1:52"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row>
    <row r="695" spans="1:52"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row>
    <row r="696" spans="1:52"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row>
    <row r="697" spans="1:52"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row>
    <row r="698" spans="1:52"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row>
    <row r="699" spans="1:52"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row>
    <row r="700" spans="1:52"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row>
    <row r="701" spans="1:52"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row>
    <row r="702" spans="1:52"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row>
    <row r="703" spans="1:52"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row>
    <row r="704" spans="1:52"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row>
    <row r="705" spans="1:52"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row>
    <row r="706" spans="1:52"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row>
    <row r="707" spans="1:52"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c r="AV707" s="203"/>
      <c r="AW707" s="203"/>
      <c r="AX707" s="203"/>
      <c r="AY707" s="203"/>
      <c r="AZ707" s="203"/>
    </row>
    <row r="708" spans="1:52"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c r="AV708" s="203"/>
      <c r="AW708" s="203"/>
      <c r="AX708" s="203"/>
      <c r="AY708" s="203"/>
      <c r="AZ708" s="203"/>
    </row>
    <row r="709" spans="1:52"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c r="AV709" s="203"/>
      <c r="AW709" s="203"/>
      <c r="AX709" s="203"/>
      <c r="AY709" s="203"/>
      <c r="AZ709" s="203"/>
    </row>
    <row r="710" spans="1:52"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row>
    <row r="711" spans="1:52"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row>
    <row r="712" spans="1:52"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c r="AV712" s="203"/>
      <c r="AW712" s="203"/>
      <c r="AX712" s="203"/>
      <c r="AY712" s="203"/>
      <c r="AZ712" s="203"/>
    </row>
    <row r="713" spans="1:52"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row>
    <row r="714" spans="1:52"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row>
    <row r="715" spans="1:52"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c r="AV715" s="203"/>
      <c r="AW715" s="203"/>
      <c r="AX715" s="203"/>
      <c r="AY715" s="203"/>
      <c r="AZ715" s="203"/>
    </row>
    <row r="716" spans="1:52"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c r="AV716" s="203"/>
      <c r="AW716" s="203"/>
      <c r="AX716" s="203"/>
      <c r="AY716" s="203"/>
      <c r="AZ716" s="203"/>
    </row>
    <row r="717" spans="1:52"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c r="AV717" s="203"/>
      <c r="AW717" s="203"/>
      <c r="AX717" s="203"/>
      <c r="AY717" s="203"/>
      <c r="AZ717" s="203"/>
    </row>
    <row r="718" spans="1:52"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row>
    <row r="719" spans="1:52"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row>
    <row r="720" spans="1:52"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row>
    <row r="721" spans="1:52"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c r="AV721" s="203"/>
      <c r="AW721" s="203"/>
      <c r="AX721" s="203"/>
      <c r="AY721" s="203"/>
      <c r="AZ721" s="203"/>
    </row>
    <row r="722" spans="1:52"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row>
    <row r="723" spans="1:52"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row>
    <row r="724" spans="1:52"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c r="AV724" s="203"/>
      <c r="AW724" s="203"/>
      <c r="AX724" s="203"/>
      <c r="AY724" s="203"/>
      <c r="AZ724" s="203"/>
    </row>
    <row r="725" spans="1:52"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c r="AV725" s="203"/>
      <c r="AW725" s="203"/>
      <c r="AX725" s="203"/>
      <c r="AY725" s="203"/>
      <c r="AZ725" s="203"/>
    </row>
    <row r="726" spans="1:52"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c r="AV726" s="203"/>
      <c r="AW726" s="203"/>
      <c r="AX726" s="203"/>
      <c r="AY726" s="203"/>
      <c r="AZ726" s="203"/>
    </row>
    <row r="727" spans="1:52"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c r="AV727" s="203"/>
      <c r="AW727" s="203"/>
      <c r="AX727" s="203"/>
      <c r="AY727" s="203"/>
      <c r="AZ727" s="203"/>
    </row>
    <row r="728" spans="1:52"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row>
    <row r="729" spans="1:52"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row>
    <row r="730" spans="1:52"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row>
    <row r="731" spans="1:52"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row>
    <row r="732" spans="1:52"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row>
    <row r="733" spans="1:52"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row>
    <row r="734" spans="1:52"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c r="AV734" s="203"/>
      <c r="AW734" s="203"/>
      <c r="AX734" s="203"/>
      <c r="AY734" s="203"/>
      <c r="AZ734" s="203"/>
    </row>
    <row r="735" spans="1:52"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row>
    <row r="736" spans="1:52"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c r="AV736" s="203"/>
      <c r="AW736" s="203"/>
      <c r="AX736" s="203"/>
      <c r="AY736" s="203"/>
      <c r="AZ736" s="203"/>
    </row>
    <row r="737" spans="1:52"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row>
    <row r="738" spans="1:52"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row>
    <row r="739" spans="1:52"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c r="AV739" s="203"/>
      <c r="AW739" s="203"/>
      <c r="AX739" s="203"/>
      <c r="AY739" s="203"/>
      <c r="AZ739" s="203"/>
    </row>
    <row r="740" spans="1:52"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row>
    <row r="741" spans="1:52"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row>
    <row r="742" spans="1:52"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c r="AV742" s="203"/>
      <c r="AW742" s="203"/>
      <c r="AX742" s="203"/>
      <c r="AY742" s="203"/>
      <c r="AZ742" s="203"/>
    </row>
    <row r="743" spans="1:52"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c r="AV743" s="203"/>
      <c r="AW743" s="203"/>
      <c r="AX743" s="203"/>
      <c r="AY743" s="203"/>
      <c r="AZ743" s="203"/>
    </row>
    <row r="744" spans="1:52"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c r="AV744" s="203"/>
      <c r="AW744" s="203"/>
      <c r="AX744" s="203"/>
      <c r="AY744" s="203"/>
      <c r="AZ744" s="203"/>
    </row>
    <row r="745" spans="1:52"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row>
    <row r="746" spans="1:52"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row>
    <row r="747" spans="1:52"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row>
    <row r="748" spans="1:52"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c r="AV748" s="203"/>
      <c r="AW748" s="203"/>
      <c r="AX748" s="203"/>
      <c r="AY748" s="203"/>
      <c r="AZ748" s="203"/>
    </row>
    <row r="749" spans="1:52"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row>
    <row r="750" spans="1:52"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row>
    <row r="751" spans="1:52"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row>
    <row r="752" spans="1:52"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row>
    <row r="753" spans="1:52"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c r="AV753" s="203"/>
      <c r="AW753" s="203"/>
      <c r="AX753" s="203"/>
      <c r="AY753" s="203"/>
      <c r="AZ753" s="203"/>
    </row>
    <row r="754" spans="1:52"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c r="AV754" s="203"/>
      <c r="AW754" s="203"/>
      <c r="AX754" s="203"/>
      <c r="AY754" s="203"/>
      <c r="AZ754" s="203"/>
    </row>
    <row r="755" spans="1:52"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row>
    <row r="756" spans="1:52"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row>
    <row r="757" spans="1:52"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c r="AV757" s="203"/>
      <c r="AW757" s="203"/>
      <c r="AX757" s="203"/>
      <c r="AY757" s="203"/>
      <c r="AZ757" s="203"/>
    </row>
    <row r="758" spans="1:52"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row>
    <row r="759" spans="1:52"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row>
    <row r="760" spans="1:52"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row>
    <row r="761" spans="1:52"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c r="AV761" s="203"/>
      <c r="AW761" s="203"/>
      <c r="AX761" s="203"/>
      <c r="AY761" s="203"/>
      <c r="AZ761" s="203"/>
    </row>
    <row r="762" spans="1:52"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row>
    <row r="763" spans="1:52"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row>
    <row r="764" spans="1:52"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row>
    <row r="765" spans="1:52"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row>
    <row r="766" spans="1:52"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c r="AV766" s="203"/>
      <c r="AW766" s="203"/>
      <c r="AX766" s="203"/>
      <c r="AY766" s="203"/>
      <c r="AZ766" s="203"/>
    </row>
    <row r="767" spans="1:52"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row>
    <row r="768" spans="1:52"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row>
    <row r="769" spans="1:52"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c r="AV769" s="203"/>
      <c r="AW769" s="203"/>
      <c r="AX769" s="203"/>
      <c r="AY769" s="203"/>
      <c r="AZ769" s="203"/>
    </row>
    <row r="770" spans="1:52"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row>
    <row r="771" spans="1:52"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row>
    <row r="772" spans="1:52"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row>
    <row r="773" spans="1:52"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row>
    <row r="774" spans="1:52"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row>
    <row r="775" spans="1:52"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row>
    <row r="776" spans="1:52"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row>
    <row r="777" spans="1:52"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c r="AV777" s="203"/>
      <c r="AW777" s="203"/>
      <c r="AX777" s="203"/>
      <c r="AY777" s="203"/>
      <c r="AZ777" s="203"/>
    </row>
    <row r="778" spans="1:52"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c r="AV778" s="203"/>
      <c r="AW778" s="203"/>
      <c r="AX778" s="203"/>
      <c r="AY778" s="203"/>
      <c r="AZ778" s="203"/>
    </row>
    <row r="779" spans="1:52"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c r="AV779" s="203"/>
      <c r="AW779" s="203"/>
      <c r="AX779" s="203"/>
      <c r="AY779" s="203"/>
      <c r="AZ779" s="203"/>
    </row>
    <row r="780" spans="1:52"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c r="AV780" s="203"/>
      <c r="AW780" s="203"/>
      <c r="AX780" s="203"/>
      <c r="AY780" s="203"/>
      <c r="AZ780" s="203"/>
    </row>
    <row r="781" spans="1:52"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c r="AV781" s="203"/>
      <c r="AW781" s="203"/>
      <c r="AX781" s="203"/>
      <c r="AY781" s="203"/>
      <c r="AZ781" s="203"/>
    </row>
    <row r="782" spans="1:52"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c r="AV782" s="203"/>
      <c r="AW782" s="203"/>
      <c r="AX782" s="203"/>
      <c r="AY782" s="203"/>
      <c r="AZ782" s="203"/>
    </row>
    <row r="783" spans="1:52"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row>
    <row r="784" spans="1:52"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c r="AV784" s="203"/>
      <c r="AW784" s="203"/>
      <c r="AX784" s="203"/>
      <c r="AY784" s="203"/>
      <c r="AZ784" s="203"/>
    </row>
    <row r="785" spans="1:52"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c r="AV785" s="203"/>
      <c r="AW785" s="203"/>
      <c r="AX785" s="203"/>
      <c r="AY785" s="203"/>
      <c r="AZ785" s="203"/>
    </row>
    <row r="786" spans="1:52"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row>
    <row r="787" spans="1:52"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c r="AV787" s="203"/>
      <c r="AW787" s="203"/>
      <c r="AX787" s="203"/>
      <c r="AY787" s="203"/>
      <c r="AZ787" s="203"/>
    </row>
    <row r="788" spans="1:52"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c r="AV788" s="203"/>
      <c r="AW788" s="203"/>
      <c r="AX788" s="203"/>
      <c r="AY788" s="203"/>
      <c r="AZ788" s="203"/>
    </row>
    <row r="789" spans="1:52"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c r="AV789" s="203"/>
      <c r="AW789" s="203"/>
      <c r="AX789" s="203"/>
      <c r="AY789" s="203"/>
      <c r="AZ789" s="203"/>
    </row>
    <row r="790" spans="1:52"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c r="AV790" s="203"/>
      <c r="AW790" s="203"/>
      <c r="AX790" s="203"/>
      <c r="AY790" s="203"/>
      <c r="AZ790" s="203"/>
    </row>
    <row r="791" spans="1:52"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c r="AV791" s="203"/>
      <c r="AW791" s="203"/>
      <c r="AX791" s="203"/>
      <c r="AY791" s="203"/>
      <c r="AZ791" s="203"/>
    </row>
    <row r="792" spans="1:52"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row>
    <row r="793" spans="1:52"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row>
    <row r="794" spans="1:52"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row>
    <row r="795" spans="1:52"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c r="AV795" s="203"/>
      <c r="AW795" s="203"/>
      <c r="AX795" s="203"/>
      <c r="AY795" s="203"/>
      <c r="AZ795" s="203"/>
    </row>
    <row r="796" spans="1:52"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c r="AV796" s="203"/>
      <c r="AW796" s="203"/>
      <c r="AX796" s="203"/>
      <c r="AY796" s="203"/>
      <c r="AZ796" s="203"/>
    </row>
    <row r="797" spans="1:52"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c r="AV797" s="203"/>
      <c r="AW797" s="203"/>
      <c r="AX797" s="203"/>
      <c r="AY797" s="203"/>
      <c r="AZ797" s="203"/>
    </row>
    <row r="798" spans="1:52"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c r="AV798" s="203"/>
      <c r="AW798" s="203"/>
      <c r="AX798" s="203"/>
      <c r="AY798" s="203"/>
      <c r="AZ798" s="203"/>
    </row>
    <row r="799" spans="1:52"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row>
    <row r="800" spans="1:52"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row>
    <row r="801" spans="1:52"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row>
    <row r="802" spans="1:52"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c r="AV802" s="203"/>
      <c r="AW802" s="203"/>
      <c r="AX802" s="203"/>
      <c r="AY802" s="203"/>
      <c r="AZ802" s="203"/>
    </row>
    <row r="803" spans="1:52"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row>
    <row r="804" spans="1:52"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row>
    <row r="805" spans="1:52"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c r="AV805" s="203"/>
      <c r="AW805" s="203"/>
      <c r="AX805" s="203"/>
      <c r="AY805" s="203"/>
      <c r="AZ805" s="203"/>
    </row>
    <row r="806" spans="1:52"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row>
    <row r="807" spans="1:52"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c r="AV807" s="203"/>
      <c r="AW807" s="203"/>
      <c r="AX807" s="203"/>
      <c r="AY807" s="203"/>
      <c r="AZ807" s="203"/>
    </row>
    <row r="808" spans="1:52"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c r="AV808" s="203"/>
      <c r="AW808" s="203"/>
      <c r="AX808" s="203"/>
      <c r="AY808" s="203"/>
      <c r="AZ808" s="203"/>
    </row>
    <row r="809" spans="1:52"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c r="AV809" s="203"/>
      <c r="AW809" s="203"/>
      <c r="AX809" s="203"/>
      <c r="AY809" s="203"/>
      <c r="AZ809" s="203"/>
    </row>
    <row r="810" spans="1:52"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row>
    <row r="811" spans="1:52"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c r="AV811" s="203"/>
      <c r="AW811" s="203"/>
      <c r="AX811" s="203"/>
      <c r="AY811" s="203"/>
      <c r="AZ811" s="203"/>
    </row>
    <row r="812" spans="1:52"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c r="AV812" s="203"/>
      <c r="AW812" s="203"/>
      <c r="AX812" s="203"/>
      <c r="AY812" s="203"/>
      <c r="AZ812" s="203"/>
    </row>
    <row r="813" spans="1:52"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row>
    <row r="814" spans="1:52"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c r="AV814" s="203"/>
      <c r="AW814" s="203"/>
      <c r="AX814" s="203"/>
      <c r="AY814" s="203"/>
      <c r="AZ814" s="203"/>
    </row>
    <row r="815" spans="1:52"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c r="AV815" s="203"/>
      <c r="AW815" s="203"/>
      <c r="AX815" s="203"/>
      <c r="AY815" s="203"/>
      <c r="AZ815" s="203"/>
    </row>
    <row r="816" spans="1:52"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c r="AV816" s="203"/>
      <c r="AW816" s="203"/>
      <c r="AX816" s="203"/>
      <c r="AY816" s="203"/>
      <c r="AZ816" s="203"/>
    </row>
    <row r="817" spans="1:52"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c r="AV817" s="203"/>
      <c r="AW817" s="203"/>
      <c r="AX817" s="203"/>
      <c r="AY817" s="203"/>
      <c r="AZ817" s="203"/>
    </row>
    <row r="818" spans="1:52"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row>
    <row r="819" spans="1:52"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row>
    <row r="820" spans="1:52"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c r="AV820" s="203"/>
      <c r="AW820" s="203"/>
      <c r="AX820" s="203"/>
      <c r="AY820" s="203"/>
      <c r="AZ820" s="203"/>
    </row>
    <row r="821" spans="1:52"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c r="AV821" s="203"/>
      <c r="AW821" s="203"/>
      <c r="AX821" s="203"/>
      <c r="AY821" s="203"/>
      <c r="AZ821" s="203"/>
    </row>
    <row r="822" spans="1:52"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row>
    <row r="823" spans="1:52"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c r="AV823" s="203"/>
      <c r="AW823" s="203"/>
      <c r="AX823" s="203"/>
      <c r="AY823" s="203"/>
      <c r="AZ823" s="203"/>
    </row>
    <row r="824" spans="1:52"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c r="AV824" s="203"/>
      <c r="AW824" s="203"/>
      <c r="AX824" s="203"/>
      <c r="AY824" s="203"/>
      <c r="AZ824" s="203"/>
    </row>
    <row r="825" spans="1:52"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c r="AV825" s="203"/>
      <c r="AW825" s="203"/>
      <c r="AX825" s="203"/>
      <c r="AY825" s="203"/>
      <c r="AZ825" s="203"/>
    </row>
    <row r="826" spans="1:52"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c r="AV826" s="203"/>
      <c r="AW826" s="203"/>
      <c r="AX826" s="203"/>
      <c r="AY826" s="203"/>
      <c r="AZ826" s="203"/>
    </row>
    <row r="827" spans="1:52"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row>
    <row r="828" spans="1:52"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row>
    <row r="829" spans="1:52"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c r="AV829" s="203"/>
      <c r="AW829" s="203"/>
      <c r="AX829" s="203"/>
      <c r="AY829" s="203"/>
      <c r="AZ829" s="203"/>
    </row>
    <row r="830" spans="1:52"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row>
    <row r="831" spans="1:52"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c r="AV831" s="203"/>
      <c r="AW831" s="203"/>
      <c r="AX831" s="203"/>
      <c r="AY831" s="203"/>
      <c r="AZ831" s="203"/>
    </row>
    <row r="832" spans="1:52"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c r="AV832" s="203"/>
      <c r="AW832" s="203"/>
      <c r="AX832" s="203"/>
      <c r="AY832" s="203"/>
      <c r="AZ832" s="203"/>
    </row>
    <row r="833" spans="1:52"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row>
    <row r="834" spans="1:52"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c r="AV834" s="203"/>
      <c r="AW834" s="203"/>
      <c r="AX834" s="203"/>
      <c r="AY834" s="203"/>
      <c r="AZ834" s="203"/>
    </row>
    <row r="835" spans="1:52"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c r="AV835" s="203"/>
      <c r="AW835" s="203"/>
      <c r="AX835" s="203"/>
      <c r="AY835" s="203"/>
      <c r="AZ835" s="203"/>
    </row>
    <row r="836" spans="1:52"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row>
    <row r="837" spans="1:52"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row>
    <row r="838" spans="1:52"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row>
    <row r="839" spans="1:52"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row>
    <row r="840" spans="1:52"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row>
    <row r="841" spans="1:52"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row>
    <row r="842" spans="1:52"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row>
    <row r="843" spans="1:52"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c r="AV843" s="203"/>
      <c r="AW843" s="203"/>
      <c r="AX843" s="203"/>
      <c r="AY843" s="203"/>
      <c r="AZ843" s="203"/>
    </row>
    <row r="844" spans="1:52"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c r="AV844" s="203"/>
      <c r="AW844" s="203"/>
      <c r="AX844" s="203"/>
      <c r="AY844" s="203"/>
      <c r="AZ844" s="203"/>
    </row>
    <row r="845" spans="1:52"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row>
    <row r="846" spans="1:52"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row>
    <row r="847" spans="1:52"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c r="AV847" s="203"/>
      <c r="AW847" s="203"/>
      <c r="AX847" s="203"/>
      <c r="AY847" s="203"/>
      <c r="AZ847" s="203"/>
    </row>
    <row r="848" spans="1:52"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c r="AV848" s="203"/>
      <c r="AW848" s="203"/>
      <c r="AX848" s="203"/>
      <c r="AY848" s="203"/>
      <c r="AZ848" s="203"/>
    </row>
    <row r="849" spans="1:52"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row>
    <row r="850" spans="1:52"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c r="AV850" s="203"/>
      <c r="AW850" s="203"/>
      <c r="AX850" s="203"/>
      <c r="AY850" s="203"/>
      <c r="AZ850" s="203"/>
    </row>
    <row r="851" spans="1:52"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c r="AV851" s="203"/>
      <c r="AW851" s="203"/>
      <c r="AX851" s="203"/>
      <c r="AY851" s="203"/>
      <c r="AZ851" s="203"/>
    </row>
    <row r="852" spans="1:52"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c r="AV852" s="203"/>
      <c r="AW852" s="203"/>
      <c r="AX852" s="203"/>
      <c r="AY852" s="203"/>
      <c r="AZ852" s="203"/>
    </row>
    <row r="853" spans="1:52"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c r="AV853" s="203"/>
      <c r="AW853" s="203"/>
      <c r="AX853" s="203"/>
      <c r="AY853" s="203"/>
      <c r="AZ853" s="203"/>
    </row>
    <row r="854" spans="1:52"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c r="AV854" s="203"/>
      <c r="AW854" s="203"/>
      <c r="AX854" s="203"/>
      <c r="AY854" s="203"/>
      <c r="AZ854" s="203"/>
    </row>
    <row r="855" spans="1:52"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c r="AV855" s="203"/>
      <c r="AW855" s="203"/>
      <c r="AX855" s="203"/>
      <c r="AY855" s="203"/>
      <c r="AZ855" s="203"/>
    </row>
    <row r="856" spans="1:52"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c r="AV856" s="203"/>
      <c r="AW856" s="203"/>
      <c r="AX856" s="203"/>
      <c r="AY856" s="203"/>
      <c r="AZ856" s="203"/>
    </row>
    <row r="857" spans="1:52"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c r="AV857" s="203"/>
      <c r="AW857" s="203"/>
      <c r="AX857" s="203"/>
      <c r="AY857" s="203"/>
      <c r="AZ857" s="203"/>
    </row>
    <row r="858" spans="1:52"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c r="AV858" s="203"/>
      <c r="AW858" s="203"/>
      <c r="AX858" s="203"/>
      <c r="AY858" s="203"/>
      <c r="AZ858" s="203"/>
    </row>
    <row r="859" spans="1:52"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c r="AV859" s="203"/>
      <c r="AW859" s="203"/>
      <c r="AX859" s="203"/>
      <c r="AY859" s="203"/>
      <c r="AZ859" s="203"/>
    </row>
    <row r="860" spans="1:52"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row>
    <row r="861" spans="1:52"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c r="AV861" s="203"/>
      <c r="AW861" s="203"/>
      <c r="AX861" s="203"/>
      <c r="AY861" s="203"/>
      <c r="AZ861" s="203"/>
    </row>
    <row r="862" spans="1:52"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c r="AV862" s="203"/>
      <c r="AW862" s="203"/>
      <c r="AX862" s="203"/>
      <c r="AY862" s="203"/>
      <c r="AZ862" s="203"/>
    </row>
    <row r="863" spans="1:52"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row>
    <row r="864" spans="1:52"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c r="AV864" s="203"/>
      <c r="AW864" s="203"/>
      <c r="AX864" s="203"/>
      <c r="AY864" s="203"/>
      <c r="AZ864" s="203"/>
    </row>
    <row r="865" spans="1:52"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c r="AV865" s="203"/>
      <c r="AW865" s="203"/>
      <c r="AX865" s="203"/>
      <c r="AY865" s="203"/>
      <c r="AZ865" s="203"/>
    </row>
    <row r="866" spans="1:52"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c r="AV866" s="203"/>
      <c r="AW866" s="203"/>
      <c r="AX866" s="203"/>
      <c r="AY866" s="203"/>
      <c r="AZ866" s="203"/>
    </row>
    <row r="867" spans="1:52"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row>
    <row r="868" spans="1:52"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row>
    <row r="869" spans="1:52"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row>
    <row r="870" spans="1:52"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c r="AV870" s="203"/>
      <c r="AW870" s="203"/>
      <c r="AX870" s="203"/>
      <c r="AY870" s="203"/>
      <c r="AZ870" s="203"/>
    </row>
    <row r="871" spans="1:52"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c r="AV871" s="203"/>
      <c r="AW871" s="203"/>
      <c r="AX871" s="203"/>
      <c r="AY871" s="203"/>
      <c r="AZ871" s="203"/>
    </row>
    <row r="872" spans="1:52"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row>
    <row r="873" spans="1:52"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row>
    <row r="874" spans="1:52"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c r="AV874" s="203"/>
      <c r="AW874" s="203"/>
      <c r="AX874" s="203"/>
      <c r="AY874" s="203"/>
      <c r="AZ874" s="203"/>
    </row>
    <row r="875" spans="1:52"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row>
    <row r="876" spans="1:52"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row>
    <row r="877" spans="1:52"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c r="AV877" s="203"/>
      <c r="AW877" s="203"/>
      <c r="AX877" s="203"/>
      <c r="AY877" s="203"/>
      <c r="AZ877" s="203"/>
    </row>
    <row r="878" spans="1:52"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c r="AV878" s="203"/>
      <c r="AW878" s="203"/>
      <c r="AX878" s="203"/>
      <c r="AY878" s="203"/>
      <c r="AZ878" s="203"/>
    </row>
    <row r="879" spans="1:52"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c r="AV879" s="203"/>
      <c r="AW879" s="203"/>
      <c r="AX879" s="203"/>
      <c r="AY879" s="203"/>
      <c r="AZ879" s="203"/>
    </row>
    <row r="880" spans="1:52"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c r="AV880" s="203"/>
      <c r="AW880" s="203"/>
      <c r="AX880" s="203"/>
      <c r="AY880" s="203"/>
      <c r="AZ880" s="203"/>
    </row>
    <row r="881" spans="1:52"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c r="AV881" s="203"/>
      <c r="AW881" s="203"/>
      <c r="AX881" s="203"/>
      <c r="AY881" s="203"/>
      <c r="AZ881" s="203"/>
    </row>
    <row r="882" spans="1:52"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c r="AV882" s="203"/>
      <c r="AW882" s="203"/>
      <c r="AX882" s="203"/>
      <c r="AY882" s="203"/>
      <c r="AZ882" s="203"/>
    </row>
    <row r="883" spans="1:52"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c r="AV883" s="203"/>
      <c r="AW883" s="203"/>
      <c r="AX883" s="203"/>
      <c r="AY883" s="203"/>
      <c r="AZ883" s="203"/>
    </row>
    <row r="884" spans="1:52"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row>
    <row r="885" spans="1:52"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row>
    <row r="886" spans="1:52"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c r="AV886" s="203"/>
      <c r="AW886" s="203"/>
      <c r="AX886" s="203"/>
      <c r="AY886" s="203"/>
      <c r="AZ886" s="203"/>
    </row>
    <row r="887" spans="1:52"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c r="AV887" s="203"/>
      <c r="AW887" s="203"/>
      <c r="AX887" s="203"/>
      <c r="AY887" s="203"/>
      <c r="AZ887" s="203"/>
    </row>
    <row r="888" spans="1:52"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c r="AV888" s="203"/>
      <c r="AW888" s="203"/>
      <c r="AX888" s="203"/>
      <c r="AY888" s="203"/>
      <c r="AZ888" s="203"/>
    </row>
    <row r="889" spans="1:52"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c r="AV889" s="203"/>
      <c r="AW889" s="203"/>
      <c r="AX889" s="203"/>
      <c r="AY889" s="203"/>
      <c r="AZ889" s="203"/>
    </row>
    <row r="890" spans="1:52"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row>
    <row r="891" spans="1:52"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row>
    <row r="892" spans="1:52"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c r="AV892" s="203"/>
      <c r="AW892" s="203"/>
      <c r="AX892" s="203"/>
      <c r="AY892" s="203"/>
      <c r="AZ892" s="203"/>
    </row>
    <row r="893" spans="1:52"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c r="AV893" s="203"/>
      <c r="AW893" s="203"/>
      <c r="AX893" s="203"/>
      <c r="AY893" s="203"/>
      <c r="AZ893" s="203"/>
    </row>
    <row r="894" spans="1:52"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row>
    <row r="895" spans="1:52"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c r="AV895" s="203"/>
      <c r="AW895" s="203"/>
      <c r="AX895" s="203"/>
      <c r="AY895" s="203"/>
      <c r="AZ895" s="203"/>
    </row>
    <row r="896" spans="1:52"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c r="AV896" s="203"/>
      <c r="AW896" s="203"/>
      <c r="AX896" s="203"/>
      <c r="AY896" s="203"/>
      <c r="AZ896" s="203"/>
    </row>
    <row r="897" spans="1:52"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c r="AV897" s="203"/>
      <c r="AW897" s="203"/>
      <c r="AX897" s="203"/>
      <c r="AY897" s="203"/>
      <c r="AZ897" s="203"/>
    </row>
    <row r="898" spans="1:52"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row>
    <row r="899" spans="1:52"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row>
    <row r="900" spans="1:52"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row>
    <row r="901" spans="1:52"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c r="AV901" s="203"/>
      <c r="AW901" s="203"/>
      <c r="AX901" s="203"/>
      <c r="AY901" s="203"/>
      <c r="AZ901" s="203"/>
    </row>
    <row r="902" spans="1:52"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row>
    <row r="903" spans="1:52"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row>
    <row r="904" spans="1:52"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c r="AV904" s="203"/>
      <c r="AW904" s="203"/>
      <c r="AX904" s="203"/>
      <c r="AY904" s="203"/>
      <c r="AZ904" s="203"/>
    </row>
    <row r="905" spans="1:52"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c r="AV905" s="203"/>
      <c r="AW905" s="203"/>
      <c r="AX905" s="203"/>
      <c r="AY905" s="203"/>
      <c r="AZ905" s="203"/>
    </row>
    <row r="906" spans="1:52"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c r="AV906" s="203"/>
      <c r="AW906" s="203"/>
      <c r="AX906" s="203"/>
      <c r="AY906" s="203"/>
      <c r="AZ906" s="203"/>
    </row>
    <row r="907" spans="1:52"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c r="AV907" s="203"/>
      <c r="AW907" s="203"/>
      <c r="AX907" s="203"/>
      <c r="AY907" s="203"/>
      <c r="AZ907" s="203"/>
    </row>
    <row r="908" spans="1:52"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row>
    <row r="909" spans="1:52"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row>
    <row r="910" spans="1:52"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row>
    <row r="911" spans="1:52"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c r="AV911" s="203"/>
      <c r="AW911" s="203"/>
      <c r="AX911" s="203"/>
      <c r="AY911" s="203"/>
      <c r="AZ911" s="203"/>
    </row>
    <row r="912" spans="1:52"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c r="AV912" s="203"/>
      <c r="AW912" s="203"/>
      <c r="AX912" s="203"/>
      <c r="AY912" s="203"/>
      <c r="AZ912" s="203"/>
    </row>
    <row r="913" spans="1:52"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c r="AV913" s="203"/>
      <c r="AW913" s="203"/>
      <c r="AX913" s="203"/>
      <c r="AY913" s="203"/>
      <c r="AZ913" s="203"/>
    </row>
    <row r="914" spans="1:52"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c r="AV914" s="203"/>
      <c r="AW914" s="203"/>
      <c r="AX914" s="203"/>
      <c r="AY914" s="203"/>
      <c r="AZ914" s="203"/>
    </row>
    <row r="915" spans="1:52"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c r="AV915" s="203"/>
      <c r="AW915" s="203"/>
      <c r="AX915" s="203"/>
      <c r="AY915" s="203"/>
      <c r="AZ915" s="203"/>
    </row>
    <row r="916" spans="1:52"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c r="AV916" s="203"/>
      <c r="AW916" s="203"/>
      <c r="AX916" s="203"/>
      <c r="AY916" s="203"/>
      <c r="AZ916" s="203"/>
    </row>
    <row r="917" spans="1:52"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row>
    <row r="918" spans="1:52"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row>
    <row r="919" spans="1:52"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c r="AV919" s="203"/>
      <c r="AW919" s="203"/>
      <c r="AX919" s="203"/>
      <c r="AY919" s="203"/>
      <c r="AZ919" s="203"/>
    </row>
    <row r="920" spans="1:52"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row>
    <row r="921" spans="1:52"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row>
    <row r="922" spans="1:52"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c r="AV922" s="203"/>
      <c r="AW922" s="203"/>
      <c r="AX922" s="203"/>
      <c r="AY922" s="203"/>
      <c r="AZ922" s="203"/>
    </row>
    <row r="923" spans="1:52"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c r="AV923" s="203"/>
      <c r="AW923" s="203"/>
      <c r="AX923" s="203"/>
      <c r="AY923" s="203"/>
      <c r="AZ923" s="203"/>
    </row>
    <row r="924" spans="1:52"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c r="AV924" s="203"/>
      <c r="AW924" s="203"/>
      <c r="AX924" s="203"/>
      <c r="AY924" s="203"/>
      <c r="AZ924" s="203"/>
    </row>
    <row r="925" spans="1:52"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c r="AV925" s="203"/>
      <c r="AW925" s="203"/>
      <c r="AX925" s="203"/>
      <c r="AY925" s="203"/>
      <c r="AZ925" s="203"/>
    </row>
    <row r="926" spans="1:52"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c r="AV926" s="203"/>
      <c r="AW926" s="203"/>
      <c r="AX926" s="203"/>
      <c r="AY926" s="203"/>
      <c r="AZ926" s="203"/>
    </row>
    <row r="927" spans="1:52"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c r="AV927" s="203"/>
      <c r="AW927" s="203"/>
      <c r="AX927" s="203"/>
      <c r="AY927" s="203"/>
      <c r="AZ927" s="203"/>
    </row>
    <row r="928" spans="1:52"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c r="AV928" s="203"/>
      <c r="AW928" s="203"/>
      <c r="AX928" s="203"/>
      <c r="AY928" s="203"/>
      <c r="AZ928" s="203"/>
    </row>
    <row r="929" spans="1:52"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c r="AV929" s="203"/>
      <c r="AW929" s="203"/>
      <c r="AX929" s="203"/>
      <c r="AY929" s="203"/>
      <c r="AZ929" s="203"/>
    </row>
    <row r="930" spans="1:52"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c r="AV930" s="203"/>
      <c r="AW930" s="203"/>
      <c r="AX930" s="203"/>
      <c r="AY930" s="203"/>
      <c r="AZ930" s="203"/>
    </row>
    <row r="931" spans="1:52"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c r="AV931" s="203"/>
      <c r="AW931" s="203"/>
      <c r="AX931" s="203"/>
      <c r="AY931" s="203"/>
      <c r="AZ931" s="203"/>
    </row>
    <row r="932" spans="1:52"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c r="AV932" s="203"/>
      <c r="AW932" s="203"/>
      <c r="AX932" s="203"/>
      <c r="AY932" s="203"/>
      <c r="AZ932" s="203"/>
    </row>
    <row r="933" spans="1:52"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c r="AV933" s="203"/>
      <c r="AW933" s="203"/>
      <c r="AX933" s="203"/>
      <c r="AY933" s="203"/>
      <c r="AZ933" s="203"/>
    </row>
    <row r="934" spans="1:52"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c r="AV934" s="203"/>
      <c r="AW934" s="203"/>
      <c r="AX934" s="203"/>
      <c r="AY934" s="203"/>
      <c r="AZ934" s="203"/>
    </row>
    <row r="935" spans="1:52"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c r="AV935" s="203"/>
      <c r="AW935" s="203"/>
      <c r="AX935" s="203"/>
      <c r="AY935" s="203"/>
      <c r="AZ935" s="203"/>
    </row>
    <row r="936" spans="1:52"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row>
    <row r="937" spans="1:52"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c r="AV937" s="203"/>
      <c r="AW937" s="203"/>
      <c r="AX937" s="203"/>
      <c r="AY937" s="203"/>
      <c r="AZ937" s="203"/>
    </row>
    <row r="938" spans="1:52"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row>
    <row r="939" spans="1:52"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c r="AV939" s="203"/>
      <c r="AW939" s="203"/>
      <c r="AX939" s="203"/>
      <c r="AY939" s="203"/>
      <c r="AZ939" s="203"/>
    </row>
    <row r="940" spans="1:52"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c r="AV940" s="203"/>
      <c r="AW940" s="203"/>
      <c r="AX940" s="203"/>
      <c r="AY940" s="203"/>
      <c r="AZ940" s="203"/>
    </row>
    <row r="941" spans="1:52"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c r="AV941" s="203"/>
      <c r="AW941" s="203"/>
      <c r="AX941" s="203"/>
      <c r="AY941" s="203"/>
      <c r="AZ941" s="203"/>
    </row>
    <row r="942" spans="1:52"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c r="AV942" s="203"/>
      <c r="AW942" s="203"/>
      <c r="AX942" s="203"/>
      <c r="AY942" s="203"/>
      <c r="AZ942" s="203"/>
    </row>
    <row r="943" spans="1:52"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c r="AV943" s="203"/>
      <c r="AW943" s="203"/>
      <c r="AX943" s="203"/>
      <c r="AY943" s="203"/>
      <c r="AZ943" s="203"/>
    </row>
    <row r="944" spans="1:52"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row>
    <row r="945" spans="1:52"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row>
    <row r="946" spans="1:52"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c r="AV946" s="203"/>
      <c r="AW946" s="203"/>
      <c r="AX946" s="203"/>
      <c r="AY946" s="203"/>
      <c r="AZ946" s="203"/>
    </row>
    <row r="947" spans="1:52"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row>
    <row r="948" spans="1:52"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row>
    <row r="949" spans="1:52"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row>
    <row r="950" spans="1:52"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c r="AV950" s="203"/>
      <c r="AW950" s="203"/>
      <c r="AX950" s="203"/>
      <c r="AY950" s="203"/>
      <c r="AZ950" s="203"/>
    </row>
    <row r="951" spans="1:52"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c r="AV951" s="203"/>
      <c r="AW951" s="203"/>
      <c r="AX951" s="203"/>
      <c r="AY951" s="203"/>
      <c r="AZ951" s="203"/>
    </row>
    <row r="952" spans="1:52"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c r="AV952" s="203"/>
      <c r="AW952" s="203"/>
      <c r="AX952" s="203"/>
      <c r="AY952" s="203"/>
      <c r="AZ952" s="203"/>
    </row>
    <row r="953" spans="1:52"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row>
    <row r="954" spans="1:52"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row>
    <row r="955" spans="1:52"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c r="AV955" s="203"/>
      <c r="AW955" s="203"/>
      <c r="AX955" s="203"/>
      <c r="AY955" s="203"/>
      <c r="AZ955" s="203"/>
    </row>
    <row r="956" spans="1:52"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row>
    <row r="957" spans="1:52"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row>
    <row r="958" spans="1:52"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row>
    <row r="959" spans="1:52"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c r="AV959" s="203"/>
      <c r="AW959" s="203"/>
      <c r="AX959" s="203"/>
      <c r="AY959" s="203"/>
      <c r="AZ959" s="203"/>
    </row>
    <row r="960" spans="1:52"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row>
    <row r="961" spans="1:52"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c r="AV961" s="203"/>
      <c r="AW961" s="203"/>
      <c r="AX961" s="203"/>
      <c r="AY961" s="203"/>
      <c r="AZ961" s="203"/>
    </row>
    <row r="962" spans="1:52"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row>
    <row r="963" spans="1:52"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row>
    <row r="964" spans="1:52"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c r="AV964" s="203"/>
      <c r="AW964" s="203"/>
      <c r="AX964" s="203"/>
      <c r="AY964" s="203"/>
      <c r="AZ964" s="203"/>
    </row>
    <row r="965" spans="1:52"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c r="AV965" s="203"/>
      <c r="AW965" s="203"/>
      <c r="AX965" s="203"/>
      <c r="AY965" s="203"/>
      <c r="AZ965" s="203"/>
    </row>
    <row r="966" spans="1:52"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c r="AV966" s="203"/>
      <c r="AW966" s="203"/>
      <c r="AX966" s="203"/>
      <c r="AY966" s="203"/>
      <c r="AZ966" s="203"/>
    </row>
    <row r="967" spans="1:52"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c r="AV967" s="203"/>
      <c r="AW967" s="203"/>
      <c r="AX967" s="203"/>
      <c r="AY967" s="203"/>
      <c r="AZ967" s="203"/>
    </row>
    <row r="968" spans="1:52"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c r="AV968" s="203"/>
      <c r="AW968" s="203"/>
      <c r="AX968" s="203"/>
      <c r="AY968" s="203"/>
      <c r="AZ968" s="203"/>
    </row>
    <row r="969" spans="1:52"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c r="AV969" s="203"/>
      <c r="AW969" s="203"/>
      <c r="AX969" s="203"/>
      <c r="AY969" s="203"/>
      <c r="AZ969" s="203"/>
    </row>
    <row r="970" spans="1:52"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c r="AV970" s="203"/>
      <c r="AW970" s="203"/>
      <c r="AX970" s="203"/>
      <c r="AY970" s="203"/>
      <c r="AZ970" s="203"/>
    </row>
    <row r="971" spans="1:52"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c r="AV971" s="203"/>
      <c r="AW971" s="203"/>
      <c r="AX971" s="203"/>
      <c r="AY971" s="203"/>
      <c r="AZ971" s="203"/>
    </row>
    <row r="972" spans="1:52"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c r="AV972" s="203"/>
      <c r="AW972" s="203"/>
      <c r="AX972" s="203"/>
      <c r="AY972" s="203"/>
      <c r="AZ972" s="203"/>
    </row>
    <row r="973" spans="1:52"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c r="AV973" s="203"/>
      <c r="AW973" s="203"/>
      <c r="AX973" s="203"/>
      <c r="AY973" s="203"/>
      <c r="AZ973" s="203"/>
    </row>
    <row r="974" spans="1:52"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c r="AT974" s="203"/>
      <c r="AU974" s="203"/>
      <c r="AV974" s="203"/>
      <c r="AW974" s="203"/>
      <c r="AX974" s="203"/>
      <c r="AY974" s="203"/>
      <c r="AZ974" s="203"/>
    </row>
    <row r="975" spans="1:52"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c r="AV975" s="203"/>
      <c r="AW975" s="203"/>
      <c r="AX975" s="203"/>
      <c r="AY975" s="203"/>
      <c r="AZ975" s="203"/>
    </row>
    <row r="976" spans="1:52"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c r="AT976" s="203"/>
      <c r="AU976" s="203"/>
      <c r="AV976" s="203"/>
      <c r="AW976" s="203"/>
      <c r="AX976" s="203"/>
      <c r="AY976" s="203"/>
      <c r="AZ976" s="203"/>
    </row>
    <row r="977" spans="1:52"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c r="AV977" s="203"/>
      <c r="AW977" s="203"/>
      <c r="AX977" s="203"/>
      <c r="AY977" s="203"/>
      <c r="AZ977" s="203"/>
    </row>
    <row r="978" spans="1:52"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c r="AT978" s="203"/>
      <c r="AU978" s="203"/>
      <c r="AV978" s="203"/>
      <c r="AW978" s="203"/>
      <c r="AX978" s="203"/>
      <c r="AY978" s="203"/>
      <c r="AZ978" s="203"/>
    </row>
    <row r="979" spans="1:52"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c r="AT979" s="203"/>
      <c r="AU979" s="203"/>
      <c r="AV979" s="203"/>
      <c r="AW979" s="203"/>
      <c r="AX979" s="203"/>
      <c r="AY979" s="203"/>
      <c r="AZ979" s="203"/>
    </row>
    <row r="980" spans="1:52"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c r="AT980" s="203"/>
      <c r="AU980" s="203"/>
      <c r="AV980" s="203"/>
      <c r="AW980" s="203"/>
      <c r="AX980" s="203"/>
      <c r="AY980" s="203"/>
      <c r="AZ980" s="203"/>
    </row>
    <row r="981" spans="1:52"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c r="AT981" s="203"/>
      <c r="AU981" s="203"/>
      <c r="AV981" s="203"/>
      <c r="AW981" s="203"/>
      <c r="AX981" s="203"/>
      <c r="AY981" s="203"/>
      <c r="AZ981" s="203"/>
    </row>
    <row r="982" spans="1:52"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c r="AT982" s="203"/>
      <c r="AU982" s="203"/>
      <c r="AV982" s="203"/>
      <c r="AW982" s="203"/>
      <c r="AX982" s="203"/>
      <c r="AY982" s="203"/>
      <c r="AZ982" s="203"/>
    </row>
    <row r="983" spans="1:52"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c r="AV983" s="203"/>
      <c r="AW983" s="203"/>
      <c r="AX983" s="203"/>
      <c r="AY983" s="203"/>
      <c r="AZ983" s="203"/>
    </row>
    <row r="984" spans="1:52"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c r="AT984" s="203"/>
      <c r="AU984" s="203"/>
      <c r="AV984" s="203"/>
      <c r="AW984" s="203"/>
      <c r="AX984" s="203"/>
      <c r="AY984" s="203"/>
      <c r="AZ984" s="203"/>
    </row>
    <row r="985" spans="1:52"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c r="AV985" s="203"/>
      <c r="AW985" s="203"/>
      <c r="AX985" s="203"/>
      <c r="AY985" s="203"/>
      <c r="AZ985" s="203"/>
    </row>
    <row r="986" spans="1:52"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c r="AV986" s="203"/>
      <c r="AW986" s="203"/>
      <c r="AX986" s="203"/>
      <c r="AY986" s="203"/>
      <c r="AZ986" s="203"/>
    </row>
    <row r="987" spans="1:52"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c r="AV987" s="203"/>
      <c r="AW987" s="203"/>
      <c r="AX987" s="203"/>
      <c r="AY987" s="203"/>
      <c r="AZ987" s="203"/>
    </row>
    <row r="988" spans="1:52"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c r="AV988" s="203"/>
      <c r="AW988" s="203"/>
      <c r="AX988" s="203"/>
      <c r="AY988" s="203"/>
      <c r="AZ988" s="203"/>
    </row>
    <row r="989" spans="1:52"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c r="AT989" s="203"/>
      <c r="AU989" s="203"/>
      <c r="AV989" s="203"/>
      <c r="AW989" s="203"/>
      <c r="AX989" s="203"/>
      <c r="AY989" s="203"/>
      <c r="AZ989" s="203"/>
    </row>
    <row r="990" spans="1:52"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c r="AT990" s="203"/>
      <c r="AU990" s="203"/>
      <c r="AV990" s="203"/>
      <c r="AW990" s="203"/>
      <c r="AX990" s="203"/>
      <c r="AY990" s="203"/>
      <c r="AZ990" s="203"/>
    </row>
    <row r="991" spans="1:52"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c r="AT991" s="203"/>
      <c r="AU991" s="203"/>
      <c r="AV991" s="203"/>
      <c r="AW991" s="203"/>
      <c r="AX991" s="203"/>
      <c r="AY991" s="203"/>
      <c r="AZ991" s="203"/>
    </row>
    <row r="992" spans="1:52"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c r="AT992" s="203"/>
      <c r="AU992" s="203"/>
      <c r="AV992" s="203"/>
      <c r="AW992" s="203"/>
      <c r="AX992" s="203"/>
      <c r="AY992" s="203"/>
      <c r="AZ992" s="203"/>
    </row>
    <row r="993" spans="1:52"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c r="AT993" s="203"/>
      <c r="AU993" s="203"/>
      <c r="AV993" s="203"/>
      <c r="AW993" s="203"/>
      <c r="AX993" s="203"/>
      <c r="AY993" s="203"/>
      <c r="AZ993" s="203"/>
    </row>
    <row r="994" spans="1:52"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c r="AT994" s="203"/>
      <c r="AU994" s="203"/>
      <c r="AV994" s="203"/>
      <c r="AW994" s="203"/>
      <c r="AX994" s="203"/>
      <c r="AY994" s="203"/>
      <c r="AZ994" s="203"/>
    </row>
    <row r="995" spans="1:52"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c r="AT995" s="203"/>
      <c r="AU995" s="203"/>
      <c r="AV995" s="203"/>
      <c r="AW995" s="203"/>
      <c r="AX995" s="203"/>
      <c r="AY995" s="203"/>
      <c r="AZ995" s="203"/>
    </row>
    <row r="996" spans="1:52"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c r="AT996" s="203"/>
      <c r="AU996" s="203"/>
      <c r="AV996" s="203"/>
      <c r="AW996" s="203"/>
      <c r="AX996" s="203"/>
      <c r="AY996" s="203"/>
      <c r="AZ996" s="203"/>
    </row>
    <row r="997" spans="1:52"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c r="AT997" s="203"/>
      <c r="AU997" s="203"/>
      <c r="AV997" s="203"/>
      <c r="AW997" s="203"/>
      <c r="AX997" s="203"/>
      <c r="AY997" s="203"/>
      <c r="AZ997" s="203"/>
    </row>
    <row r="998" spans="1:52"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c r="AT998" s="203"/>
      <c r="AU998" s="203"/>
      <c r="AV998" s="203"/>
      <c r="AW998" s="203"/>
      <c r="AX998" s="203"/>
      <c r="AY998" s="203"/>
      <c r="AZ998" s="203"/>
    </row>
    <row r="999" spans="1:52"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c r="AT999" s="203"/>
      <c r="AU999" s="203"/>
      <c r="AV999" s="203"/>
      <c r="AW999" s="203"/>
      <c r="AX999" s="203"/>
      <c r="AY999" s="203"/>
      <c r="AZ999" s="203"/>
    </row>
    <row r="1000" spans="1:52"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c r="AT1000" s="203"/>
      <c r="AU1000" s="203"/>
      <c r="AV1000" s="203"/>
      <c r="AW1000" s="203"/>
      <c r="AX1000" s="203"/>
      <c r="AY1000" s="203"/>
      <c r="AZ1000" s="203"/>
    </row>
  </sheetData>
  <mergeCells count="1454">
    <mergeCell ref="N107:N111"/>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Q104:AQ105"/>
    <mergeCell ref="AR104:AR105"/>
    <mergeCell ref="AN107:AN111"/>
    <mergeCell ref="AO107:AO111"/>
    <mergeCell ref="AG107:AG111"/>
    <mergeCell ref="AH107:AH111"/>
    <mergeCell ref="AI107:AI111"/>
    <mergeCell ref="AJ107:AJ111"/>
    <mergeCell ref="AK107:AK111"/>
    <mergeCell ref="AL107:AL111"/>
    <mergeCell ref="AM107:AM111"/>
    <mergeCell ref="U104:U105"/>
    <mergeCell ref="V107:V111"/>
    <mergeCell ref="W107:W111"/>
    <mergeCell ref="O107:O111"/>
    <mergeCell ref="P107:P111"/>
    <mergeCell ref="Q107:Q111"/>
    <mergeCell ref="AT104:AT105"/>
    <mergeCell ref="AJ104:AJ105"/>
    <mergeCell ref="AK104:AK105"/>
    <mergeCell ref="AL104:AL105"/>
    <mergeCell ref="AM104:AM105"/>
    <mergeCell ref="AN104:AN105"/>
    <mergeCell ref="AO104:AO105"/>
    <mergeCell ref="AP104:AP105"/>
    <mergeCell ref="H104:H105"/>
    <mergeCell ref="I104:I105"/>
    <mergeCell ref="J104:J105"/>
    <mergeCell ref="K104:K105"/>
    <mergeCell ref="L104:L105"/>
    <mergeCell ref="M104:M105"/>
    <mergeCell ref="N104:N105"/>
    <mergeCell ref="C57:C64"/>
    <mergeCell ref="D57:E57"/>
    <mergeCell ref="D58:E58"/>
    <mergeCell ref="D63:E63"/>
    <mergeCell ref="C65:E65"/>
    <mergeCell ref="C66:C70"/>
    <mergeCell ref="D66:E70"/>
    <mergeCell ref="C71:C74"/>
    <mergeCell ref="D71:E74"/>
    <mergeCell ref="D75:E75"/>
    <mergeCell ref="O104:O105"/>
    <mergeCell ref="P104:P105"/>
    <mergeCell ref="Q104:Q105"/>
    <mergeCell ref="R104:R105"/>
    <mergeCell ref="S104:S105"/>
    <mergeCell ref="T104:T105"/>
    <mergeCell ref="V94:V99"/>
    <mergeCell ref="H107:H111"/>
    <mergeCell ref="I107:I111"/>
    <mergeCell ref="J107:J111"/>
    <mergeCell ref="K107:K111"/>
    <mergeCell ref="L107:L111"/>
    <mergeCell ref="M107:M111"/>
    <mergeCell ref="C100:C101"/>
    <mergeCell ref="D100:E101"/>
    <mergeCell ref="C102:C103"/>
    <mergeCell ref="D102:E103"/>
    <mergeCell ref="C104:C105"/>
    <mergeCell ref="D104:E105"/>
    <mergeCell ref="C107:C111"/>
    <mergeCell ref="D107:E111"/>
    <mergeCell ref="C89:C93"/>
    <mergeCell ref="D89:E93"/>
    <mergeCell ref="C94:C99"/>
    <mergeCell ref="D94:E94"/>
    <mergeCell ref="D95:E95"/>
    <mergeCell ref="D96:E96"/>
    <mergeCell ref="D97:E97"/>
    <mergeCell ref="D98:E98"/>
    <mergeCell ref="D99:E99"/>
    <mergeCell ref="D48:E48"/>
    <mergeCell ref="D49:E49"/>
    <mergeCell ref="D50:E50"/>
    <mergeCell ref="D51:E51"/>
    <mergeCell ref="C29:C51"/>
    <mergeCell ref="D29:E29"/>
    <mergeCell ref="D30:E30"/>
    <mergeCell ref="D31:E31"/>
    <mergeCell ref="D32:E32"/>
    <mergeCell ref="D59:E59"/>
    <mergeCell ref="D60:E60"/>
    <mergeCell ref="D61:E61"/>
    <mergeCell ref="D62:E62"/>
    <mergeCell ref="C52:C56"/>
    <mergeCell ref="D52:E52"/>
    <mergeCell ref="D55:E55"/>
    <mergeCell ref="D56:E56"/>
    <mergeCell ref="D42:E42"/>
    <mergeCell ref="D43:E43"/>
    <mergeCell ref="D44:E44"/>
    <mergeCell ref="D45:E45"/>
    <mergeCell ref="D46:E46"/>
    <mergeCell ref="D47:E47"/>
    <mergeCell ref="D36:E36"/>
    <mergeCell ref="D37:E37"/>
    <mergeCell ref="D38:E38"/>
    <mergeCell ref="D39:E39"/>
    <mergeCell ref="D40:E40"/>
    <mergeCell ref="D41:E41"/>
    <mergeCell ref="D53:E53"/>
    <mergeCell ref="D54:E54"/>
    <mergeCell ref="W94:W99"/>
    <mergeCell ref="X94:X99"/>
    <mergeCell ref="Y94:Y99"/>
    <mergeCell ref="Z94:Z99"/>
    <mergeCell ref="AA94:AA99"/>
    <mergeCell ref="AB94:AB99"/>
    <mergeCell ref="AC94:AC99"/>
    <mergeCell ref="AD94:AD99"/>
    <mergeCell ref="AE94:AE99"/>
    <mergeCell ref="AF94:AF99"/>
    <mergeCell ref="AG94:AG99"/>
    <mergeCell ref="AH94:AH99"/>
    <mergeCell ref="AI94:AI99"/>
    <mergeCell ref="V89:V93"/>
    <mergeCell ref="X71:X74"/>
    <mergeCell ref="Y71:Y74"/>
    <mergeCell ref="Z71:Z74"/>
    <mergeCell ref="AA71:AA74"/>
    <mergeCell ref="AB71:AB74"/>
    <mergeCell ref="AC71:AC74"/>
    <mergeCell ref="AD71:AD74"/>
    <mergeCell ref="AE71:AE74"/>
    <mergeCell ref="AF71:AF74"/>
    <mergeCell ref="AG71:AG74"/>
    <mergeCell ref="AH71:AH74"/>
    <mergeCell ref="AI71:AI74"/>
    <mergeCell ref="W89:W93"/>
    <mergeCell ref="X89:X93"/>
    <mergeCell ref="Y89:Y93"/>
    <mergeCell ref="Z89:Z93"/>
    <mergeCell ref="AA89:AA93"/>
    <mergeCell ref="AB89:AB93"/>
    <mergeCell ref="AJ71:AJ74"/>
    <mergeCell ref="AR71:AR74"/>
    <mergeCell ref="AS71:AS74"/>
    <mergeCell ref="AT71:AT74"/>
    <mergeCell ref="AK71:AK74"/>
    <mergeCell ref="AL71:AL74"/>
    <mergeCell ref="AM71:AM74"/>
    <mergeCell ref="AN71:AN74"/>
    <mergeCell ref="AO71:AO74"/>
    <mergeCell ref="AP71:AP74"/>
    <mergeCell ref="AQ71:AQ74"/>
    <mergeCell ref="X66:X70"/>
    <mergeCell ref="Y66:Y70"/>
    <mergeCell ref="Z66:Z70"/>
    <mergeCell ref="AA66:AA70"/>
    <mergeCell ref="AB66:AB70"/>
    <mergeCell ref="AC66:AC70"/>
    <mergeCell ref="AD66:AD70"/>
    <mergeCell ref="AE66:AE70"/>
    <mergeCell ref="AF66:AF70"/>
    <mergeCell ref="AG66:AG70"/>
    <mergeCell ref="AH66:AH70"/>
    <mergeCell ref="AI66:AI70"/>
    <mergeCell ref="AQ66:AQ70"/>
    <mergeCell ref="AR66:AR70"/>
    <mergeCell ref="AS66:AS70"/>
    <mergeCell ref="AT66:AT70"/>
    <mergeCell ref="AJ66:AJ70"/>
    <mergeCell ref="AK66:AK70"/>
    <mergeCell ref="AL66:AL70"/>
    <mergeCell ref="AM66:AM70"/>
    <mergeCell ref="AN66:AN70"/>
    <mergeCell ref="AO66:AO70"/>
    <mergeCell ref="AP66:AP70"/>
    <mergeCell ref="H66:H70"/>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L42:L47"/>
    <mergeCell ref="M42:M47"/>
    <mergeCell ref="AR48:AR51"/>
    <mergeCell ref="AS48:AS51"/>
    <mergeCell ref="AT48:AT51"/>
    <mergeCell ref="AH42:AH47"/>
    <mergeCell ref="AI42:AI47"/>
    <mergeCell ref="AJ42:AJ47"/>
    <mergeCell ref="AK42:AK47"/>
    <mergeCell ref="AL42:AL47"/>
    <mergeCell ref="AM42:AM47"/>
    <mergeCell ref="AN42:AN47"/>
    <mergeCell ref="O58:O62"/>
    <mergeCell ref="P58:P62"/>
    <mergeCell ref="Q58:Q62"/>
    <mergeCell ref="R58:R62"/>
    <mergeCell ref="S58:S62"/>
    <mergeCell ref="T58:T62"/>
    <mergeCell ref="U58:U62"/>
    <mergeCell ref="R42:R47"/>
    <mergeCell ref="S42:S47"/>
    <mergeCell ref="AO42:AO47"/>
    <mergeCell ref="AP42:AP47"/>
    <mergeCell ref="AQ42:AQ47"/>
    <mergeCell ref="AR42:AR47"/>
    <mergeCell ref="AS42:AS47"/>
    <mergeCell ref="AT42:AT47"/>
    <mergeCell ref="AF42:AF47"/>
    <mergeCell ref="AG42:AG47"/>
    <mergeCell ref="AN48:AN51"/>
    <mergeCell ref="AO48:AO51"/>
    <mergeCell ref="AP48:AP51"/>
    <mergeCell ref="AQ48:AQ51"/>
    <mergeCell ref="AT52:AT56"/>
    <mergeCell ref="H48:H51"/>
    <mergeCell ref="I48:I51"/>
    <mergeCell ref="J48:J51"/>
    <mergeCell ref="K48:K51"/>
    <mergeCell ref="L48:L51"/>
    <mergeCell ref="T42:T47"/>
    <mergeCell ref="U42:U47"/>
    <mergeCell ref="V42:V47"/>
    <mergeCell ref="W42:W47"/>
    <mergeCell ref="X42:X47"/>
    <mergeCell ref="Y42:Y47"/>
    <mergeCell ref="Z42:Z47"/>
    <mergeCell ref="AA42:AA47"/>
    <mergeCell ref="AB42:AB47"/>
    <mergeCell ref="AC42:AC47"/>
    <mergeCell ref="AD42:AD47"/>
    <mergeCell ref="AE42:AE47"/>
    <mergeCell ref="T48:T51"/>
    <mergeCell ref="U48:U51"/>
    <mergeCell ref="M48:M51"/>
    <mergeCell ref="N48:N51"/>
    <mergeCell ref="O48:O51"/>
    <mergeCell ref="P48:P51"/>
    <mergeCell ref="Q48:Q51"/>
    <mergeCell ref="R48:R51"/>
    <mergeCell ref="S48:S51"/>
    <mergeCell ref="H42:H47"/>
    <mergeCell ref="I42:I47"/>
    <mergeCell ref="J42:J47"/>
    <mergeCell ref="K42:K47"/>
    <mergeCell ref="AM52:AM56"/>
    <mergeCell ref="AN52:AN56"/>
    <mergeCell ref="R52:R56"/>
    <mergeCell ref="AC48:AC51"/>
    <mergeCell ref="AD48:AD51"/>
    <mergeCell ref="V48:V51"/>
    <mergeCell ref="W48:W51"/>
    <mergeCell ref="X48:X51"/>
    <mergeCell ref="Y48:Y51"/>
    <mergeCell ref="Z48:Z51"/>
    <mergeCell ref="AA48:AA51"/>
    <mergeCell ref="AB48:AB51"/>
    <mergeCell ref="AL48:AL51"/>
    <mergeCell ref="AM48:AM51"/>
    <mergeCell ref="AE48:AE51"/>
    <mergeCell ref="AF48:AF51"/>
    <mergeCell ref="AG48:AG51"/>
    <mergeCell ref="AH48:AH51"/>
    <mergeCell ref="AI48:AI51"/>
    <mergeCell ref="AJ48:AJ51"/>
    <mergeCell ref="AK48:AK51"/>
    <mergeCell ref="AH52:AH56"/>
    <mergeCell ref="S52:S56"/>
    <mergeCell ref="V52:V56"/>
    <mergeCell ref="W52:W56"/>
    <mergeCell ref="X52:X56"/>
    <mergeCell ref="Y52:Y56"/>
    <mergeCell ref="Z52:Z56"/>
    <mergeCell ref="AA52:AA56"/>
    <mergeCell ref="AB52:AB56"/>
    <mergeCell ref="AC52:AC56"/>
    <mergeCell ref="AD52:AD56"/>
    <mergeCell ref="I52:I56"/>
    <mergeCell ref="J52:J56"/>
    <mergeCell ref="K52:K56"/>
    <mergeCell ref="L52:L56"/>
    <mergeCell ref="T52:T56"/>
    <mergeCell ref="U52:U56"/>
    <mergeCell ref="M52:M56"/>
    <mergeCell ref="N52:N56"/>
    <mergeCell ref="O52:O56"/>
    <mergeCell ref="P52:P56"/>
    <mergeCell ref="Q52:Q56"/>
    <mergeCell ref="AD63:AD64"/>
    <mergeCell ref="AI52:AI56"/>
    <mergeCell ref="AJ52:AJ56"/>
    <mergeCell ref="AK52:AK56"/>
    <mergeCell ref="AL52:AL56"/>
    <mergeCell ref="X63:X64"/>
    <mergeCell ref="Y63:Y64"/>
    <mergeCell ref="Z63:Z64"/>
    <mergeCell ref="AA63:AA64"/>
    <mergeCell ref="AB63:AB64"/>
    <mergeCell ref="AG63:AG64"/>
    <mergeCell ref="AH63:AH64"/>
    <mergeCell ref="AI63:AI64"/>
    <mergeCell ref="AJ63:AJ64"/>
    <mergeCell ref="P63:P64"/>
    <mergeCell ref="Q63:Q64"/>
    <mergeCell ref="R63:R64"/>
    <mergeCell ref="S63:S64"/>
    <mergeCell ref="T63:T64"/>
    <mergeCell ref="AC63:AC64"/>
    <mergeCell ref="AE52:AE56"/>
    <mergeCell ref="AQ63:AQ64"/>
    <mergeCell ref="AR63:AR64"/>
    <mergeCell ref="AS63:AS64"/>
    <mergeCell ref="AT63:AT64"/>
    <mergeCell ref="AJ58:AJ62"/>
    <mergeCell ref="AK58:AK62"/>
    <mergeCell ref="AL58:AL62"/>
    <mergeCell ref="AM58:AM62"/>
    <mergeCell ref="AN58:AN62"/>
    <mergeCell ref="AO58:AO62"/>
    <mergeCell ref="AP58:AP62"/>
    <mergeCell ref="AI58:AI62"/>
    <mergeCell ref="AP63:AP64"/>
    <mergeCell ref="AN63:AN64"/>
    <mergeCell ref="AO63:AO64"/>
    <mergeCell ref="AH58:AH62"/>
    <mergeCell ref="U63:U64"/>
    <mergeCell ref="AE63:AE64"/>
    <mergeCell ref="AF63:AF64"/>
    <mergeCell ref="AQ58:AQ62"/>
    <mergeCell ref="AR58:AR62"/>
    <mergeCell ref="AS58:AS62"/>
    <mergeCell ref="AT58:AT62"/>
    <mergeCell ref="X30:X32"/>
    <mergeCell ref="Y30:Y32"/>
    <mergeCell ref="Z30:Z32"/>
    <mergeCell ref="AA30:AA32"/>
    <mergeCell ref="AA58:AA62"/>
    <mergeCell ref="AB58:AB62"/>
    <mergeCell ref="AH30:AH32"/>
    <mergeCell ref="D64:E64"/>
    <mergeCell ref="V58:V62"/>
    <mergeCell ref="W58:W62"/>
    <mergeCell ref="X58:X62"/>
    <mergeCell ref="Y58:Y62"/>
    <mergeCell ref="Z58:Z62"/>
    <mergeCell ref="L63:L64"/>
    <mergeCell ref="M63:M64"/>
    <mergeCell ref="N63:N64"/>
    <mergeCell ref="AC58:AC62"/>
    <mergeCell ref="H58:H62"/>
    <mergeCell ref="I58:I62"/>
    <mergeCell ref="J58:J62"/>
    <mergeCell ref="K58:K62"/>
    <mergeCell ref="L58:L62"/>
    <mergeCell ref="M58:M62"/>
    <mergeCell ref="N58:N62"/>
    <mergeCell ref="V63:V64"/>
    <mergeCell ref="W63:W64"/>
    <mergeCell ref="O63:O64"/>
    <mergeCell ref="H63:H64"/>
    <mergeCell ref="I63:I64"/>
    <mergeCell ref="J63:J64"/>
    <mergeCell ref="K63:K64"/>
    <mergeCell ref="H52:H56"/>
    <mergeCell ref="AF52:AF56"/>
    <mergeCell ref="AG52:AG56"/>
    <mergeCell ref="AO52:AO56"/>
    <mergeCell ref="AP52:AP56"/>
    <mergeCell ref="AQ52:AQ56"/>
    <mergeCell ref="AR52:AR56"/>
    <mergeCell ref="AS52:AS56"/>
    <mergeCell ref="AK63:AK64"/>
    <mergeCell ref="AL63:AL64"/>
    <mergeCell ref="AM63:AM64"/>
    <mergeCell ref="AD58:AD62"/>
    <mergeCell ref="AE58:AE62"/>
    <mergeCell ref="AF58:AF62"/>
    <mergeCell ref="AG58:AG62"/>
    <mergeCell ref="AD27:AD28"/>
    <mergeCell ref="N42:N47"/>
    <mergeCell ref="O42:O47"/>
    <mergeCell ref="P42:P47"/>
    <mergeCell ref="Q42:Q47"/>
    <mergeCell ref="R33:R41"/>
    <mergeCell ref="S33:S41"/>
    <mergeCell ref="T33:T41"/>
    <mergeCell ref="U33:U41"/>
    <mergeCell ref="AE33:AE41"/>
    <mergeCell ref="AF33:AF41"/>
    <mergeCell ref="X33:X41"/>
    <mergeCell ref="Y33:Y41"/>
    <mergeCell ref="Z33:Z41"/>
    <mergeCell ref="AA33:AA41"/>
    <mergeCell ref="AB33:AB41"/>
    <mergeCell ref="AC33:AC41"/>
    <mergeCell ref="U30:U32"/>
    <mergeCell ref="AD30:AD32"/>
    <mergeCell ref="AE30:AE32"/>
    <mergeCell ref="AF30:AF32"/>
    <mergeCell ref="AB30:AB32"/>
    <mergeCell ref="AE27:AE28"/>
    <mergeCell ref="AF27:AF28"/>
    <mergeCell ref="AT25:AT26"/>
    <mergeCell ref="AW25:AX25"/>
    <mergeCell ref="AW26:AX26"/>
    <mergeCell ref="Y25:Y26"/>
    <mergeCell ref="Z25:Z26"/>
    <mergeCell ref="AA25:AA26"/>
    <mergeCell ref="AB25:AB26"/>
    <mergeCell ref="AC25:AC26"/>
    <mergeCell ref="AD25:AD26"/>
    <mergeCell ref="AE25:AE26"/>
    <mergeCell ref="AH27:AH28"/>
    <mergeCell ref="AI27:AI28"/>
    <mergeCell ref="AJ27:AJ28"/>
    <mergeCell ref="AK27:AK28"/>
    <mergeCell ref="AL27:AL28"/>
    <mergeCell ref="AT27:AT28"/>
    <mergeCell ref="AW29:AX29"/>
    <mergeCell ref="AM27:AM28"/>
    <mergeCell ref="AN27:AN28"/>
    <mergeCell ref="AO27:AO28"/>
    <mergeCell ref="AP27:AP28"/>
    <mergeCell ref="AQ27:AQ28"/>
    <mergeCell ref="AR27:AR28"/>
    <mergeCell ref="AS27:AS28"/>
    <mergeCell ref="AG30:AG32"/>
    <mergeCell ref="AP25:AP26"/>
    <mergeCell ref="AR25:AR26"/>
    <mergeCell ref="AS25:AS26"/>
    <mergeCell ref="Z27:Z28"/>
    <mergeCell ref="AA27:AA28"/>
    <mergeCell ref="AB27:AB28"/>
    <mergeCell ref="AC27:AC28"/>
    <mergeCell ref="AQ25:AQ26"/>
    <mergeCell ref="AG33:AG41"/>
    <mergeCell ref="AH33:AH41"/>
    <mergeCell ref="AI33:AI41"/>
    <mergeCell ref="AJ33:AJ41"/>
    <mergeCell ref="AK33:AK41"/>
    <mergeCell ref="AL33:AL41"/>
    <mergeCell ref="AM33:AM41"/>
    <mergeCell ref="D33:E33"/>
    <mergeCell ref="D35:E35"/>
    <mergeCell ref="V30:V32"/>
    <mergeCell ref="V33:V41"/>
    <mergeCell ref="D26:E26"/>
    <mergeCell ref="D27:E27"/>
    <mergeCell ref="O30:O32"/>
    <mergeCell ref="P30:P32"/>
    <mergeCell ref="Q30:Q32"/>
    <mergeCell ref="R30:R32"/>
    <mergeCell ref="S30:S32"/>
    <mergeCell ref="T30:T32"/>
    <mergeCell ref="W33:W41"/>
    <mergeCell ref="H33:H41"/>
    <mergeCell ref="I33:I41"/>
    <mergeCell ref="J33:J41"/>
    <mergeCell ref="AD33:AD41"/>
    <mergeCell ref="L33:L41"/>
    <mergeCell ref="M33:M41"/>
    <mergeCell ref="N33:N41"/>
    <mergeCell ref="AG27:AG28"/>
    <mergeCell ref="D25:E25"/>
    <mergeCell ref="AI30:AI32"/>
    <mergeCell ref="AC30:AC32"/>
    <mergeCell ref="H19:H20"/>
    <mergeCell ref="I19:I20"/>
    <mergeCell ref="J19:J20"/>
    <mergeCell ref="K19:K20"/>
    <mergeCell ref="W30:W32"/>
    <mergeCell ref="AW23:AX23"/>
    <mergeCell ref="AW24:AX24"/>
    <mergeCell ref="AO22:AO23"/>
    <mergeCell ref="AP22:AP23"/>
    <mergeCell ref="AQ22:AQ23"/>
    <mergeCell ref="AR22:AR23"/>
    <mergeCell ref="AS22:AS23"/>
    <mergeCell ref="AT22:AT23"/>
    <mergeCell ref="AW22:AX22"/>
    <mergeCell ref="H22:H23"/>
    <mergeCell ref="H25:H26"/>
    <mergeCell ref="I25:I26"/>
    <mergeCell ref="J25:J26"/>
    <mergeCell ref="K25:K26"/>
    <mergeCell ref="L25:L26"/>
    <mergeCell ref="M25:M26"/>
    <mergeCell ref="N25:N26"/>
    <mergeCell ref="O25:O26"/>
    <mergeCell ref="P25:P26"/>
    <mergeCell ref="AO25:AO26"/>
    <mergeCell ref="R25:R26"/>
    <mergeCell ref="S25:S26"/>
    <mergeCell ref="T25:T26"/>
    <mergeCell ref="U25:U26"/>
    <mergeCell ref="V25:V26"/>
    <mergeCell ref="W25:W26"/>
    <mergeCell ref="X25:X26"/>
    <mergeCell ref="AW31:AX31"/>
    <mergeCell ref="AW32:AX32"/>
    <mergeCell ref="AW33:AX33"/>
    <mergeCell ref="AN33:AN41"/>
    <mergeCell ref="AO33:AO41"/>
    <mergeCell ref="D28:E28"/>
    <mergeCell ref="N19:N20"/>
    <mergeCell ref="O19:O20"/>
    <mergeCell ref="P19:P20"/>
    <mergeCell ref="Q19:Q20"/>
    <mergeCell ref="O33:O41"/>
    <mergeCell ref="P33:P41"/>
    <mergeCell ref="Q33:Q41"/>
    <mergeCell ref="W22:W23"/>
    <mergeCell ref="X22:X23"/>
    <mergeCell ref="Y22:Y23"/>
    <mergeCell ref="H30:H32"/>
    <mergeCell ref="I30:I32"/>
    <mergeCell ref="J30:J32"/>
    <mergeCell ref="K30:K32"/>
    <mergeCell ref="L30:L32"/>
    <mergeCell ref="M30:M32"/>
    <mergeCell ref="N30:N32"/>
    <mergeCell ref="U27:U28"/>
    <mergeCell ref="K33:K41"/>
    <mergeCell ref="W27:W28"/>
    <mergeCell ref="X27:X28"/>
    <mergeCell ref="Y27:Y28"/>
    <mergeCell ref="U19:U20"/>
    <mergeCell ref="V19:V20"/>
    <mergeCell ref="T19:T20"/>
    <mergeCell ref="D19:E19"/>
    <mergeCell ref="AJ22:AJ23"/>
    <mergeCell ref="AK22:AK23"/>
    <mergeCell ref="AL22:AL23"/>
    <mergeCell ref="AM22:AM23"/>
    <mergeCell ref="AN22:AN23"/>
    <mergeCell ref="W19:W20"/>
    <mergeCell ref="X19:X20"/>
    <mergeCell ref="Y19:Y20"/>
    <mergeCell ref="Z19:Z20"/>
    <mergeCell ref="AA19:AA20"/>
    <mergeCell ref="T22:T23"/>
    <mergeCell ref="U22:U23"/>
    <mergeCell ref="V22:V23"/>
    <mergeCell ref="AE19:AE20"/>
    <mergeCell ref="AF19:AF20"/>
    <mergeCell ref="AG19:AG20"/>
    <mergeCell ref="AH19:AH20"/>
    <mergeCell ref="Z22:Z23"/>
    <mergeCell ref="AA22:AA23"/>
    <mergeCell ref="AB22:AB23"/>
    <mergeCell ref="AC22:AC23"/>
    <mergeCell ref="AD22:AD23"/>
    <mergeCell ref="AE22:AE23"/>
    <mergeCell ref="AF22:AF23"/>
    <mergeCell ref="Q25:Q26"/>
    <mergeCell ref="AG22:AG23"/>
    <mergeCell ref="AS33:AS41"/>
    <mergeCell ref="AT33:AT41"/>
    <mergeCell ref="AW36:AX36"/>
    <mergeCell ref="AW37:AX37"/>
    <mergeCell ref="AW38:AX38"/>
    <mergeCell ref="AW39:AX39"/>
    <mergeCell ref="AW40:AX40"/>
    <mergeCell ref="AQ30:AQ32"/>
    <mergeCell ref="AR30:AR32"/>
    <mergeCell ref="AS30:AS32"/>
    <mergeCell ref="AT30:AT32"/>
    <mergeCell ref="AP33:AP41"/>
    <mergeCell ref="AQ33:AQ41"/>
    <mergeCell ref="AR33:AR41"/>
    <mergeCell ref="AJ30:AJ32"/>
    <mergeCell ref="AK30:AK32"/>
    <mergeCell ref="AL30:AL32"/>
    <mergeCell ref="AM30:AM32"/>
    <mergeCell ref="AN30:AN32"/>
    <mergeCell ref="AO30:AO32"/>
    <mergeCell ref="AP30:AP32"/>
    <mergeCell ref="AW30:AX30"/>
    <mergeCell ref="U17:U18"/>
    <mergeCell ref="V17:V18"/>
    <mergeCell ref="Z17:Z18"/>
    <mergeCell ref="W17:W18"/>
    <mergeCell ref="X17:X18"/>
    <mergeCell ref="Y17:Y18"/>
    <mergeCell ref="D20:E20"/>
    <mergeCell ref="C21:E21"/>
    <mergeCell ref="AM25:AM26"/>
    <mergeCell ref="AN25:AN26"/>
    <mergeCell ref="AF25:AF26"/>
    <mergeCell ref="AG25:AG26"/>
    <mergeCell ref="AH25:AH26"/>
    <mergeCell ref="AI25:AI26"/>
    <mergeCell ref="AJ25:AJ26"/>
    <mergeCell ref="AK25:AK26"/>
    <mergeCell ref="AL25:AL26"/>
    <mergeCell ref="D22:E23"/>
    <mergeCell ref="D24:E24"/>
    <mergeCell ref="C22:C23"/>
    <mergeCell ref="I22:I23"/>
    <mergeCell ref="J22:J23"/>
    <mergeCell ref="K22:K23"/>
    <mergeCell ref="L22:L23"/>
    <mergeCell ref="C24:C28"/>
    <mergeCell ref="L27:L28"/>
    <mergeCell ref="R19:R20"/>
    <mergeCell ref="S19:S20"/>
    <mergeCell ref="AB19:AB20"/>
    <mergeCell ref="AC19:AC20"/>
    <mergeCell ref="AD19:AD20"/>
    <mergeCell ref="V27:V28"/>
    <mergeCell ref="AH22:AH23"/>
    <mergeCell ref="AI22:AI23"/>
    <mergeCell ref="AP19:AP20"/>
    <mergeCell ref="AQ19:AQ20"/>
    <mergeCell ref="AR19:AR20"/>
    <mergeCell ref="AW15:AX15"/>
    <mergeCell ref="AW16:AX16"/>
    <mergeCell ref="AW17:AX17"/>
    <mergeCell ref="AW18:AX18"/>
    <mergeCell ref="AS19:AS20"/>
    <mergeCell ref="AT19:AT20"/>
    <mergeCell ref="AW19:AX19"/>
    <mergeCell ref="AI19:AI20"/>
    <mergeCell ref="AJ19:AJ20"/>
    <mergeCell ref="AK19:AK20"/>
    <mergeCell ref="AL19:AL20"/>
    <mergeCell ref="AM19:AM20"/>
    <mergeCell ref="AN19:AN20"/>
    <mergeCell ref="AO19:AO20"/>
    <mergeCell ref="AI17:AI18"/>
    <mergeCell ref="AJ17:AJ18"/>
    <mergeCell ref="AK17:AK18"/>
    <mergeCell ref="AY4:AY8"/>
    <mergeCell ref="AZ4:AZ8"/>
    <mergeCell ref="C12:E13"/>
    <mergeCell ref="C14:E14"/>
    <mergeCell ref="C16:E16"/>
    <mergeCell ref="D17:E17"/>
    <mergeCell ref="H17:H18"/>
    <mergeCell ref="I17:I18"/>
    <mergeCell ref="J17:J18"/>
    <mergeCell ref="D18:E18"/>
    <mergeCell ref="AQ17:AQ18"/>
    <mergeCell ref="AR17:AR18"/>
    <mergeCell ref="AS17:AS18"/>
    <mergeCell ref="AT17:AT18"/>
    <mergeCell ref="AN4:AN8"/>
    <mergeCell ref="AO4:AO8"/>
    <mergeCell ref="AL17:AL18"/>
    <mergeCell ref="AM17:AM18"/>
    <mergeCell ref="AN17:AN18"/>
    <mergeCell ref="AO17:AO18"/>
    <mergeCell ref="Z4:Z8"/>
    <mergeCell ref="AA4:AA8"/>
    <mergeCell ref="AB4:AB8"/>
    <mergeCell ref="AP17:AP18"/>
    <mergeCell ref="R17:R18"/>
    <mergeCell ref="S17:S18"/>
    <mergeCell ref="AP4:AP8"/>
    <mergeCell ref="AQ4:AQ8"/>
    <mergeCell ref="AA17:AA18"/>
    <mergeCell ref="AF4:AF8"/>
    <mergeCell ref="AG4:AG8"/>
    <mergeCell ref="AH4:AH8"/>
    <mergeCell ref="A1:AS1"/>
    <mergeCell ref="A2:AS2"/>
    <mergeCell ref="G4:G8"/>
    <mergeCell ref="H4:H8"/>
    <mergeCell ref="I4:I8"/>
    <mergeCell ref="J4:J8"/>
    <mergeCell ref="K4:K8"/>
    <mergeCell ref="D9:E9"/>
    <mergeCell ref="D10:E10"/>
    <mergeCell ref="D11:E11"/>
    <mergeCell ref="A12:B13"/>
    <mergeCell ref="F12:F13"/>
    <mergeCell ref="G12:G13"/>
    <mergeCell ref="H12:AU12"/>
    <mergeCell ref="AC17:AC18"/>
    <mergeCell ref="AD17:AD18"/>
    <mergeCell ref="AE17:AE18"/>
    <mergeCell ref="AF17:AF18"/>
    <mergeCell ref="AG17:AG18"/>
    <mergeCell ref="AH17:AH18"/>
    <mergeCell ref="K17:K18"/>
    <mergeCell ref="L17:L18"/>
    <mergeCell ref="M17:M18"/>
    <mergeCell ref="N17:N18"/>
    <mergeCell ref="O17:O18"/>
    <mergeCell ref="P17:P18"/>
    <mergeCell ref="AI4:AI8"/>
    <mergeCell ref="T4:T8"/>
    <mergeCell ref="AC4:AC8"/>
    <mergeCell ref="AD4:AD8"/>
    <mergeCell ref="AE4:AE8"/>
    <mergeCell ref="AB17:AB18"/>
    <mergeCell ref="D76:E76"/>
    <mergeCell ref="D77:E77"/>
    <mergeCell ref="D78:E78"/>
    <mergeCell ref="D79:E79"/>
    <mergeCell ref="D80:E80"/>
    <mergeCell ref="D81:E81"/>
    <mergeCell ref="H71:H74"/>
    <mergeCell ref="H75:H81"/>
    <mergeCell ref="I75:I81"/>
    <mergeCell ref="AX4:AX8"/>
    <mergeCell ref="AL4:AL8"/>
    <mergeCell ref="AM4:AM8"/>
    <mergeCell ref="AK4:AK8"/>
    <mergeCell ref="AR4:AR8"/>
    <mergeCell ref="AS4:AS8"/>
    <mergeCell ref="AT4:AT8"/>
    <mergeCell ref="AU4:AU8"/>
    <mergeCell ref="AW4:AW8"/>
    <mergeCell ref="AJ4:AJ8"/>
    <mergeCell ref="L4:L8"/>
    <mergeCell ref="M4:M8"/>
    <mergeCell ref="N4:N8"/>
    <mergeCell ref="O4:O8"/>
    <mergeCell ref="P4:P8"/>
    <mergeCell ref="Q4:Q8"/>
    <mergeCell ref="R4:R8"/>
    <mergeCell ref="S4:S8"/>
    <mergeCell ref="U4:U8"/>
    <mergeCell ref="V4:V8"/>
    <mergeCell ref="W4:W8"/>
    <mergeCell ref="X4:X8"/>
    <mergeCell ref="Y4:Y8"/>
    <mergeCell ref="U132:U136"/>
    <mergeCell ref="V132:V136"/>
    <mergeCell ref="Q17:Q18"/>
    <mergeCell ref="H27:H28"/>
    <mergeCell ref="I27:I28"/>
    <mergeCell ref="J27:J28"/>
    <mergeCell ref="K27:K28"/>
    <mergeCell ref="M27:M28"/>
    <mergeCell ref="N27:N28"/>
    <mergeCell ref="O27:O28"/>
    <mergeCell ref="P27:P28"/>
    <mergeCell ref="T17:T18"/>
    <mergeCell ref="Q27:Q28"/>
    <mergeCell ref="R27:R28"/>
    <mergeCell ref="S27:S28"/>
    <mergeCell ref="T27:T28"/>
    <mergeCell ref="L142:L146"/>
    <mergeCell ref="O100:O101"/>
    <mergeCell ref="P100:P101"/>
    <mergeCell ref="Q100:Q101"/>
    <mergeCell ref="R100:R101"/>
    <mergeCell ref="S100:S101"/>
    <mergeCell ref="T100:T101"/>
    <mergeCell ref="L19:L20"/>
    <mergeCell ref="M19:M20"/>
    <mergeCell ref="M22:M23"/>
    <mergeCell ref="N22:N23"/>
    <mergeCell ref="O22:O23"/>
    <mergeCell ref="P22:P23"/>
    <mergeCell ref="Q22:Q23"/>
    <mergeCell ref="R22:R23"/>
    <mergeCell ref="S22:S23"/>
    <mergeCell ref="T137:T141"/>
    <mergeCell ref="U137:U141"/>
    <mergeCell ref="AE137:AE141"/>
    <mergeCell ref="AF137:AF141"/>
    <mergeCell ref="X137:X141"/>
    <mergeCell ref="Y137:Y141"/>
    <mergeCell ref="Z137:Z141"/>
    <mergeCell ref="AA137:AA141"/>
    <mergeCell ref="AE147:AE151"/>
    <mergeCell ref="R147:R151"/>
    <mergeCell ref="S147:S151"/>
    <mergeCell ref="T147:T151"/>
    <mergeCell ref="U147:U151"/>
    <mergeCell ref="V147:V151"/>
    <mergeCell ref="W147:W151"/>
    <mergeCell ref="X147:X151"/>
    <mergeCell ref="AC142:AC146"/>
    <mergeCell ref="AD122:AD126"/>
    <mergeCell ref="AQ117:AQ121"/>
    <mergeCell ref="AR117:AR121"/>
    <mergeCell ref="AS117:AS121"/>
    <mergeCell ref="AT117:AT121"/>
    <mergeCell ref="AO122:AO126"/>
    <mergeCell ref="AG122:AG126"/>
    <mergeCell ref="AH122:AH126"/>
    <mergeCell ref="AI122:AI126"/>
    <mergeCell ref="AJ122:AJ126"/>
    <mergeCell ref="AK122:AK126"/>
    <mergeCell ref="X122:X126"/>
    <mergeCell ref="Y122:Y126"/>
    <mergeCell ref="Z122:Z126"/>
    <mergeCell ref="Y147:Y151"/>
    <mergeCell ref="Z147:Z151"/>
    <mergeCell ref="AL122:AL126"/>
    <mergeCell ref="AP147:AP151"/>
    <mergeCell ref="AO142:AO146"/>
    <mergeCell ref="AP142:AP146"/>
    <mergeCell ref="AQ142:AQ146"/>
    <mergeCell ref="AR142:AR146"/>
    <mergeCell ref="AS137:AS141"/>
    <mergeCell ref="AT137:AT141"/>
    <mergeCell ref="AM132:AM136"/>
    <mergeCell ref="AN132:AN136"/>
    <mergeCell ref="AO132:AO136"/>
    <mergeCell ref="AQ132:AQ136"/>
    <mergeCell ref="AR132:AR136"/>
    <mergeCell ref="AS132:AS136"/>
    <mergeCell ref="AT132:AT136"/>
    <mergeCell ref="X127:X131"/>
    <mergeCell ref="D113:E113"/>
    <mergeCell ref="D114:E114"/>
    <mergeCell ref="D122:E122"/>
    <mergeCell ref="D123:E123"/>
    <mergeCell ref="D124:E124"/>
    <mergeCell ref="D125:E125"/>
    <mergeCell ref="D126:E126"/>
    <mergeCell ref="K117:K121"/>
    <mergeCell ref="L117:L121"/>
    <mergeCell ref="M117:M121"/>
    <mergeCell ref="N117:N121"/>
    <mergeCell ref="O117:O121"/>
    <mergeCell ref="P117:P121"/>
    <mergeCell ref="Q117:Q121"/>
    <mergeCell ref="Y117:Y121"/>
    <mergeCell ref="Z117:Z121"/>
    <mergeCell ref="AA127:AA131"/>
    <mergeCell ref="O127:O131"/>
    <mergeCell ref="P127:P131"/>
    <mergeCell ref="Q127:Q131"/>
    <mergeCell ref="R127:R131"/>
    <mergeCell ref="S127:S131"/>
    <mergeCell ref="T127:T131"/>
    <mergeCell ref="U127:U131"/>
    <mergeCell ref="V127:V131"/>
    <mergeCell ref="W127:W131"/>
    <mergeCell ref="S117:S121"/>
    <mergeCell ref="T117:T121"/>
    <mergeCell ref="U117:U121"/>
    <mergeCell ref="V117:V121"/>
    <mergeCell ref="W117:W121"/>
    <mergeCell ref="X117:X121"/>
    <mergeCell ref="AT112:AT116"/>
    <mergeCell ref="AH112:AH116"/>
    <mergeCell ref="AI112:AI116"/>
    <mergeCell ref="AJ112:AJ116"/>
    <mergeCell ref="AK112:AK116"/>
    <mergeCell ref="AL112:AL116"/>
    <mergeCell ref="AM112:AM116"/>
    <mergeCell ref="AN112:AN116"/>
    <mergeCell ref="AE122:AE126"/>
    <mergeCell ref="AF122:AF126"/>
    <mergeCell ref="AF117:AF121"/>
    <mergeCell ref="AG117:AG121"/>
    <mergeCell ref="AH117:AH121"/>
    <mergeCell ref="AI117:AI121"/>
    <mergeCell ref="AJ117:AJ121"/>
    <mergeCell ref="AK117:AK121"/>
    <mergeCell ref="AL117:AL121"/>
    <mergeCell ref="AP117:AP121"/>
    <mergeCell ref="AP122:AP126"/>
    <mergeCell ref="AO117:AO121"/>
    <mergeCell ref="AM122:AM126"/>
    <mergeCell ref="AQ122:AQ126"/>
    <mergeCell ref="AR122:AR126"/>
    <mergeCell ref="AS122:AS126"/>
    <mergeCell ref="AT122:AT126"/>
    <mergeCell ref="AM117:AM121"/>
    <mergeCell ref="AN117:AN121"/>
    <mergeCell ref="AN122:AN126"/>
    <mergeCell ref="AE117:AE121"/>
    <mergeCell ref="AP152:AP156"/>
    <mergeCell ref="AQ152:AQ156"/>
    <mergeCell ref="AR152:AR156"/>
    <mergeCell ref="AS152:AS156"/>
    <mergeCell ref="AT152:AT156"/>
    <mergeCell ref="AM147:AM151"/>
    <mergeCell ref="AN147:AN151"/>
    <mergeCell ref="AO147:AO151"/>
    <mergeCell ref="AQ147:AQ151"/>
    <mergeCell ref="AR147:AR151"/>
    <mergeCell ref="AS147:AS151"/>
    <mergeCell ref="AT147:AT151"/>
    <mergeCell ref="AN152:AN156"/>
    <mergeCell ref="AO152:AO156"/>
    <mergeCell ref="AG152:AG156"/>
    <mergeCell ref="AH152:AH156"/>
    <mergeCell ref="AI152:AI156"/>
    <mergeCell ref="AJ152:AJ156"/>
    <mergeCell ref="AK152:AK156"/>
    <mergeCell ref="AL152:AL156"/>
    <mergeCell ref="AM152:AM156"/>
    <mergeCell ref="AG147:AG151"/>
    <mergeCell ref="AH147:AH151"/>
    <mergeCell ref="AI147:AI151"/>
    <mergeCell ref="AJ147:AJ151"/>
    <mergeCell ref="AK147:AK151"/>
    <mergeCell ref="AL147:AL151"/>
    <mergeCell ref="X112:X116"/>
    <mergeCell ref="AQ137:AQ141"/>
    <mergeCell ref="AR137:AR141"/>
    <mergeCell ref="AF132:AF136"/>
    <mergeCell ref="AG132:AG136"/>
    <mergeCell ref="AH132:AH136"/>
    <mergeCell ref="AI132:AI136"/>
    <mergeCell ref="AJ132:AJ136"/>
    <mergeCell ref="AK132:AK136"/>
    <mergeCell ref="AL132:AL136"/>
    <mergeCell ref="AP132:AP136"/>
    <mergeCell ref="AP137:AP141"/>
    <mergeCell ref="AN137:AN141"/>
    <mergeCell ref="AO137:AO141"/>
    <mergeCell ref="AG137:AG141"/>
    <mergeCell ref="AF112:AF116"/>
    <mergeCell ref="AC112:AC116"/>
    <mergeCell ref="AD112:AD116"/>
    <mergeCell ref="AE112:AE116"/>
    <mergeCell ref="AB137:AB141"/>
    <mergeCell ref="AC137:AC141"/>
    <mergeCell ref="AD137:AD141"/>
    <mergeCell ref="AB127:AB131"/>
    <mergeCell ref="AC127:AC131"/>
    <mergeCell ref="AD127:AD131"/>
    <mergeCell ref="AA117:AA121"/>
    <mergeCell ref="AB117:AB121"/>
    <mergeCell ref="AC117:AC121"/>
    <mergeCell ref="AD117:AD121"/>
    <mergeCell ref="AA122:AA126"/>
    <mergeCell ref="AB122:AB126"/>
    <mergeCell ref="AC122:AC126"/>
    <mergeCell ref="E170:F170"/>
    <mergeCell ref="K147:K151"/>
    <mergeCell ref="L147:L151"/>
    <mergeCell ref="M147:M151"/>
    <mergeCell ref="N147:N151"/>
    <mergeCell ref="O147:O151"/>
    <mergeCell ref="P147:P151"/>
    <mergeCell ref="Q147:Q151"/>
    <mergeCell ref="D156:E156"/>
    <mergeCell ref="A157:F157"/>
    <mergeCell ref="A158:F158"/>
    <mergeCell ref="D143:E143"/>
    <mergeCell ref="D144:E144"/>
    <mergeCell ref="C152:C156"/>
    <mergeCell ref="D152:E152"/>
    <mergeCell ref="D153:E153"/>
    <mergeCell ref="D154:E154"/>
    <mergeCell ref="D155:E155"/>
    <mergeCell ref="C147:C151"/>
    <mergeCell ref="D147:E151"/>
    <mergeCell ref="H147:H151"/>
    <mergeCell ref="I147:I151"/>
    <mergeCell ref="J147:J151"/>
    <mergeCell ref="H152:H156"/>
    <mergeCell ref="I152:I156"/>
    <mergeCell ref="J152:J156"/>
    <mergeCell ref="K152:K156"/>
    <mergeCell ref="L152:L156"/>
    <mergeCell ref="M152:M156"/>
    <mergeCell ref="N152:N156"/>
    <mergeCell ref="D145:E145"/>
    <mergeCell ref="D146:E146"/>
    <mergeCell ref="C142:C146"/>
    <mergeCell ref="D142:E142"/>
    <mergeCell ref="H142:H146"/>
    <mergeCell ref="I142:I146"/>
    <mergeCell ref="J142:J146"/>
    <mergeCell ref="K142:K146"/>
    <mergeCell ref="P152:P156"/>
    <mergeCell ref="Q152:Q156"/>
    <mergeCell ref="R152:R156"/>
    <mergeCell ref="S152:S156"/>
    <mergeCell ref="T152:T156"/>
    <mergeCell ref="U152:U156"/>
    <mergeCell ref="AE152:AE156"/>
    <mergeCell ref="AF152:AF156"/>
    <mergeCell ref="X152:X156"/>
    <mergeCell ref="Y152:Y156"/>
    <mergeCell ref="Z152:Z156"/>
    <mergeCell ref="AA152:AA156"/>
    <mergeCell ref="AG142:AG146"/>
    <mergeCell ref="AS142:AS146"/>
    <mergeCell ref="AT142:AT146"/>
    <mergeCell ref="AH142:AH146"/>
    <mergeCell ref="AI142:AI146"/>
    <mergeCell ref="AJ142:AJ146"/>
    <mergeCell ref="AK142:AK146"/>
    <mergeCell ref="AL142:AL146"/>
    <mergeCell ref="AM142:AM146"/>
    <mergeCell ref="AN142:AN146"/>
    <mergeCell ref="M142:M146"/>
    <mergeCell ref="N142:N146"/>
    <mergeCell ref="O142:O146"/>
    <mergeCell ref="P142:P146"/>
    <mergeCell ref="Q142:Q146"/>
    <mergeCell ref="R142:R146"/>
    <mergeCell ref="S142:S146"/>
    <mergeCell ref="T142:T146"/>
    <mergeCell ref="U142:U146"/>
    <mergeCell ref="V142:V146"/>
    <mergeCell ref="W142:W146"/>
    <mergeCell ref="X142:X146"/>
    <mergeCell ref="Y142:Y146"/>
    <mergeCell ref="Z142:Z146"/>
    <mergeCell ref="AA142:AA146"/>
    <mergeCell ref="AB142:AB146"/>
    <mergeCell ref="D130:E130"/>
    <mergeCell ref="D131:E131"/>
    <mergeCell ref="C132:C136"/>
    <mergeCell ref="D132:E136"/>
    <mergeCell ref="H132:H136"/>
    <mergeCell ref="I132:I136"/>
    <mergeCell ref="J132:J136"/>
    <mergeCell ref="M137:M141"/>
    <mergeCell ref="N137:N141"/>
    <mergeCell ref="R132:R136"/>
    <mergeCell ref="L137:L141"/>
    <mergeCell ref="AB152:AB156"/>
    <mergeCell ref="AC152:AC156"/>
    <mergeCell ref="AD152:AD156"/>
    <mergeCell ref="AD142:AD146"/>
    <mergeCell ref="AE142:AE146"/>
    <mergeCell ref="AF142:AF146"/>
    <mergeCell ref="V152:V156"/>
    <mergeCell ref="W152:W156"/>
    <mergeCell ref="O152:O156"/>
    <mergeCell ref="AA147:AA151"/>
    <mergeCell ref="AB147:AB151"/>
    <mergeCell ref="AC147:AC151"/>
    <mergeCell ref="AD147:AD151"/>
    <mergeCell ref="AF147:AF151"/>
    <mergeCell ref="V137:V141"/>
    <mergeCell ref="W137:W141"/>
    <mergeCell ref="O137:O141"/>
    <mergeCell ref="P137:P141"/>
    <mergeCell ref="Q137:Q141"/>
    <mergeCell ref="R137:R141"/>
    <mergeCell ref="S137:S141"/>
    <mergeCell ref="S132:S136"/>
    <mergeCell ref="T132:T136"/>
    <mergeCell ref="W132:W136"/>
    <mergeCell ref="X132:X136"/>
    <mergeCell ref="AH137:AH141"/>
    <mergeCell ref="AI137:AI141"/>
    <mergeCell ref="AJ137:AJ141"/>
    <mergeCell ref="AK137:AK141"/>
    <mergeCell ref="AL137:AL141"/>
    <mergeCell ref="AM137:AM141"/>
    <mergeCell ref="AE132:AE136"/>
    <mergeCell ref="D128:E128"/>
    <mergeCell ref="D129:E129"/>
    <mergeCell ref="C137:C141"/>
    <mergeCell ref="D137:E141"/>
    <mergeCell ref="K132:K136"/>
    <mergeCell ref="L132:L136"/>
    <mergeCell ref="M132:M136"/>
    <mergeCell ref="N132:N136"/>
    <mergeCell ref="O132:O136"/>
    <mergeCell ref="P132:P136"/>
    <mergeCell ref="Q132:Q136"/>
    <mergeCell ref="Y132:Y136"/>
    <mergeCell ref="Z132:Z136"/>
    <mergeCell ref="AA132:AA136"/>
    <mergeCell ref="AB132:AB136"/>
    <mergeCell ref="AC132:AC136"/>
    <mergeCell ref="AD132:AD136"/>
    <mergeCell ref="H137:H141"/>
    <mergeCell ref="I137:I141"/>
    <mergeCell ref="J137:J141"/>
    <mergeCell ref="K137:K141"/>
    <mergeCell ref="Y127:Y131"/>
    <mergeCell ref="Z127:Z131"/>
    <mergeCell ref="AE127:AE131"/>
    <mergeCell ref="AF127:AF131"/>
    <mergeCell ref="AG127:AG131"/>
    <mergeCell ref="AO127:AO131"/>
    <mergeCell ref="AP127:AP131"/>
    <mergeCell ref="AQ127:AQ131"/>
    <mergeCell ref="AR127:AR131"/>
    <mergeCell ref="AS127:AS131"/>
    <mergeCell ref="AT127:AT131"/>
    <mergeCell ref="AH127:AH131"/>
    <mergeCell ref="AI127:AI131"/>
    <mergeCell ref="AJ127:AJ131"/>
    <mergeCell ref="AK127:AK131"/>
    <mergeCell ref="AL127:AL131"/>
    <mergeCell ref="AM127:AM131"/>
    <mergeCell ref="AN127:AN131"/>
    <mergeCell ref="C117:C121"/>
    <mergeCell ref="D117:E121"/>
    <mergeCell ref="H117:H121"/>
    <mergeCell ref="I117:I121"/>
    <mergeCell ref="J117:J121"/>
    <mergeCell ref="V122:V126"/>
    <mergeCell ref="W122:W126"/>
    <mergeCell ref="O122:O126"/>
    <mergeCell ref="P122:P126"/>
    <mergeCell ref="Q122:Q126"/>
    <mergeCell ref="R122:R126"/>
    <mergeCell ref="S122:S126"/>
    <mergeCell ref="T122:T126"/>
    <mergeCell ref="U122:U126"/>
    <mergeCell ref="M127:M131"/>
    <mergeCell ref="N127:N131"/>
    <mergeCell ref="C122:C126"/>
    <mergeCell ref="H122:H126"/>
    <mergeCell ref="I122:I126"/>
    <mergeCell ref="J122:J126"/>
    <mergeCell ref="K122:K126"/>
    <mergeCell ref="L122:L126"/>
    <mergeCell ref="M122:M126"/>
    <mergeCell ref="N122:N126"/>
    <mergeCell ref="R117:R121"/>
    <mergeCell ref="C127:C131"/>
    <mergeCell ref="D127:E127"/>
    <mergeCell ref="H127:H131"/>
    <mergeCell ref="I127:I131"/>
    <mergeCell ref="J127:J131"/>
    <mergeCell ref="K127:K131"/>
    <mergeCell ref="L127:L131"/>
    <mergeCell ref="AT107:AT111"/>
    <mergeCell ref="X107:X111"/>
    <mergeCell ref="Y107:Y111"/>
    <mergeCell ref="Z107:Z111"/>
    <mergeCell ref="AA107:AA111"/>
    <mergeCell ref="AB107:AB111"/>
    <mergeCell ref="AC107:AC111"/>
    <mergeCell ref="AD107:AD111"/>
    <mergeCell ref="C112:C116"/>
    <mergeCell ref="D112:E112"/>
    <mergeCell ref="H112:H116"/>
    <mergeCell ref="I112:I116"/>
    <mergeCell ref="J112:J116"/>
    <mergeCell ref="K112:K116"/>
    <mergeCell ref="L112:L116"/>
    <mergeCell ref="D115:E115"/>
    <mergeCell ref="D116:E116"/>
    <mergeCell ref="M112:M116"/>
    <mergeCell ref="N112:N116"/>
    <mergeCell ref="R107:R111"/>
    <mergeCell ref="S107:S111"/>
    <mergeCell ref="T107:T111"/>
    <mergeCell ref="U107:U111"/>
    <mergeCell ref="O112:O116"/>
    <mergeCell ref="P112:P116"/>
    <mergeCell ref="Q112:Q116"/>
    <mergeCell ref="R112:R116"/>
    <mergeCell ref="S112:S116"/>
    <mergeCell ref="T112:T116"/>
    <mergeCell ref="U112:U116"/>
    <mergeCell ref="V112:V116"/>
    <mergeCell ref="W112:W116"/>
    <mergeCell ref="Y102:Y103"/>
    <mergeCell ref="Z102:Z103"/>
    <mergeCell ref="AA102:AA103"/>
    <mergeCell ref="AB102:AB103"/>
    <mergeCell ref="AC102:AC103"/>
    <mergeCell ref="AD102:AD103"/>
    <mergeCell ref="AE102:AE103"/>
    <mergeCell ref="AF102:AF103"/>
    <mergeCell ref="AG102:AG103"/>
    <mergeCell ref="AH102:AH103"/>
    <mergeCell ref="AI102:AI103"/>
    <mergeCell ref="AQ102:AQ103"/>
    <mergeCell ref="AR102:AR103"/>
    <mergeCell ref="AS102:AS103"/>
    <mergeCell ref="AP112:AP116"/>
    <mergeCell ref="AQ112:AQ116"/>
    <mergeCell ref="AR112:AR116"/>
    <mergeCell ref="AS112:AS116"/>
    <mergeCell ref="AO112:AO116"/>
    <mergeCell ref="AS104:AS105"/>
    <mergeCell ref="AG112:AG116"/>
    <mergeCell ref="Y112:Y116"/>
    <mergeCell ref="Z112:Z116"/>
    <mergeCell ref="AA112:AA116"/>
    <mergeCell ref="AB112:AB116"/>
    <mergeCell ref="AE107:AE111"/>
    <mergeCell ref="AF107:AF111"/>
    <mergeCell ref="AP107:AP111"/>
    <mergeCell ref="AQ107:AQ111"/>
    <mergeCell ref="AR107:AR111"/>
    <mergeCell ref="AS107:AS111"/>
    <mergeCell ref="AT102:AT103"/>
    <mergeCell ref="AJ102:AJ103"/>
    <mergeCell ref="AK102:AK103"/>
    <mergeCell ref="AL102:AL103"/>
    <mergeCell ref="AM102:AM103"/>
    <mergeCell ref="AN102:AN103"/>
    <mergeCell ref="AO102:AO103"/>
    <mergeCell ref="AP102:AP103"/>
    <mergeCell ref="H100:H101"/>
    <mergeCell ref="I100:I101"/>
    <mergeCell ref="J100:J101"/>
    <mergeCell ref="K100:K101"/>
    <mergeCell ref="L100:L101"/>
    <mergeCell ref="M100:M101"/>
    <mergeCell ref="N100:N101"/>
    <mergeCell ref="O102:O103"/>
    <mergeCell ref="P102:P103"/>
    <mergeCell ref="Q102:Q103"/>
    <mergeCell ref="R102:R103"/>
    <mergeCell ref="S102:S103"/>
    <mergeCell ref="T102:T103"/>
    <mergeCell ref="U102:U103"/>
    <mergeCell ref="V102:V103"/>
    <mergeCell ref="W102:W103"/>
    <mergeCell ref="X102:X103"/>
    <mergeCell ref="H102:H103"/>
    <mergeCell ref="I102:I103"/>
    <mergeCell ref="J102:J103"/>
    <mergeCell ref="K102:K103"/>
    <mergeCell ref="L102:L103"/>
    <mergeCell ref="M102:M103"/>
    <mergeCell ref="N102:N103"/>
    <mergeCell ref="AR100:AR101"/>
    <mergeCell ref="AJ94:AJ99"/>
    <mergeCell ref="AK94:AK99"/>
    <mergeCell ref="AL94:AL99"/>
    <mergeCell ref="AM94:AM99"/>
    <mergeCell ref="AN94:AN99"/>
    <mergeCell ref="AO94:AO99"/>
    <mergeCell ref="AP94:AP99"/>
    <mergeCell ref="AT89:AT93"/>
    <mergeCell ref="AH89:AH93"/>
    <mergeCell ref="AI89:AI93"/>
    <mergeCell ref="AJ89:AJ93"/>
    <mergeCell ref="AK89:AK93"/>
    <mergeCell ref="AL89:AL93"/>
    <mergeCell ref="AM89:AM93"/>
    <mergeCell ref="AN89:AN93"/>
    <mergeCell ref="AQ94:AQ99"/>
    <mergeCell ref="AR94:AR99"/>
    <mergeCell ref="AS94:AS99"/>
    <mergeCell ref="AT94:AT99"/>
    <mergeCell ref="AS100:AS101"/>
    <mergeCell ref="AT100:AT101"/>
    <mergeCell ref="AC89:AC93"/>
    <mergeCell ref="AD89:AD93"/>
    <mergeCell ref="AE89:AE93"/>
    <mergeCell ref="AF89:AF93"/>
    <mergeCell ref="AG89:AG93"/>
    <mergeCell ref="AO89:AO93"/>
    <mergeCell ref="AP89:AP93"/>
    <mergeCell ref="AQ89:AQ93"/>
    <mergeCell ref="AR89:AR93"/>
    <mergeCell ref="AS89:AS93"/>
    <mergeCell ref="V100:V101"/>
    <mergeCell ref="W100:W101"/>
    <mergeCell ref="AE100:AE101"/>
    <mergeCell ref="AF100:AF101"/>
    <mergeCell ref="X100:X101"/>
    <mergeCell ref="Y100:Y101"/>
    <mergeCell ref="Z100:Z101"/>
    <mergeCell ref="AA100:AA101"/>
    <mergeCell ref="AB100:AB101"/>
    <mergeCell ref="AC100:AC101"/>
    <mergeCell ref="AD100:AD101"/>
    <mergeCell ref="AN100:AN101"/>
    <mergeCell ref="AO100:AO101"/>
    <mergeCell ref="AG100:AG101"/>
    <mergeCell ref="AH100:AH101"/>
    <mergeCell ref="AI100:AI101"/>
    <mergeCell ref="AJ100:AJ101"/>
    <mergeCell ref="AK100:AK101"/>
    <mergeCell ref="AL100:AL101"/>
    <mergeCell ref="AM100:AM101"/>
    <mergeCell ref="AP100:AP101"/>
    <mergeCell ref="AQ100:AQ101"/>
    <mergeCell ref="U100:U101"/>
    <mergeCell ref="D82:E82"/>
    <mergeCell ref="D83:E83"/>
    <mergeCell ref="I83:I86"/>
    <mergeCell ref="J83:J86"/>
    <mergeCell ref="K83:K86"/>
    <mergeCell ref="L83:L86"/>
    <mergeCell ref="D86:E86"/>
    <mergeCell ref="D84:E84"/>
    <mergeCell ref="D85:E85"/>
    <mergeCell ref="H89:H93"/>
    <mergeCell ref="I89:I93"/>
    <mergeCell ref="J89:J93"/>
    <mergeCell ref="K89:K93"/>
    <mergeCell ref="L89:L93"/>
    <mergeCell ref="M89:M93"/>
    <mergeCell ref="N89:N93"/>
    <mergeCell ref="O89:O93"/>
    <mergeCell ref="P89:P93"/>
    <mergeCell ref="Q89:Q93"/>
    <mergeCell ref="R89:R93"/>
    <mergeCell ref="S89:S93"/>
    <mergeCell ref="T89:T93"/>
    <mergeCell ref="U89:U93"/>
    <mergeCell ref="D87:E87"/>
    <mergeCell ref="D88:E88"/>
    <mergeCell ref="C82:C88"/>
    <mergeCell ref="O94:O99"/>
    <mergeCell ref="P94:P99"/>
    <mergeCell ref="Q94:Q99"/>
    <mergeCell ref="R94:R99"/>
    <mergeCell ref="S94:S99"/>
    <mergeCell ref="T94:T99"/>
    <mergeCell ref="U94:U99"/>
    <mergeCell ref="H94:H99"/>
    <mergeCell ref="I94:I99"/>
    <mergeCell ref="J94:J99"/>
    <mergeCell ref="K94:K99"/>
    <mergeCell ref="L94:L99"/>
    <mergeCell ref="M94:M99"/>
    <mergeCell ref="N94:N99"/>
    <mergeCell ref="U87:U88"/>
    <mergeCell ref="N87:N88"/>
    <mergeCell ref="O87:O88"/>
    <mergeCell ref="P87:P88"/>
    <mergeCell ref="Q87:Q88"/>
    <mergeCell ref="R87:R88"/>
    <mergeCell ref="S87:S88"/>
    <mergeCell ref="T87:T88"/>
    <mergeCell ref="H83:H86"/>
    <mergeCell ref="H87:H88"/>
    <mergeCell ref="I87:I88"/>
    <mergeCell ref="J87:J88"/>
    <mergeCell ref="K87:K88"/>
    <mergeCell ref="L87:L88"/>
    <mergeCell ref="M87:M88"/>
    <mergeCell ref="T83:T86"/>
    <mergeCell ref="U83:U86"/>
    <mergeCell ref="V83:V86"/>
    <mergeCell ref="W83:W86"/>
    <mergeCell ref="X83:X86"/>
    <mergeCell ref="Y83:Y86"/>
    <mergeCell ref="Z83:Z86"/>
    <mergeCell ref="AA83:AA86"/>
    <mergeCell ref="AB83:AB86"/>
    <mergeCell ref="AC83:AC86"/>
    <mergeCell ref="V87:V88"/>
    <mergeCell ref="AR87:AR88"/>
    <mergeCell ref="AS87:AS88"/>
    <mergeCell ref="AO83:AO86"/>
    <mergeCell ref="AP83:AP86"/>
    <mergeCell ref="AQ83:AQ86"/>
    <mergeCell ref="AR83:AR86"/>
    <mergeCell ref="AS83:AS86"/>
    <mergeCell ref="AM87:AM88"/>
    <mergeCell ref="AN87:AN88"/>
    <mergeCell ref="AF87:AF88"/>
    <mergeCell ref="AG87:AG88"/>
    <mergeCell ref="AH87:AH88"/>
    <mergeCell ref="AI87:AI88"/>
    <mergeCell ref="AJ87:AJ88"/>
    <mergeCell ref="AK87:AK88"/>
    <mergeCell ref="AL87:AL88"/>
    <mergeCell ref="AT83:AT86"/>
    <mergeCell ref="AO87:AO88"/>
    <mergeCell ref="AT87:AT88"/>
    <mergeCell ref="M83:M86"/>
    <mergeCell ref="N83:N86"/>
    <mergeCell ref="O83:O86"/>
    <mergeCell ref="P83:P86"/>
    <mergeCell ref="Q83:Q86"/>
    <mergeCell ref="R83:R86"/>
    <mergeCell ref="S83:S86"/>
    <mergeCell ref="AH83:AH86"/>
    <mergeCell ref="AI83:AI86"/>
    <mergeCell ref="AJ83:AJ86"/>
    <mergeCell ref="AK83:AK86"/>
    <mergeCell ref="AL83:AL86"/>
    <mergeCell ref="AM83:AM86"/>
    <mergeCell ref="AN83:AN86"/>
    <mergeCell ref="AD83:AD86"/>
    <mergeCell ref="AE83:AE86"/>
    <mergeCell ref="AF83:AF86"/>
    <mergeCell ref="AG83:AG86"/>
    <mergeCell ref="AP87:AP88"/>
    <mergeCell ref="AQ87:AQ88"/>
    <mergeCell ref="AD87:AD88"/>
    <mergeCell ref="AE87:AE88"/>
    <mergeCell ref="W87:W88"/>
    <mergeCell ref="X87:X88"/>
    <mergeCell ref="Y87:Y88"/>
    <mergeCell ref="Z87:Z88"/>
    <mergeCell ref="AA87:AA88"/>
    <mergeCell ref="AB87:AB88"/>
    <mergeCell ref="AC87:AC88"/>
    <mergeCell ref="X75:X81"/>
    <mergeCell ref="Y75:Y81"/>
    <mergeCell ref="Z75:Z81"/>
    <mergeCell ref="AA75:AA81"/>
    <mergeCell ref="AB75:AB81"/>
    <mergeCell ref="AC75:AC81"/>
    <mergeCell ref="AD75:AD81"/>
    <mergeCell ref="AE75:AE81"/>
    <mergeCell ref="AF75:AF81"/>
    <mergeCell ref="AG75:AG81"/>
    <mergeCell ref="AH75:AH81"/>
    <mergeCell ref="AP75:AP81"/>
    <mergeCell ref="AQ75:AQ81"/>
    <mergeCell ref="AR75:AR81"/>
    <mergeCell ref="AS75:AS81"/>
    <mergeCell ref="AT75:AT81"/>
    <mergeCell ref="AI75:AI81"/>
    <mergeCell ref="AJ75:AJ81"/>
    <mergeCell ref="AK75:AK81"/>
    <mergeCell ref="AL75:AL81"/>
    <mergeCell ref="AM75:AM81"/>
    <mergeCell ref="AN75:AN81"/>
    <mergeCell ref="AO75:AO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70" zoomScaleNormal="70" workbookViewId="0">
      <selection activeCell="D41" sqref="D41"/>
    </sheetView>
  </sheetViews>
  <sheetFormatPr defaultColWidth="12.7109375" defaultRowHeight="15" customHeight="1" x14ac:dyDescent="0.2"/>
  <cols>
    <col min="1" max="1" width="5.85546875" customWidth="1"/>
    <col min="2" max="2" width="9.140625" hidden="1" customWidth="1"/>
    <col min="3" max="3" width="9.140625" customWidth="1"/>
    <col min="4" max="4" width="42.7109375" customWidth="1"/>
    <col min="5" max="5" width="20.7109375" customWidth="1"/>
    <col min="6" max="6" width="6.85546875" customWidth="1"/>
    <col min="7" max="7" width="5.7109375" customWidth="1"/>
    <col min="8" max="8" width="5.28515625" customWidth="1"/>
    <col min="9" max="9" width="6" customWidth="1"/>
    <col min="10" max="11" width="5.28515625" customWidth="1"/>
    <col min="12" max="12" width="5.7109375" customWidth="1"/>
    <col min="13" max="13" width="5.28515625" customWidth="1"/>
    <col min="14" max="14" width="6.28515625" customWidth="1"/>
    <col min="15" max="15" width="5.140625" customWidth="1"/>
    <col min="16" max="16" width="5.28515625" customWidth="1"/>
    <col min="17" max="17" width="6.140625" customWidth="1"/>
    <col min="18" max="27" width="9.140625" customWidth="1"/>
  </cols>
  <sheetData>
    <row r="1" spans="1:27" ht="17.25" customHeight="1" x14ac:dyDescent="0.2">
      <c r="A1" s="1119" t="s">
        <v>2042</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row>
    <row r="2" spans="1:27" ht="17.25" customHeight="1" x14ac:dyDescent="0.2">
      <c r="A2" s="1119" t="s">
        <v>1029</v>
      </c>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row>
    <row r="3" spans="1:27" ht="17.25" customHeight="1" x14ac:dyDescent="0.2">
      <c r="A3" s="203"/>
      <c r="B3" s="203"/>
      <c r="C3" s="203"/>
      <c r="D3" s="203"/>
      <c r="E3" s="203"/>
      <c r="F3" s="203"/>
      <c r="G3" s="204"/>
      <c r="H3" s="203"/>
      <c r="I3" s="203"/>
      <c r="J3" s="203"/>
      <c r="K3" s="203"/>
      <c r="L3" s="203"/>
      <c r="M3" s="203"/>
      <c r="N3" s="203"/>
      <c r="O3" s="203"/>
      <c r="P3" s="203"/>
      <c r="Q3" s="203"/>
      <c r="R3" s="203"/>
      <c r="S3" s="203"/>
      <c r="T3" s="203"/>
      <c r="U3" s="203"/>
      <c r="V3" s="203"/>
      <c r="W3" s="203"/>
      <c r="X3" s="203"/>
      <c r="Y3" s="203"/>
      <c r="Z3" s="203"/>
      <c r="AA3" s="203"/>
    </row>
    <row r="4" spans="1:27" ht="15" customHeight="1" x14ac:dyDescent="0.2">
      <c r="A4" s="203"/>
      <c r="B4" s="203"/>
      <c r="C4" s="575"/>
      <c r="D4" s="576"/>
      <c r="E4" s="717"/>
      <c r="F4" s="1170" t="s">
        <v>2043</v>
      </c>
      <c r="G4" s="1142"/>
      <c r="H4" s="1166"/>
      <c r="I4" s="1166"/>
      <c r="J4" s="1166"/>
      <c r="K4" s="1166"/>
      <c r="L4" s="1166"/>
      <c r="M4" s="1166"/>
      <c r="N4" s="1112"/>
      <c r="O4" s="1112"/>
      <c r="P4" s="1112"/>
      <c r="Q4" s="1141"/>
      <c r="R4" s="203"/>
      <c r="S4" s="1173"/>
      <c r="T4" s="1116"/>
      <c r="U4" s="718"/>
      <c r="V4" s="203"/>
      <c r="W4" s="203"/>
      <c r="X4" s="203"/>
      <c r="Y4" s="203"/>
      <c r="Z4" s="203"/>
      <c r="AA4" s="203"/>
    </row>
    <row r="5" spans="1:27" ht="15" customHeight="1" x14ac:dyDescent="0.2">
      <c r="A5" s="203"/>
      <c r="B5" s="203"/>
      <c r="C5" s="575" t="s">
        <v>1032</v>
      </c>
      <c r="D5" s="576"/>
      <c r="E5" s="574"/>
      <c r="F5" s="838"/>
      <c r="G5" s="838"/>
      <c r="H5" s="838"/>
      <c r="I5" s="838"/>
      <c r="J5" s="838"/>
      <c r="K5" s="838"/>
      <c r="L5" s="838"/>
      <c r="M5" s="838"/>
      <c r="N5" s="838"/>
      <c r="O5" s="838"/>
      <c r="P5" s="838"/>
      <c r="Q5" s="838"/>
      <c r="R5" s="203"/>
      <c r="S5" s="952"/>
      <c r="T5" s="952"/>
      <c r="U5" s="718"/>
      <c r="V5" s="203"/>
      <c r="W5" s="203"/>
      <c r="X5" s="203"/>
      <c r="Y5" s="203"/>
      <c r="Z5" s="203"/>
      <c r="AA5" s="203"/>
    </row>
    <row r="6" spans="1:27" ht="15" customHeight="1" x14ac:dyDescent="0.2">
      <c r="A6" s="203"/>
      <c r="B6" s="203"/>
      <c r="C6" s="575" t="s">
        <v>1554</v>
      </c>
      <c r="D6" s="576"/>
      <c r="E6" s="574"/>
      <c r="F6" s="838"/>
      <c r="G6" s="838"/>
      <c r="H6" s="838"/>
      <c r="I6" s="838"/>
      <c r="J6" s="838"/>
      <c r="K6" s="838"/>
      <c r="L6" s="838"/>
      <c r="M6" s="838"/>
      <c r="N6" s="838"/>
      <c r="O6" s="838"/>
      <c r="P6" s="838"/>
      <c r="Q6" s="838"/>
      <c r="R6" s="203"/>
      <c r="S6" s="952"/>
      <c r="T6" s="952"/>
      <c r="U6" s="718"/>
      <c r="V6" s="203"/>
      <c r="W6" s="203"/>
      <c r="X6" s="203"/>
      <c r="Y6" s="203"/>
      <c r="Z6" s="203"/>
      <c r="AA6" s="203"/>
    </row>
    <row r="7" spans="1:27" ht="12.75" customHeight="1" x14ac:dyDescent="0.2">
      <c r="A7" s="203"/>
      <c r="B7" s="203"/>
      <c r="C7" s="203"/>
      <c r="D7" s="577"/>
      <c r="E7" s="577"/>
      <c r="F7" s="838"/>
      <c r="G7" s="838"/>
      <c r="H7" s="838"/>
      <c r="I7" s="838"/>
      <c r="J7" s="838"/>
      <c r="K7" s="838"/>
      <c r="L7" s="838"/>
      <c r="M7" s="838"/>
      <c r="N7" s="838"/>
      <c r="O7" s="838"/>
      <c r="P7" s="838"/>
      <c r="Q7" s="838"/>
      <c r="R7" s="203"/>
      <c r="S7" s="952"/>
      <c r="T7" s="952"/>
      <c r="U7" s="718"/>
      <c r="V7" s="203"/>
      <c r="W7" s="203"/>
      <c r="X7" s="203"/>
      <c r="Y7" s="203"/>
      <c r="Z7" s="203"/>
      <c r="AA7" s="203"/>
    </row>
    <row r="8" spans="1:27" ht="12.75" customHeight="1" x14ac:dyDescent="0.2">
      <c r="A8" s="971"/>
      <c r="B8" s="836"/>
      <c r="C8" s="972"/>
      <c r="D8" s="836"/>
      <c r="E8" s="54"/>
      <c r="F8" s="839"/>
      <c r="G8" s="839"/>
      <c r="H8" s="839"/>
      <c r="I8" s="839"/>
      <c r="J8" s="839"/>
      <c r="K8" s="839"/>
      <c r="L8" s="839"/>
      <c r="M8" s="839"/>
      <c r="N8" s="839"/>
      <c r="O8" s="839"/>
      <c r="P8" s="839"/>
      <c r="Q8" s="839"/>
      <c r="R8" s="203"/>
      <c r="S8" s="953"/>
      <c r="T8" s="953"/>
      <c r="U8" s="718"/>
      <c r="V8" s="203"/>
      <c r="W8" s="203"/>
      <c r="X8" s="203"/>
      <c r="Y8" s="203"/>
      <c r="Z8" s="203"/>
      <c r="AA8" s="203"/>
    </row>
    <row r="9" spans="1:27" ht="12.75" customHeight="1" x14ac:dyDescent="0.2">
      <c r="A9" s="719"/>
      <c r="B9" s="720"/>
      <c r="C9" s="569" t="s">
        <v>1038</v>
      </c>
      <c r="D9" s="720"/>
      <c r="E9" s="720"/>
      <c r="F9" s="582">
        <f t="shared" ref="F9:F10" si="0">SUM(G9:P9)</f>
        <v>0</v>
      </c>
      <c r="G9" s="721"/>
      <c r="H9" s="650"/>
      <c r="I9" s="650"/>
      <c r="J9" s="650"/>
      <c r="K9" s="650"/>
      <c r="L9" s="650"/>
      <c r="M9" s="650"/>
      <c r="N9" s="650"/>
      <c r="O9" s="650"/>
      <c r="P9" s="650"/>
      <c r="Q9" s="648"/>
      <c r="R9" s="203"/>
      <c r="S9" s="568">
        <f t="shared" ref="S9:S10" si="1">SUM(G9:M9)</f>
        <v>0</v>
      </c>
      <c r="T9" s="568">
        <f t="shared" ref="T9:T10" si="2">SUM(N9:P9)</f>
        <v>0</v>
      </c>
      <c r="U9" s="203"/>
      <c r="V9" s="203"/>
      <c r="W9" s="203"/>
      <c r="X9" s="203"/>
      <c r="Y9" s="203"/>
      <c r="Z9" s="203"/>
      <c r="AA9" s="203"/>
    </row>
    <row r="10" spans="1:27" ht="12.75" customHeight="1" x14ac:dyDescent="0.2">
      <c r="A10" s="722"/>
      <c r="B10" s="723"/>
      <c r="C10" s="569" t="s">
        <v>1040</v>
      </c>
      <c r="D10" s="723"/>
      <c r="E10" s="723"/>
      <c r="F10" s="582">
        <f t="shared" si="0"/>
        <v>0</v>
      </c>
      <c r="G10" s="721"/>
      <c r="H10" s="650"/>
      <c r="I10" s="650"/>
      <c r="J10" s="650"/>
      <c r="K10" s="650"/>
      <c r="L10" s="650"/>
      <c r="M10" s="650"/>
      <c r="N10" s="650"/>
      <c r="O10" s="650"/>
      <c r="P10" s="650"/>
      <c r="Q10" s="648"/>
      <c r="R10" s="203"/>
      <c r="S10" s="568">
        <f t="shared" si="1"/>
        <v>0</v>
      </c>
      <c r="T10" s="568">
        <f t="shared" si="2"/>
        <v>0</v>
      </c>
      <c r="U10" s="203"/>
      <c r="V10" s="203"/>
      <c r="W10" s="203"/>
      <c r="X10" s="203"/>
      <c r="Y10" s="203"/>
      <c r="Z10" s="203"/>
      <c r="AA10" s="203"/>
    </row>
    <row r="11" spans="1:27" ht="12.75" customHeight="1" x14ac:dyDescent="0.2">
      <c r="A11" s="722"/>
      <c r="B11" s="723"/>
      <c r="C11" s="569"/>
      <c r="D11" s="723"/>
      <c r="E11" s="724"/>
      <c r="F11" s="725"/>
      <c r="G11" s="726"/>
      <c r="H11" s="727"/>
      <c r="I11" s="727"/>
      <c r="J11" s="727"/>
      <c r="K11" s="727"/>
      <c r="L11" s="727"/>
      <c r="M11" s="727"/>
      <c r="N11" s="727"/>
      <c r="O11" s="727"/>
      <c r="P11" s="727"/>
      <c r="Q11" s="728"/>
      <c r="R11" s="203"/>
      <c r="S11" s="203"/>
      <c r="T11" s="203"/>
      <c r="U11" s="203"/>
      <c r="V11" s="203"/>
      <c r="W11" s="203"/>
      <c r="X11" s="203"/>
      <c r="Y11" s="203"/>
      <c r="Z11" s="203"/>
      <c r="AA11" s="203"/>
    </row>
    <row r="12" spans="1:27" ht="21.75" customHeight="1" x14ac:dyDescent="0.2">
      <c r="A12" s="1168" t="s">
        <v>1</v>
      </c>
      <c r="B12" s="844"/>
      <c r="C12" s="1168" t="s">
        <v>1044</v>
      </c>
      <c r="D12" s="1097"/>
      <c r="E12" s="1171" t="s">
        <v>1045</v>
      </c>
      <c r="F12" s="1171" t="s">
        <v>1046</v>
      </c>
      <c r="G12" s="1167" t="s">
        <v>2044</v>
      </c>
      <c r="H12" s="834"/>
      <c r="I12" s="834"/>
      <c r="J12" s="834"/>
      <c r="K12" s="834"/>
      <c r="L12" s="834"/>
      <c r="M12" s="834"/>
      <c r="N12" s="834"/>
      <c r="O12" s="834"/>
      <c r="P12" s="834"/>
      <c r="Q12" s="832"/>
      <c r="R12" s="580"/>
      <c r="S12" s="203"/>
      <c r="T12" s="203"/>
      <c r="U12" s="203"/>
      <c r="V12" s="203"/>
      <c r="W12" s="203"/>
      <c r="X12" s="203"/>
      <c r="Y12" s="203"/>
      <c r="Z12" s="203"/>
      <c r="AA12" s="203"/>
    </row>
    <row r="13" spans="1:27" ht="21" customHeight="1" x14ac:dyDescent="0.2">
      <c r="A13" s="1095"/>
      <c r="B13" s="1096"/>
      <c r="C13" s="1095"/>
      <c r="D13" s="961"/>
      <c r="E13" s="863"/>
      <c r="F13" s="863"/>
      <c r="G13" s="729">
        <v>1</v>
      </c>
      <c r="H13" s="730">
        <f t="shared" ref="H13:P13" si="3">G13+1</f>
        <v>2</v>
      </c>
      <c r="I13" s="730">
        <f t="shared" si="3"/>
        <v>3</v>
      </c>
      <c r="J13" s="730">
        <f t="shared" si="3"/>
        <v>4</v>
      </c>
      <c r="K13" s="730">
        <f t="shared" si="3"/>
        <v>5</v>
      </c>
      <c r="L13" s="730">
        <f t="shared" si="3"/>
        <v>6</v>
      </c>
      <c r="M13" s="730">
        <f t="shared" si="3"/>
        <v>7</v>
      </c>
      <c r="N13" s="730">
        <f t="shared" si="3"/>
        <v>8</v>
      </c>
      <c r="O13" s="730">
        <f t="shared" si="3"/>
        <v>9</v>
      </c>
      <c r="P13" s="730">
        <f t="shared" si="3"/>
        <v>10</v>
      </c>
      <c r="Q13" s="731"/>
      <c r="R13" s="580"/>
      <c r="S13" s="203"/>
      <c r="T13" s="203"/>
      <c r="U13" s="203"/>
      <c r="V13" s="203"/>
      <c r="W13" s="203"/>
      <c r="X13" s="203"/>
      <c r="Y13" s="203"/>
      <c r="Z13" s="203"/>
      <c r="AA13" s="203"/>
    </row>
    <row r="14" spans="1:27" ht="19.5" customHeight="1" x14ac:dyDescent="0.2">
      <c r="A14" s="732" t="s">
        <v>1033</v>
      </c>
      <c r="B14" s="733"/>
      <c r="C14" s="734" t="s">
        <v>1064</v>
      </c>
      <c r="D14" s="734"/>
      <c r="E14" s="735"/>
      <c r="F14" s="735"/>
      <c r="G14" s="736"/>
      <c r="H14" s="736"/>
      <c r="I14" s="736"/>
      <c r="J14" s="736"/>
      <c r="K14" s="736"/>
      <c r="L14" s="736"/>
      <c r="M14" s="736"/>
      <c r="N14" s="736"/>
      <c r="O14" s="736"/>
      <c r="P14" s="736"/>
      <c r="Q14" s="737"/>
      <c r="R14" s="580"/>
      <c r="S14" s="568">
        <f>S4</f>
        <v>0</v>
      </c>
      <c r="T14" s="203"/>
      <c r="U14" s="203"/>
      <c r="V14" s="203"/>
      <c r="W14" s="203"/>
      <c r="X14" s="203"/>
      <c r="Y14" s="203"/>
      <c r="Z14" s="203"/>
      <c r="AA14" s="203"/>
    </row>
    <row r="15" spans="1:27" ht="12.75" customHeight="1" x14ac:dyDescent="0.2">
      <c r="A15" s="1172" t="s">
        <v>2045</v>
      </c>
      <c r="B15" s="844"/>
      <c r="C15" s="738" t="s">
        <v>2046</v>
      </c>
      <c r="D15" s="739"/>
      <c r="E15" s="570"/>
      <c r="F15" s="570"/>
      <c r="G15" s="740"/>
      <c r="H15" s="739"/>
      <c r="I15" s="739"/>
      <c r="J15" s="739"/>
      <c r="K15" s="739"/>
      <c r="L15" s="739"/>
      <c r="M15" s="739"/>
      <c r="N15" s="739"/>
      <c r="O15" s="739"/>
      <c r="P15" s="739"/>
      <c r="Q15" s="667"/>
      <c r="R15" s="580"/>
      <c r="S15" s="1107" t="s">
        <v>2047</v>
      </c>
      <c r="T15" s="834"/>
      <c r="U15" s="669" t="s">
        <v>1053</v>
      </c>
      <c r="V15" s="670">
        <f t="shared" ref="V15:V18" si="4">COUNTIF($G$146:$M$146,U15)</f>
        <v>0</v>
      </c>
      <c r="W15" s="203"/>
      <c r="X15" s="203"/>
      <c r="Y15" s="203"/>
      <c r="Z15" s="203"/>
      <c r="AA15" s="203"/>
    </row>
    <row r="16" spans="1:27" ht="15" customHeight="1" x14ac:dyDescent="0.2">
      <c r="A16" s="870"/>
      <c r="B16" s="935"/>
      <c r="C16" s="1169" t="s">
        <v>2048</v>
      </c>
      <c r="D16" s="958"/>
      <c r="E16" s="702" t="s">
        <v>1060</v>
      </c>
      <c r="F16" s="741">
        <v>3</v>
      </c>
      <c r="G16" s="1165"/>
      <c r="H16" s="1165"/>
      <c r="I16" s="1165"/>
      <c r="J16" s="1165"/>
      <c r="K16" s="1165"/>
      <c r="L16" s="1165"/>
      <c r="M16" s="1165"/>
      <c r="N16" s="1165"/>
      <c r="O16" s="1165"/>
      <c r="P16" s="1165"/>
      <c r="Q16" s="643"/>
      <c r="R16" s="580"/>
      <c r="S16" s="1107" t="s">
        <v>2047</v>
      </c>
      <c r="T16" s="834"/>
      <c r="U16" s="669" t="s">
        <v>1055</v>
      </c>
      <c r="V16" s="670">
        <f t="shared" si="4"/>
        <v>0</v>
      </c>
      <c r="W16" s="203"/>
      <c r="X16" s="203"/>
      <c r="Y16" s="203"/>
      <c r="Z16" s="203"/>
      <c r="AA16" s="203"/>
    </row>
    <row r="17" spans="1:27" ht="15" customHeight="1" x14ac:dyDescent="0.2">
      <c r="A17" s="870"/>
      <c r="B17" s="935"/>
      <c r="C17" s="850"/>
      <c r="D17" s="1099"/>
      <c r="E17" s="668" t="s">
        <v>1057</v>
      </c>
      <c r="F17" s="742">
        <v>0</v>
      </c>
      <c r="G17" s="1051"/>
      <c r="H17" s="1051"/>
      <c r="I17" s="1051"/>
      <c r="J17" s="1051"/>
      <c r="K17" s="1051"/>
      <c r="L17" s="1051"/>
      <c r="M17" s="1051"/>
      <c r="N17" s="1051"/>
      <c r="O17" s="1051"/>
      <c r="P17" s="1051"/>
      <c r="Q17" s="581"/>
      <c r="R17" s="580"/>
      <c r="S17" s="1107" t="s">
        <v>2047</v>
      </c>
      <c r="T17" s="834"/>
      <c r="U17" s="669" t="s">
        <v>1058</v>
      </c>
      <c r="V17" s="670">
        <f t="shared" si="4"/>
        <v>0</v>
      </c>
      <c r="W17" s="203"/>
      <c r="X17" s="203"/>
      <c r="Y17" s="203"/>
      <c r="Z17" s="203"/>
      <c r="AA17" s="203"/>
    </row>
    <row r="18" spans="1:27" ht="15" customHeight="1" x14ac:dyDescent="0.2">
      <c r="A18" s="870"/>
      <c r="B18" s="935"/>
      <c r="C18" s="1177" t="s">
        <v>2049</v>
      </c>
      <c r="D18" s="844"/>
      <c r="E18" s="666" t="s">
        <v>1060</v>
      </c>
      <c r="F18" s="741">
        <v>3</v>
      </c>
      <c r="G18" s="1174"/>
      <c r="H18" s="1174"/>
      <c r="I18" s="1174"/>
      <c r="J18" s="1174"/>
      <c r="K18" s="1174"/>
      <c r="L18" s="1174"/>
      <c r="M18" s="1174"/>
      <c r="N18" s="1174"/>
      <c r="O18" s="1174"/>
      <c r="P18" s="1174"/>
      <c r="Q18" s="581"/>
      <c r="R18" s="580"/>
      <c r="S18" s="1107" t="s">
        <v>2047</v>
      </c>
      <c r="T18" s="834"/>
      <c r="U18" s="669" t="s">
        <v>1061</v>
      </c>
      <c r="V18" s="670">
        <f t="shared" si="4"/>
        <v>0</v>
      </c>
      <c r="W18" s="203"/>
      <c r="X18" s="203"/>
      <c r="Y18" s="203"/>
      <c r="Z18" s="203"/>
      <c r="AA18" s="203"/>
    </row>
    <row r="19" spans="1:27" ht="15" customHeight="1" x14ac:dyDescent="0.2">
      <c r="A19" s="850"/>
      <c r="B19" s="852"/>
      <c r="C19" s="1095"/>
      <c r="D19" s="1096"/>
      <c r="E19" s="743" t="s">
        <v>1057</v>
      </c>
      <c r="F19" s="744">
        <v>0</v>
      </c>
      <c r="G19" s="863"/>
      <c r="H19" s="863"/>
      <c r="I19" s="863"/>
      <c r="J19" s="863"/>
      <c r="K19" s="863"/>
      <c r="L19" s="863"/>
      <c r="M19" s="863"/>
      <c r="N19" s="863"/>
      <c r="O19" s="863"/>
      <c r="P19" s="863"/>
      <c r="Q19" s="745"/>
      <c r="R19" s="580"/>
      <c r="S19" s="1108" t="s">
        <v>1062</v>
      </c>
      <c r="T19" s="834"/>
      <c r="U19" s="683"/>
      <c r="V19" s="684">
        <f>SUM(V15:V18)</f>
        <v>0</v>
      </c>
      <c r="W19" s="203"/>
      <c r="X19" s="203"/>
      <c r="Y19" s="203"/>
      <c r="Z19" s="203"/>
      <c r="AA19" s="203"/>
    </row>
    <row r="20" spans="1:27" ht="15" customHeight="1" x14ac:dyDescent="0.2">
      <c r="A20" s="1175" t="s">
        <v>1055</v>
      </c>
      <c r="B20" s="897"/>
      <c r="C20" s="746" t="s">
        <v>2050</v>
      </c>
      <c r="D20" s="746"/>
      <c r="E20" s="747"/>
      <c r="F20" s="748"/>
      <c r="G20" s="749"/>
      <c r="H20" s="749"/>
      <c r="I20" s="749"/>
      <c r="J20" s="749"/>
      <c r="K20" s="749"/>
      <c r="L20" s="749"/>
      <c r="M20" s="749"/>
      <c r="N20" s="749"/>
      <c r="O20" s="749"/>
      <c r="P20" s="749"/>
      <c r="Q20" s="571"/>
      <c r="R20" s="580"/>
      <c r="S20" s="203"/>
      <c r="T20" s="203"/>
      <c r="U20" s="203"/>
      <c r="V20" s="203"/>
      <c r="W20" s="203"/>
      <c r="X20" s="203"/>
      <c r="Y20" s="203"/>
      <c r="Z20" s="203"/>
      <c r="AA20" s="203"/>
    </row>
    <row r="21" spans="1:27" ht="15" customHeight="1" x14ac:dyDescent="0.2">
      <c r="A21" s="1176">
        <v>2</v>
      </c>
      <c r="B21" s="739">
        <v>1</v>
      </c>
      <c r="C21" s="738" t="s">
        <v>2051</v>
      </c>
      <c r="D21" s="739"/>
      <c r="E21" s="739"/>
      <c r="F21" s="750"/>
      <c r="G21" s="751"/>
      <c r="H21" s="751"/>
      <c r="I21" s="751"/>
      <c r="J21" s="751"/>
      <c r="K21" s="751"/>
      <c r="L21" s="751"/>
      <c r="M21" s="751"/>
      <c r="N21" s="751"/>
      <c r="O21" s="751"/>
      <c r="P21" s="751"/>
      <c r="Q21" s="643"/>
      <c r="R21" s="580"/>
      <c r="S21" s="568">
        <f>T4</f>
        <v>0</v>
      </c>
      <c r="T21" s="203"/>
      <c r="U21" s="203"/>
      <c r="V21" s="203"/>
      <c r="W21" s="203"/>
      <c r="X21" s="203"/>
      <c r="Y21" s="203"/>
      <c r="Z21" s="203"/>
      <c r="AA21" s="203"/>
    </row>
    <row r="22" spans="1:27" ht="15" customHeight="1" x14ac:dyDescent="0.2">
      <c r="A22" s="872"/>
      <c r="B22" s="667"/>
      <c r="C22" s="1177" t="s">
        <v>2052</v>
      </c>
      <c r="D22" s="844"/>
      <c r="E22" s="666" t="s">
        <v>2053</v>
      </c>
      <c r="F22" s="741">
        <v>3</v>
      </c>
      <c r="G22" s="1174"/>
      <c r="H22" s="1174"/>
      <c r="I22" s="1174"/>
      <c r="J22" s="1174"/>
      <c r="K22" s="1174"/>
      <c r="L22" s="1174"/>
      <c r="M22" s="1174"/>
      <c r="N22" s="1174"/>
      <c r="O22" s="1174"/>
      <c r="P22" s="1174"/>
      <c r="Q22" s="581"/>
      <c r="R22" s="580"/>
      <c r="S22" s="1107" t="s">
        <v>1052</v>
      </c>
      <c r="T22" s="834"/>
      <c r="U22" s="669" t="s">
        <v>1053</v>
      </c>
      <c r="V22" s="670">
        <f t="shared" ref="V22:V25" si="5">COUNTIF($N$146:$P$146,U22)</f>
        <v>0</v>
      </c>
      <c r="W22" s="203"/>
      <c r="X22" s="203"/>
      <c r="Y22" s="203"/>
      <c r="Z22" s="203"/>
      <c r="AA22" s="203"/>
    </row>
    <row r="23" spans="1:27" ht="15" customHeight="1" x14ac:dyDescent="0.2">
      <c r="A23" s="872"/>
      <c r="B23" s="667"/>
      <c r="C23" s="870"/>
      <c r="D23" s="935"/>
      <c r="E23" s="667" t="s">
        <v>2054</v>
      </c>
      <c r="F23" s="742">
        <v>1</v>
      </c>
      <c r="G23" s="838"/>
      <c r="H23" s="838"/>
      <c r="I23" s="838"/>
      <c r="J23" s="838"/>
      <c r="K23" s="838"/>
      <c r="L23" s="838"/>
      <c r="M23" s="838"/>
      <c r="N23" s="838"/>
      <c r="O23" s="838"/>
      <c r="P23" s="838"/>
      <c r="Q23" s="581"/>
      <c r="R23" s="580"/>
      <c r="S23" s="1107" t="s">
        <v>1052</v>
      </c>
      <c r="T23" s="834"/>
      <c r="U23" s="669" t="s">
        <v>1055</v>
      </c>
      <c r="V23" s="670">
        <f t="shared" si="5"/>
        <v>0</v>
      </c>
      <c r="W23" s="203"/>
      <c r="X23" s="203"/>
      <c r="Y23" s="203"/>
      <c r="Z23" s="203"/>
      <c r="AA23" s="203"/>
    </row>
    <row r="24" spans="1:27" ht="15" customHeight="1" x14ac:dyDescent="0.2">
      <c r="A24" s="872"/>
      <c r="B24" s="667"/>
      <c r="C24" s="1095"/>
      <c r="D24" s="1096"/>
      <c r="E24" s="667" t="s">
        <v>1057</v>
      </c>
      <c r="F24" s="742">
        <v>0</v>
      </c>
      <c r="G24" s="839"/>
      <c r="H24" s="839"/>
      <c r="I24" s="839"/>
      <c r="J24" s="839"/>
      <c r="K24" s="839"/>
      <c r="L24" s="839"/>
      <c r="M24" s="839"/>
      <c r="N24" s="839"/>
      <c r="O24" s="839"/>
      <c r="P24" s="839"/>
      <c r="Q24" s="581"/>
      <c r="R24" s="580"/>
      <c r="S24" s="1107" t="s">
        <v>1877</v>
      </c>
      <c r="T24" s="834"/>
      <c r="U24" s="669" t="s">
        <v>1058</v>
      </c>
      <c r="V24" s="670">
        <f t="shared" si="5"/>
        <v>0</v>
      </c>
      <c r="W24" s="203"/>
      <c r="X24" s="203"/>
      <c r="Y24" s="203"/>
      <c r="Z24" s="203"/>
      <c r="AA24" s="203"/>
    </row>
    <row r="25" spans="1:27" ht="15" customHeight="1" x14ac:dyDescent="0.2">
      <c r="A25" s="872"/>
      <c r="B25" s="739"/>
      <c r="C25" s="752" t="s">
        <v>2055</v>
      </c>
      <c r="D25" s="753"/>
      <c r="E25" s="667" t="s">
        <v>2056</v>
      </c>
      <c r="F25" s="742">
        <v>3</v>
      </c>
      <c r="G25" s="1174"/>
      <c r="H25" s="1174"/>
      <c r="I25" s="1174"/>
      <c r="J25" s="1174"/>
      <c r="K25" s="1174"/>
      <c r="L25" s="1174"/>
      <c r="M25" s="1174"/>
      <c r="N25" s="1174"/>
      <c r="O25" s="1174"/>
      <c r="P25" s="1174"/>
      <c r="Q25" s="581"/>
      <c r="R25" s="580"/>
      <c r="S25" s="1107" t="s">
        <v>1052</v>
      </c>
      <c r="T25" s="834"/>
      <c r="U25" s="669" t="s">
        <v>1061</v>
      </c>
      <c r="V25" s="670">
        <f t="shared" si="5"/>
        <v>0</v>
      </c>
      <c r="W25" s="203"/>
      <c r="X25" s="203"/>
      <c r="Y25" s="203"/>
      <c r="Z25" s="203"/>
      <c r="AA25" s="203"/>
    </row>
    <row r="26" spans="1:27" ht="15" customHeight="1" x14ac:dyDescent="0.2">
      <c r="A26" s="872"/>
      <c r="B26" s="739"/>
      <c r="C26" s="754" t="s">
        <v>2057</v>
      </c>
      <c r="D26" s="755"/>
      <c r="E26" s="667" t="s">
        <v>2058</v>
      </c>
      <c r="F26" s="742">
        <v>2</v>
      </c>
      <c r="G26" s="838"/>
      <c r="H26" s="838"/>
      <c r="I26" s="838"/>
      <c r="J26" s="838"/>
      <c r="K26" s="838"/>
      <c r="L26" s="838"/>
      <c r="M26" s="838"/>
      <c r="N26" s="838"/>
      <c r="O26" s="838"/>
      <c r="P26" s="838"/>
      <c r="Q26" s="581"/>
      <c r="R26" s="580"/>
      <c r="S26" s="1108" t="s">
        <v>1062</v>
      </c>
      <c r="T26" s="834"/>
      <c r="U26" s="683"/>
      <c r="V26" s="684">
        <f>SUM(V22:V25)</f>
        <v>0</v>
      </c>
      <c r="W26" s="203"/>
      <c r="X26" s="203"/>
      <c r="Y26" s="203"/>
      <c r="Z26" s="203"/>
      <c r="AA26" s="203"/>
    </row>
    <row r="27" spans="1:27" ht="15" customHeight="1" x14ac:dyDescent="0.2">
      <c r="A27" s="872"/>
      <c r="B27" s="739"/>
      <c r="C27" s="754" t="s">
        <v>2059</v>
      </c>
      <c r="D27" s="755"/>
      <c r="E27" s="667" t="s">
        <v>2060</v>
      </c>
      <c r="F27" s="742">
        <v>1</v>
      </c>
      <c r="G27" s="838"/>
      <c r="H27" s="838"/>
      <c r="I27" s="838"/>
      <c r="J27" s="838"/>
      <c r="K27" s="838"/>
      <c r="L27" s="838"/>
      <c r="M27" s="838"/>
      <c r="N27" s="838"/>
      <c r="O27" s="838"/>
      <c r="P27" s="838"/>
      <c r="Q27" s="581"/>
      <c r="R27" s="580"/>
      <c r="S27" s="756"/>
      <c r="T27" s="756"/>
      <c r="U27" s="756"/>
      <c r="V27" s="757"/>
      <c r="W27" s="203"/>
      <c r="X27" s="203"/>
      <c r="Y27" s="203"/>
      <c r="Z27" s="203"/>
      <c r="AA27" s="203"/>
    </row>
    <row r="28" spans="1:27" ht="15" customHeight="1" x14ac:dyDescent="0.2">
      <c r="A28" s="872"/>
      <c r="B28" s="739"/>
      <c r="C28" s="754" t="s">
        <v>2061</v>
      </c>
      <c r="D28" s="755"/>
      <c r="E28" s="667" t="s">
        <v>1057</v>
      </c>
      <c r="F28" s="742">
        <v>0</v>
      </c>
      <c r="G28" s="838"/>
      <c r="H28" s="838"/>
      <c r="I28" s="838"/>
      <c r="J28" s="838"/>
      <c r="K28" s="838"/>
      <c r="L28" s="838"/>
      <c r="M28" s="838"/>
      <c r="N28" s="838"/>
      <c r="O28" s="838"/>
      <c r="P28" s="838"/>
      <c r="Q28" s="581"/>
      <c r="R28" s="580"/>
      <c r="S28" s="568"/>
      <c r="T28" s="568"/>
      <c r="U28" s="568"/>
      <c r="V28" s="568"/>
      <c r="W28" s="203"/>
      <c r="X28" s="203"/>
      <c r="Y28" s="203"/>
      <c r="Z28" s="203"/>
      <c r="AA28" s="203"/>
    </row>
    <row r="29" spans="1:27" ht="15" customHeight="1" x14ac:dyDescent="0.2">
      <c r="A29" s="872"/>
      <c r="B29" s="739"/>
      <c r="C29" s="758" t="s">
        <v>2062</v>
      </c>
      <c r="D29" s="755"/>
      <c r="E29" s="759"/>
      <c r="F29" s="760"/>
      <c r="G29" s="839"/>
      <c r="H29" s="839"/>
      <c r="I29" s="839"/>
      <c r="J29" s="839"/>
      <c r="K29" s="839"/>
      <c r="L29" s="839"/>
      <c r="M29" s="839"/>
      <c r="N29" s="839"/>
      <c r="O29" s="839"/>
      <c r="P29" s="839"/>
      <c r="Q29" s="581"/>
      <c r="R29" s="580"/>
      <c r="S29" s="203"/>
      <c r="T29" s="203"/>
      <c r="U29" s="203"/>
      <c r="V29" s="203"/>
      <c r="W29" s="203"/>
      <c r="X29" s="203"/>
      <c r="Y29" s="203"/>
      <c r="Z29" s="203"/>
      <c r="AA29" s="203"/>
    </row>
    <row r="30" spans="1:27" ht="15" customHeight="1" x14ac:dyDescent="0.2">
      <c r="A30" s="872"/>
      <c r="B30" s="667">
        <v>2</v>
      </c>
      <c r="C30" s="761" t="s">
        <v>2063</v>
      </c>
      <c r="D30" s="762"/>
      <c r="E30" s="739"/>
      <c r="F30" s="750"/>
      <c r="G30" s="763"/>
      <c r="H30" s="763"/>
      <c r="I30" s="763"/>
      <c r="J30" s="763"/>
      <c r="K30" s="763"/>
      <c r="L30" s="763"/>
      <c r="M30" s="763"/>
      <c r="N30" s="763"/>
      <c r="O30" s="763"/>
      <c r="P30" s="763"/>
      <c r="Q30" s="581"/>
      <c r="R30" s="580"/>
      <c r="S30" s="203"/>
      <c r="T30" s="203"/>
      <c r="U30" s="203"/>
      <c r="V30" s="203"/>
      <c r="W30" s="203"/>
      <c r="X30" s="203"/>
      <c r="Y30" s="203"/>
      <c r="Z30" s="203"/>
      <c r="AA30" s="203"/>
    </row>
    <row r="31" spans="1:27" ht="15" customHeight="1" x14ac:dyDescent="0.2">
      <c r="A31" s="872"/>
      <c r="B31" s="667"/>
      <c r="C31" s="1169" t="s">
        <v>1941</v>
      </c>
      <c r="D31" s="939"/>
      <c r="E31" s="666" t="s">
        <v>2064</v>
      </c>
      <c r="F31" s="741">
        <v>3</v>
      </c>
      <c r="G31" s="1174"/>
      <c r="H31" s="1174"/>
      <c r="I31" s="1174"/>
      <c r="J31" s="1174"/>
      <c r="K31" s="1174"/>
      <c r="L31" s="1174"/>
      <c r="M31" s="1174"/>
      <c r="N31" s="1174"/>
      <c r="O31" s="1174"/>
      <c r="P31" s="1174"/>
      <c r="Q31" s="581"/>
      <c r="R31" s="580"/>
      <c r="S31" s="203"/>
      <c r="T31" s="203"/>
      <c r="U31" s="203"/>
      <c r="V31" s="203"/>
      <c r="W31" s="203"/>
      <c r="X31" s="203"/>
      <c r="Y31" s="203"/>
      <c r="Z31" s="203"/>
      <c r="AA31" s="203"/>
    </row>
    <row r="32" spans="1:27" ht="15" customHeight="1" x14ac:dyDescent="0.2">
      <c r="A32" s="872"/>
      <c r="B32" s="667"/>
      <c r="C32" s="870"/>
      <c r="D32" s="935"/>
      <c r="E32" s="667" t="s">
        <v>2065</v>
      </c>
      <c r="F32" s="742">
        <v>2</v>
      </c>
      <c r="G32" s="838"/>
      <c r="H32" s="838"/>
      <c r="I32" s="838"/>
      <c r="J32" s="838"/>
      <c r="K32" s="838"/>
      <c r="L32" s="838"/>
      <c r="M32" s="838"/>
      <c r="N32" s="838"/>
      <c r="O32" s="838"/>
      <c r="P32" s="838"/>
      <c r="Q32" s="581"/>
      <c r="R32" s="580"/>
      <c r="S32" s="203"/>
      <c r="T32" s="203"/>
      <c r="U32" s="203"/>
      <c r="V32" s="203"/>
      <c r="W32" s="203"/>
      <c r="X32" s="203"/>
      <c r="Y32" s="203"/>
      <c r="Z32" s="203"/>
      <c r="AA32" s="203"/>
    </row>
    <row r="33" spans="1:27" ht="15" customHeight="1" x14ac:dyDescent="0.2">
      <c r="A33" s="872"/>
      <c r="B33" s="667"/>
      <c r="C33" s="850"/>
      <c r="D33" s="852"/>
      <c r="E33" s="667" t="s">
        <v>2066</v>
      </c>
      <c r="F33" s="741">
        <v>1</v>
      </c>
      <c r="G33" s="839"/>
      <c r="H33" s="839"/>
      <c r="I33" s="839"/>
      <c r="J33" s="839"/>
      <c r="K33" s="839"/>
      <c r="L33" s="839"/>
      <c r="M33" s="839"/>
      <c r="N33" s="839"/>
      <c r="O33" s="839"/>
      <c r="P33" s="839"/>
      <c r="Q33" s="581"/>
      <c r="R33" s="580"/>
      <c r="S33" s="203"/>
      <c r="T33" s="203"/>
      <c r="U33" s="203"/>
      <c r="V33" s="203"/>
      <c r="W33" s="203"/>
      <c r="X33" s="203"/>
      <c r="Y33" s="203"/>
      <c r="Z33" s="203"/>
      <c r="AA33" s="203"/>
    </row>
    <row r="34" spans="1:27" ht="15" customHeight="1" x14ac:dyDescent="0.2">
      <c r="A34" s="872"/>
      <c r="B34" s="667"/>
      <c r="C34" s="1177" t="s">
        <v>2067</v>
      </c>
      <c r="D34" s="844"/>
      <c r="E34" s="667" t="s">
        <v>2068</v>
      </c>
      <c r="F34" s="741">
        <v>2</v>
      </c>
      <c r="G34" s="1174"/>
      <c r="H34" s="1174"/>
      <c r="I34" s="1174"/>
      <c r="J34" s="1174"/>
      <c r="K34" s="1174"/>
      <c r="L34" s="1174"/>
      <c r="M34" s="1174"/>
      <c r="N34" s="1174"/>
      <c r="O34" s="1174"/>
      <c r="P34" s="1174"/>
      <c r="Q34" s="581"/>
      <c r="R34" s="580"/>
      <c r="S34" s="203"/>
      <c r="T34" s="203"/>
      <c r="U34" s="203"/>
      <c r="V34" s="203"/>
      <c r="W34" s="203"/>
      <c r="X34" s="203"/>
      <c r="Y34" s="203"/>
      <c r="Z34" s="203"/>
      <c r="AA34" s="203"/>
    </row>
    <row r="35" spans="1:27" ht="15" customHeight="1" x14ac:dyDescent="0.2">
      <c r="A35" s="872"/>
      <c r="B35" s="667"/>
      <c r="C35" s="870"/>
      <c r="D35" s="935"/>
      <c r="E35" s="667" t="s">
        <v>2066</v>
      </c>
      <c r="F35" s="742">
        <v>1</v>
      </c>
      <c r="G35" s="838"/>
      <c r="H35" s="838"/>
      <c r="I35" s="838"/>
      <c r="J35" s="838"/>
      <c r="K35" s="838"/>
      <c r="L35" s="838"/>
      <c r="M35" s="838"/>
      <c r="N35" s="838"/>
      <c r="O35" s="838"/>
      <c r="P35" s="838"/>
      <c r="Q35" s="581"/>
      <c r="R35" s="580"/>
      <c r="S35" s="203"/>
      <c r="T35" s="203"/>
      <c r="U35" s="203"/>
      <c r="V35" s="203"/>
      <c r="W35" s="203"/>
      <c r="X35" s="203"/>
      <c r="Y35" s="203"/>
      <c r="Z35" s="203"/>
      <c r="AA35" s="203"/>
    </row>
    <row r="36" spans="1:27" ht="15" customHeight="1" x14ac:dyDescent="0.2">
      <c r="A36" s="906"/>
      <c r="B36" s="667"/>
      <c r="C36" s="1095"/>
      <c r="D36" s="1096"/>
      <c r="E36" s="759" t="s">
        <v>1057</v>
      </c>
      <c r="F36" s="760">
        <v>0</v>
      </c>
      <c r="G36" s="839"/>
      <c r="H36" s="839"/>
      <c r="I36" s="839"/>
      <c r="J36" s="839"/>
      <c r="K36" s="839"/>
      <c r="L36" s="839"/>
      <c r="M36" s="839"/>
      <c r="N36" s="839"/>
      <c r="O36" s="839"/>
      <c r="P36" s="839"/>
      <c r="Q36" s="581"/>
      <c r="R36" s="580"/>
      <c r="S36" s="756"/>
      <c r="T36" s="756"/>
      <c r="U36" s="756"/>
      <c r="V36" s="757"/>
      <c r="W36" s="203"/>
      <c r="X36" s="203"/>
      <c r="Y36" s="203"/>
      <c r="Z36" s="203"/>
      <c r="AA36" s="203"/>
    </row>
    <row r="37" spans="1:27" ht="15" customHeight="1" x14ac:dyDescent="0.2">
      <c r="A37" s="1172">
        <v>3</v>
      </c>
      <c r="B37" s="1097"/>
      <c r="C37" s="746" t="s">
        <v>2069</v>
      </c>
      <c r="D37" s="747"/>
      <c r="E37" s="764"/>
      <c r="F37" s="750"/>
      <c r="G37" s="763"/>
      <c r="H37" s="763"/>
      <c r="I37" s="763"/>
      <c r="J37" s="763"/>
      <c r="K37" s="763"/>
      <c r="L37" s="763"/>
      <c r="M37" s="763"/>
      <c r="N37" s="763"/>
      <c r="O37" s="763"/>
      <c r="P37" s="763"/>
      <c r="Q37" s="581"/>
      <c r="R37" s="580"/>
      <c r="S37" s="756"/>
      <c r="T37" s="756"/>
      <c r="U37" s="756"/>
      <c r="V37" s="757"/>
      <c r="W37" s="203"/>
      <c r="X37" s="203"/>
      <c r="Y37" s="203"/>
      <c r="Z37" s="203"/>
      <c r="AA37" s="203"/>
    </row>
    <row r="38" spans="1:27" ht="15" customHeight="1" x14ac:dyDescent="0.2">
      <c r="A38" s="870"/>
      <c r="B38" s="1098"/>
      <c r="C38" s="752" t="s">
        <v>2070</v>
      </c>
      <c r="D38" s="753"/>
      <c r="E38" s="666" t="s">
        <v>2071</v>
      </c>
      <c r="F38" s="741">
        <v>3</v>
      </c>
      <c r="G38" s="1174"/>
      <c r="H38" s="1174"/>
      <c r="I38" s="1174"/>
      <c r="J38" s="1174"/>
      <c r="K38" s="1174"/>
      <c r="L38" s="1174"/>
      <c r="M38" s="1174"/>
      <c r="N38" s="1174"/>
      <c r="O38" s="1174"/>
      <c r="P38" s="1174"/>
      <c r="Q38" s="581"/>
      <c r="R38" s="580"/>
      <c r="S38" s="756"/>
      <c r="T38" s="756"/>
      <c r="U38" s="756"/>
      <c r="V38" s="757"/>
      <c r="W38" s="203"/>
      <c r="X38" s="203"/>
      <c r="Y38" s="203"/>
      <c r="Z38" s="203"/>
      <c r="AA38" s="203"/>
    </row>
    <row r="39" spans="1:27" ht="15" customHeight="1" x14ac:dyDescent="0.2">
      <c r="A39" s="870"/>
      <c r="B39" s="1098"/>
      <c r="C39" s="754" t="s">
        <v>2072</v>
      </c>
      <c r="D39" s="755"/>
      <c r="E39" s="667" t="s">
        <v>2073</v>
      </c>
      <c r="F39" s="742">
        <v>2</v>
      </c>
      <c r="G39" s="838"/>
      <c r="H39" s="838"/>
      <c r="I39" s="838"/>
      <c r="J39" s="838"/>
      <c r="K39" s="838"/>
      <c r="L39" s="838"/>
      <c r="M39" s="838"/>
      <c r="N39" s="838"/>
      <c r="O39" s="838"/>
      <c r="P39" s="838"/>
      <c r="Q39" s="581"/>
      <c r="R39" s="580"/>
      <c r="S39" s="568"/>
      <c r="T39" s="568"/>
      <c r="U39" s="568"/>
      <c r="V39" s="568"/>
      <c r="W39" s="203"/>
      <c r="X39" s="203"/>
      <c r="Y39" s="203"/>
      <c r="Z39" s="203"/>
      <c r="AA39" s="203"/>
    </row>
    <row r="40" spans="1:27" ht="15" customHeight="1" x14ac:dyDescent="0.2">
      <c r="A40" s="870"/>
      <c r="B40" s="1098"/>
      <c r="C40" s="754"/>
      <c r="D40" s="755"/>
      <c r="E40" s="667" t="s">
        <v>2074</v>
      </c>
      <c r="F40" s="742">
        <v>1</v>
      </c>
      <c r="G40" s="838"/>
      <c r="H40" s="838"/>
      <c r="I40" s="838"/>
      <c r="J40" s="838"/>
      <c r="K40" s="838"/>
      <c r="L40" s="838"/>
      <c r="M40" s="838"/>
      <c r="N40" s="838"/>
      <c r="O40" s="838"/>
      <c r="P40" s="838"/>
      <c r="Q40" s="581"/>
      <c r="R40" s="580"/>
      <c r="S40" s="756"/>
      <c r="T40" s="756"/>
      <c r="U40" s="756"/>
      <c r="V40" s="757"/>
      <c r="W40" s="203"/>
      <c r="X40" s="203"/>
      <c r="Y40" s="203"/>
      <c r="Z40" s="203"/>
      <c r="AA40" s="203"/>
    </row>
    <row r="41" spans="1:27" ht="15" customHeight="1" x14ac:dyDescent="0.2">
      <c r="A41" s="870"/>
      <c r="B41" s="1098"/>
      <c r="C41" s="754"/>
      <c r="D41" s="755"/>
      <c r="E41" s="667" t="s">
        <v>1057</v>
      </c>
      <c r="F41" s="742">
        <v>0</v>
      </c>
      <c r="G41" s="839"/>
      <c r="H41" s="839"/>
      <c r="I41" s="839"/>
      <c r="J41" s="839"/>
      <c r="K41" s="839"/>
      <c r="L41" s="839"/>
      <c r="M41" s="839"/>
      <c r="N41" s="839"/>
      <c r="O41" s="839"/>
      <c r="P41" s="839"/>
      <c r="Q41" s="581"/>
      <c r="R41" s="580"/>
      <c r="S41" s="756"/>
      <c r="T41" s="756"/>
      <c r="U41" s="756"/>
      <c r="V41" s="757"/>
      <c r="W41" s="203"/>
      <c r="X41" s="203"/>
      <c r="Y41" s="203"/>
      <c r="Z41" s="203"/>
      <c r="AA41" s="203"/>
    </row>
    <row r="42" spans="1:27" ht="15" customHeight="1" x14ac:dyDescent="0.2">
      <c r="A42" s="870"/>
      <c r="B42" s="1098"/>
      <c r="C42" s="752" t="s">
        <v>2075</v>
      </c>
      <c r="D42" s="753"/>
      <c r="E42" s="667" t="s">
        <v>1060</v>
      </c>
      <c r="F42" s="742">
        <v>2</v>
      </c>
      <c r="G42" s="1174"/>
      <c r="H42" s="1174"/>
      <c r="I42" s="1174"/>
      <c r="J42" s="1174"/>
      <c r="K42" s="1174"/>
      <c r="L42" s="1174"/>
      <c r="M42" s="1174"/>
      <c r="N42" s="1174"/>
      <c r="O42" s="1174"/>
      <c r="P42" s="1174"/>
      <c r="Q42" s="581"/>
      <c r="R42" s="580"/>
      <c r="S42" s="756"/>
      <c r="T42" s="756"/>
      <c r="U42" s="756"/>
      <c r="V42" s="757"/>
      <c r="W42" s="203"/>
      <c r="X42" s="203"/>
      <c r="Y42" s="203"/>
      <c r="Z42" s="203"/>
      <c r="AA42" s="203"/>
    </row>
    <row r="43" spans="1:27" ht="15" customHeight="1" x14ac:dyDescent="0.2">
      <c r="A43" s="870"/>
      <c r="B43" s="1098"/>
      <c r="C43" s="758" t="s">
        <v>2076</v>
      </c>
      <c r="D43" s="765"/>
      <c r="E43" s="667" t="s">
        <v>1057</v>
      </c>
      <c r="F43" s="742">
        <v>0</v>
      </c>
      <c r="G43" s="839"/>
      <c r="H43" s="839"/>
      <c r="I43" s="839"/>
      <c r="J43" s="839"/>
      <c r="K43" s="839"/>
      <c r="L43" s="839"/>
      <c r="M43" s="839"/>
      <c r="N43" s="839"/>
      <c r="O43" s="839"/>
      <c r="P43" s="839"/>
      <c r="Q43" s="581"/>
      <c r="R43" s="580"/>
      <c r="S43" s="756"/>
      <c r="T43" s="756"/>
      <c r="U43" s="756"/>
      <c r="V43" s="757"/>
      <c r="W43" s="203"/>
      <c r="X43" s="203"/>
      <c r="Y43" s="203"/>
      <c r="Z43" s="203"/>
      <c r="AA43" s="203"/>
    </row>
    <row r="44" spans="1:27" ht="15" customHeight="1" x14ac:dyDescent="0.2">
      <c r="A44" s="870"/>
      <c r="B44" s="1098"/>
      <c r="C44" s="1177" t="s">
        <v>2077</v>
      </c>
      <c r="D44" s="844"/>
      <c r="E44" s="667" t="s">
        <v>1060</v>
      </c>
      <c r="F44" s="742">
        <v>1</v>
      </c>
      <c r="G44" s="1174"/>
      <c r="H44" s="1174"/>
      <c r="I44" s="1174"/>
      <c r="J44" s="1174"/>
      <c r="K44" s="1174"/>
      <c r="L44" s="1174"/>
      <c r="M44" s="1174"/>
      <c r="N44" s="1174"/>
      <c r="O44" s="1174"/>
      <c r="P44" s="1174"/>
      <c r="Q44" s="581"/>
      <c r="R44" s="580"/>
      <c r="S44" s="568"/>
      <c r="T44" s="568"/>
      <c r="U44" s="568"/>
      <c r="V44" s="568"/>
      <c r="W44" s="203"/>
      <c r="X44" s="203"/>
      <c r="Y44" s="203"/>
      <c r="Z44" s="203"/>
      <c r="AA44" s="203"/>
    </row>
    <row r="45" spans="1:27" ht="15" customHeight="1" x14ac:dyDescent="0.2">
      <c r="A45" s="870"/>
      <c r="B45" s="1098"/>
      <c r="C45" s="850"/>
      <c r="D45" s="852"/>
      <c r="E45" s="667" t="s">
        <v>1057</v>
      </c>
      <c r="F45" s="742">
        <v>0</v>
      </c>
      <c r="G45" s="839"/>
      <c r="H45" s="839"/>
      <c r="I45" s="839"/>
      <c r="J45" s="839"/>
      <c r="K45" s="839"/>
      <c r="L45" s="839"/>
      <c r="M45" s="839"/>
      <c r="N45" s="839"/>
      <c r="O45" s="839"/>
      <c r="P45" s="839"/>
      <c r="Q45" s="581"/>
      <c r="R45" s="580"/>
      <c r="S45" s="756"/>
      <c r="T45" s="756"/>
      <c r="U45" s="756"/>
      <c r="V45" s="757"/>
      <c r="W45" s="203"/>
      <c r="X45" s="203"/>
      <c r="Y45" s="203"/>
      <c r="Z45" s="203"/>
      <c r="AA45" s="203"/>
    </row>
    <row r="46" spans="1:27" ht="15" customHeight="1" x14ac:dyDescent="0.2">
      <c r="A46" s="870"/>
      <c r="B46" s="1098"/>
      <c r="C46" s="1177" t="s">
        <v>2078</v>
      </c>
      <c r="D46" s="844"/>
      <c r="E46" s="667" t="s">
        <v>1060</v>
      </c>
      <c r="F46" s="742">
        <v>1</v>
      </c>
      <c r="G46" s="1174"/>
      <c r="H46" s="1174"/>
      <c r="I46" s="1174"/>
      <c r="J46" s="1174"/>
      <c r="K46" s="1174"/>
      <c r="L46" s="1174"/>
      <c r="M46" s="1174"/>
      <c r="N46" s="1174"/>
      <c r="O46" s="1174"/>
      <c r="P46" s="1174"/>
      <c r="Q46" s="581"/>
      <c r="R46" s="580"/>
      <c r="S46" s="756"/>
      <c r="T46" s="756"/>
      <c r="U46" s="756"/>
      <c r="V46" s="757"/>
      <c r="W46" s="203"/>
      <c r="X46" s="203"/>
      <c r="Y46" s="203"/>
      <c r="Z46" s="203"/>
      <c r="AA46" s="203"/>
    </row>
    <row r="47" spans="1:27" ht="15" customHeight="1" x14ac:dyDescent="0.2">
      <c r="A47" s="870"/>
      <c r="B47" s="1098"/>
      <c r="C47" s="850"/>
      <c r="D47" s="852"/>
      <c r="E47" s="667" t="s">
        <v>1057</v>
      </c>
      <c r="F47" s="742">
        <v>0</v>
      </c>
      <c r="G47" s="839"/>
      <c r="H47" s="839"/>
      <c r="I47" s="839"/>
      <c r="J47" s="839"/>
      <c r="K47" s="839"/>
      <c r="L47" s="839"/>
      <c r="M47" s="839"/>
      <c r="N47" s="839"/>
      <c r="O47" s="839"/>
      <c r="P47" s="839"/>
      <c r="Q47" s="581"/>
      <c r="R47" s="580"/>
      <c r="S47" s="756"/>
      <c r="T47" s="756"/>
      <c r="U47" s="756"/>
      <c r="V47" s="757"/>
      <c r="W47" s="203"/>
      <c r="X47" s="203"/>
      <c r="Y47" s="203"/>
      <c r="Z47" s="203"/>
      <c r="AA47" s="203"/>
    </row>
    <row r="48" spans="1:27" ht="15" customHeight="1" x14ac:dyDescent="0.2">
      <c r="A48" s="870"/>
      <c r="B48" s="1098"/>
      <c r="C48" s="1177" t="s">
        <v>2079</v>
      </c>
      <c r="D48" s="844"/>
      <c r="E48" s="667" t="s">
        <v>1060</v>
      </c>
      <c r="F48" s="742">
        <v>1</v>
      </c>
      <c r="G48" s="1174"/>
      <c r="H48" s="1174"/>
      <c r="I48" s="1174"/>
      <c r="J48" s="1174"/>
      <c r="K48" s="1174"/>
      <c r="L48" s="1174"/>
      <c r="M48" s="1174"/>
      <c r="N48" s="1174"/>
      <c r="O48" s="1174"/>
      <c r="P48" s="1174"/>
      <c r="Q48" s="581"/>
      <c r="R48" s="580"/>
      <c r="S48" s="756"/>
      <c r="T48" s="756"/>
      <c r="U48" s="756"/>
      <c r="V48" s="757"/>
      <c r="W48" s="568"/>
      <c r="X48" s="203"/>
      <c r="Y48" s="203"/>
      <c r="Z48" s="203"/>
      <c r="AA48" s="203"/>
    </row>
    <row r="49" spans="1:27" ht="15" customHeight="1" x14ac:dyDescent="0.2">
      <c r="A49" s="870"/>
      <c r="B49" s="1098"/>
      <c r="C49" s="1095"/>
      <c r="D49" s="1096"/>
      <c r="E49" s="666" t="s">
        <v>1057</v>
      </c>
      <c r="F49" s="741">
        <v>0</v>
      </c>
      <c r="G49" s="839"/>
      <c r="H49" s="839"/>
      <c r="I49" s="839"/>
      <c r="J49" s="839"/>
      <c r="K49" s="839"/>
      <c r="L49" s="839"/>
      <c r="M49" s="839"/>
      <c r="N49" s="839"/>
      <c r="O49" s="839"/>
      <c r="P49" s="839"/>
      <c r="Q49" s="581"/>
      <c r="R49" s="580"/>
      <c r="S49" s="756"/>
      <c r="T49" s="756"/>
      <c r="U49" s="756"/>
      <c r="V49" s="757"/>
      <c r="W49" s="568"/>
      <c r="X49" s="568"/>
      <c r="Y49" s="203"/>
      <c r="Z49" s="203"/>
      <c r="AA49" s="203"/>
    </row>
    <row r="50" spans="1:27" ht="15" customHeight="1" x14ac:dyDescent="0.2">
      <c r="A50" s="870"/>
      <c r="B50" s="1098"/>
      <c r="C50" s="1177" t="s">
        <v>2080</v>
      </c>
      <c r="D50" s="844"/>
      <c r="E50" s="666" t="s">
        <v>1060</v>
      </c>
      <c r="F50" s="741">
        <v>2</v>
      </c>
      <c r="G50" s="1174"/>
      <c r="H50" s="1174"/>
      <c r="I50" s="1174"/>
      <c r="J50" s="1174"/>
      <c r="K50" s="1174"/>
      <c r="L50" s="1174"/>
      <c r="M50" s="1174"/>
      <c r="N50" s="1174"/>
      <c r="O50" s="1174"/>
      <c r="P50" s="1174"/>
      <c r="Q50" s="581"/>
      <c r="R50" s="580"/>
      <c r="S50" s="756"/>
      <c r="T50" s="756"/>
      <c r="U50" s="756"/>
      <c r="V50" s="757"/>
      <c r="W50" s="568"/>
      <c r="X50" s="568"/>
      <c r="Y50" s="203"/>
      <c r="Z50" s="203"/>
      <c r="AA50" s="203"/>
    </row>
    <row r="51" spans="1:27" ht="15" customHeight="1" x14ac:dyDescent="0.2">
      <c r="A51" s="850"/>
      <c r="B51" s="1099"/>
      <c r="C51" s="1095"/>
      <c r="D51" s="1096"/>
      <c r="E51" s="743" t="s">
        <v>1057</v>
      </c>
      <c r="F51" s="744">
        <v>0</v>
      </c>
      <c r="G51" s="839"/>
      <c r="H51" s="839"/>
      <c r="I51" s="839"/>
      <c r="J51" s="839"/>
      <c r="K51" s="839"/>
      <c r="L51" s="839"/>
      <c r="M51" s="839"/>
      <c r="N51" s="839"/>
      <c r="O51" s="839"/>
      <c r="P51" s="839"/>
      <c r="Q51" s="581"/>
      <c r="R51" s="580"/>
      <c r="S51" s="756"/>
      <c r="T51" s="756"/>
      <c r="U51" s="756"/>
      <c r="V51" s="757"/>
      <c r="W51" s="203"/>
      <c r="X51" s="568"/>
      <c r="Y51" s="203"/>
      <c r="Z51" s="203"/>
      <c r="AA51" s="203"/>
    </row>
    <row r="52" spans="1:27" ht="15" customHeight="1" x14ac:dyDescent="0.2">
      <c r="A52" s="1181">
        <v>4</v>
      </c>
      <c r="B52" s="570">
        <v>4</v>
      </c>
      <c r="C52" s="766" t="s">
        <v>2081</v>
      </c>
      <c r="D52" s="570"/>
      <c r="E52" s="570"/>
      <c r="F52" s="767"/>
      <c r="G52" s="763"/>
      <c r="H52" s="763"/>
      <c r="I52" s="763"/>
      <c r="J52" s="763"/>
      <c r="K52" s="763"/>
      <c r="L52" s="763"/>
      <c r="M52" s="763"/>
      <c r="N52" s="763"/>
      <c r="O52" s="763"/>
      <c r="P52" s="763"/>
      <c r="Q52" s="581"/>
      <c r="R52" s="568"/>
      <c r="S52" s="756"/>
      <c r="T52" s="756"/>
      <c r="U52" s="756"/>
      <c r="V52" s="757"/>
      <c r="W52" s="203"/>
      <c r="X52" s="203"/>
      <c r="Y52" s="568"/>
      <c r="Z52" s="568"/>
      <c r="AA52" s="568"/>
    </row>
    <row r="53" spans="1:27" ht="15" customHeight="1" x14ac:dyDescent="0.2">
      <c r="A53" s="870"/>
      <c r="B53" s="571"/>
      <c r="C53" s="1182" t="s">
        <v>2082</v>
      </c>
      <c r="D53" s="844"/>
      <c r="E53" s="642" t="s">
        <v>2083</v>
      </c>
      <c r="F53" s="768">
        <v>3</v>
      </c>
      <c r="G53" s="1174"/>
      <c r="H53" s="1174"/>
      <c r="I53" s="1174"/>
      <c r="J53" s="1174"/>
      <c r="K53" s="1174"/>
      <c r="L53" s="1174"/>
      <c r="M53" s="1174"/>
      <c r="N53" s="1174"/>
      <c r="O53" s="1174"/>
      <c r="P53" s="1174"/>
      <c r="Q53" s="581"/>
      <c r="R53" s="568"/>
      <c r="S53" s="756"/>
      <c r="T53" s="756"/>
      <c r="U53" s="756"/>
      <c r="V53" s="757"/>
      <c r="W53" s="203"/>
      <c r="X53" s="203"/>
      <c r="Y53" s="568"/>
      <c r="Z53" s="568"/>
      <c r="AA53" s="568"/>
    </row>
    <row r="54" spans="1:27" ht="15" customHeight="1" x14ac:dyDescent="0.2">
      <c r="A54" s="870"/>
      <c r="B54" s="571"/>
      <c r="C54" s="870"/>
      <c r="D54" s="935"/>
      <c r="E54" s="642" t="s">
        <v>2084</v>
      </c>
      <c r="F54" s="768">
        <v>2</v>
      </c>
      <c r="G54" s="838"/>
      <c r="H54" s="838"/>
      <c r="I54" s="838"/>
      <c r="J54" s="838"/>
      <c r="K54" s="838"/>
      <c r="L54" s="838"/>
      <c r="M54" s="838"/>
      <c r="N54" s="838"/>
      <c r="O54" s="838"/>
      <c r="P54" s="838"/>
      <c r="Q54" s="581"/>
      <c r="R54" s="568"/>
      <c r="S54" s="568"/>
      <c r="T54" s="568"/>
      <c r="U54" s="568"/>
      <c r="V54" s="568"/>
      <c r="W54" s="203"/>
      <c r="X54" s="203"/>
      <c r="Y54" s="568"/>
      <c r="Z54" s="568"/>
      <c r="AA54" s="568"/>
    </row>
    <row r="55" spans="1:27" ht="15" customHeight="1" x14ac:dyDescent="0.2">
      <c r="A55" s="870"/>
      <c r="B55" s="667"/>
      <c r="C55" s="870"/>
      <c r="D55" s="935"/>
      <c r="E55" s="666" t="s">
        <v>2085</v>
      </c>
      <c r="F55" s="741">
        <v>1</v>
      </c>
      <c r="G55" s="838"/>
      <c r="H55" s="838"/>
      <c r="I55" s="838"/>
      <c r="J55" s="838"/>
      <c r="K55" s="838"/>
      <c r="L55" s="838"/>
      <c r="M55" s="838"/>
      <c r="N55" s="838"/>
      <c r="O55" s="838"/>
      <c r="P55" s="838"/>
      <c r="Q55" s="581"/>
      <c r="R55" s="580"/>
      <c r="S55" s="568"/>
      <c r="T55" s="568"/>
      <c r="U55" s="568"/>
      <c r="V55" s="568"/>
      <c r="W55" s="203"/>
      <c r="X55" s="203"/>
      <c r="Y55" s="203"/>
      <c r="Z55" s="203"/>
      <c r="AA55" s="203"/>
    </row>
    <row r="56" spans="1:27" ht="15" customHeight="1" x14ac:dyDescent="0.2">
      <c r="A56" s="870"/>
      <c r="B56" s="667"/>
      <c r="C56" s="850"/>
      <c r="D56" s="852"/>
      <c r="E56" s="666" t="s">
        <v>1057</v>
      </c>
      <c r="F56" s="741">
        <v>0</v>
      </c>
      <c r="G56" s="839"/>
      <c r="H56" s="839"/>
      <c r="I56" s="839"/>
      <c r="J56" s="839"/>
      <c r="K56" s="839"/>
      <c r="L56" s="839"/>
      <c r="M56" s="839"/>
      <c r="N56" s="839"/>
      <c r="O56" s="839"/>
      <c r="P56" s="839"/>
      <c r="Q56" s="581"/>
      <c r="R56" s="580"/>
      <c r="S56" s="203"/>
      <c r="T56" s="203"/>
      <c r="U56" s="203"/>
      <c r="V56" s="203"/>
      <c r="W56" s="203"/>
      <c r="X56" s="203"/>
      <c r="Y56" s="203"/>
      <c r="Z56" s="203"/>
      <c r="AA56" s="203"/>
    </row>
    <row r="57" spans="1:27" ht="15" customHeight="1" x14ac:dyDescent="0.2">
      <c r="A57" s="870"/>
      <c r="B57" s="667"/>
      <c r="C57" s="1177" t="s">
        <v>2086</v>
      </c>
      <c r="D57" s="844"/>
      <c r="E57" s="666" t="s">
        <v>2087</v>
      </c>
      <c r="F57" s="741">
        <v>2</v>
      </c>
      <c r="G57" s="1174"/>
      <c r="H57" s="1174"/>
      <c r="I57" s="1174"/>
      <c r="J57" s="1174"/>
      <c r="K57" s="1174"/>
      <c r="L57" s="1174"/>
      <c r="M57" s="1174"/>
      <c r="N57" s="1174"/>
      <c r="O57" s="1174"/>
      <c r="P57" s="1174"/>
      <c r="Q57" s="581"/>
      <c r="R57" s="580"/>
      <c r="S57" s="203"/>
      <c r="T57" s="203"/>
      <c r="U57" s="203"/>
      <c r="V57" s="203"/>
      <c r="W57" s="203"/>
      <c r="X57" s="203"/>
      <c r="Y57" s="203"/>
      <c r="Z57" s="203"/>
      <c r="AA57" s="203"/>
    </row>
    <row r="58" spans="1:27" ht="15" customHeight="1" x14ac:dyDescent="0.2">
      <c r="A58" s="870"/>
      <c r="B58" s="667"/>
      <c r="C58" s="870"/>
      <c r="D58" s="935"/>
      <c r="E58" s="666" t="s">
        <v>2088</v>
      </c>
      <c r="F58" s="741">
        <v>1</v>
      </c>
      <c r="G58" s="838"/>
      <c r="H58" s="838"/>
      <c r="I58" s="838"/>
      <c r="J58" s="838"/>
      <c r="K58" s="838"/>
      <c r="L58" s="838"/>
      <c r="M58" s="838"/>
      <c r="N58" s="838"/>
      <c r="O58" s="838"/>
      <c r="P58" s="838"/>
      <c r="Q58" s="581"/>
      <c r="R58" s="580"/>
      <c r="S58" s="203"/>
      <c r="T58" s="203"/>
      <c r="U58" s="203"/>
      <c r="V58" s="203"/>
      <c r="W58" s="203"/>
      <c r="X58" s="203"/>
      <c r="Y58" s="203"/>
      <c r="Z58" s="203"/>
      <c r="AA58" s="203"/>
    </row>
    <row r="59" spans="1:27" ht="15" customHeight="1" x14ac:dyDescent="0.2">
      <c r="A59" s="870"/>
      <c r="B59" s="759"/>
      <c r="C59" s="1095"/>
      <c r="D59" s="1096"/>
      <c r="E59" s="759" t="s">
        <v>1057</v>
      </c>
      <c r="F59" s="760">
        <v>0</v>
      </c>
      <c r="G59" s="863"/>
      <c r="H59" s="863"/>
      <c r="I59" s="863"/>
      <c r="J59" s="863"/>
      <c r="K59" s="863"/>
      <c r="L59" s="863"/>
      <c r="M59" s="863"/>
      <c r="N59" s="863"/>
      <c r="O59" s="863"/>
      <c r="P59" s="863"/>
      <c r="Q59" s="745"/>
      <c r="R59" s="580"/>
      <c r="S59" s="203"/>
      <c r="T59" s="203"/>
      <c r="U59" s="203"/>
      <c r="V59" s="203"/>
      <c r="W59" s="203"/>
      <c r="X59" s="203"/>
      <c r="Y59" s="203"/>
      <c r="Z59" s="203"/>
      <c r="AA59" s="203"/>
    </row>
    <row r="60" spans="1:27" ht="26.25" customHeight="1" x14ac:dyDescent="0.2">
      <c r="A60" s="732" t="s">
        <v>98</v>
      </c>
      <c r="B60" s="769"/>
      <c r="C60" s="733" t="s">
        <v>1129</v>
      </c>
      <c r="D60" s="769"/>
      <c r="E60" s="769"/>
      <c r="F60" s="770"/>
      <c r="G60" s="771"/>
      <c r="H60" s="771"/>
      <c r="I60" s="771"/>
      <c r="J60" s="771"/>
      <c r="K60" s="771"/>
      <c r="L60" s="771"/>
      <c r="M60" s="771"/>
      <c r="N60" s="771"/>
      <c r="O60" s="771"/>
      <c r="P60" s="771"/>
      <c r="Q60" s="772"/>
      <c r="R60" s="580"/>
      <c r="S60" s="203"/>
      <c r="T60" s="203"/>
      <c r="U60" s="203"/>
      <c r="V60" s="203"/>
      <c r="W60" s="203"/>
      <c r="X60" s="203"/>
      <c r="Y60" s="203"/>
      <c r="Z60" s="203"/>
      <c r="AA60" s="203"/>
    </row>
    <row r="61" spans="1:27" ht="15" customHeight="1" x14ac:dyDescent="0.2">
      <c r="A61" s="1176">
        <v>1</v>
      </c>
      <c r="B61" s="666">
        <v>1</v>
      </c>
      <c r="C61" s="1177" t="s">
        <v>2089</v>
      </c>
      <c r="D61" s="844"/>
      <c r="E61" s="666" t="s">
        <v>2090</v>
      </c>
      <c r="F61" s="741">
        <v>3</v>
      </c>
      <c r="G61" s="1174"/>
      <c r="H61" s="1174"/>
      <c r="I61" s="1174"/>
      <c r="J61" s="1174"/>
      <c r="K61" s="1174"/>
      <c r="L61" s="1174"/>
      <c r="M61" s="1174"/>
      <c r="N61" s="1174"/>
      <c r="O61" s="1174"/>
      <c r="P61" s="1174"/>
      <c r="Q61" s="643"/>
      <c r="R61" s="580"/>
      <c r="S61" s="203"/>
      <c r="T61" s="203"/>
      <c r="U61" s="203"/>
      <c r="V61" s="203"/>
      <c r="W61" s="203"/>
      <c r="X61" s="203"/>
      <c r="Y61" s="203"/>
      <c r="Z61" s="203"/>
      <c r="AA61" s="203"/>
    </row>
    <row r="62" spans="1:27" ht="15" customHeight="1" x14ac:dyDescent="0.2">
      <c r="A62" s="872"/>
      <c r="B62" s="667"/>
      <c r="C62" s="870"/>
      <c r="D62" s="935"/>
      <c r="E62" s="666" t="s">
        <v>2091</v>
      </c>
      <c r="F62" s="741">
        <v>2</v>
      </c>
      <c r="G62" s="838"/>
      <c r="H62" s="838"/>
      <c r="I62" s="838"/>
      <c r="J62" s="838"/>
      <c r="K62" s="838"/>
      <c r="L62" s="838"/>
      <c r="M62" s="838"/>
      <c r="N62" s="838"/>
      <c r="O62" s="838"/>
      <c r="P62" s="838"/>
      <c r="Q62" s="581"/>
      <c r="R62" s="580"/>
      <c r="S62" s="203"/>
      <c r="T62" s="203"/>
      <c r="U62" s="203"/>
      <c r="V62" s="203"/>
      <c r="W62" s="203"/>
      <c r="X62" s="203"/>
      <c r="Y62" s="203"/>
      <c r="Z62" s="203"/>
      <c r="AA62" s="203"/>
    </row>
    <row r="63" spans="1:27" ht="15" customHeight="1" x14ac:dyDescent="0.2">
      <c r="A63" s="872"/>
      <c r="B63" s="667"/>
      <c r="C63" s="870"/>
      <c r="D63" s="935"/>
      <c r="E63" s="667" t="s">
        <v>2092</v>
      </c>
      <c r="F63" s="742">
        <v>1</v>
      </c>
      <c r="G63" s="838"/>
      <c r="H63" s="838"/>
      <c r="I63" s="838"/>
      <c r="J63" s="838"/>
      <c r="K63" s="838"/>
      <c r="L63" s="838"/>
      <c r="M63" s="838"/>
      <c r="N63" s="838"/>
      <c r="O63" s="838"/>
      <c r="P63" s="838"/>
      <c r="Q63" s="581"/>
      <c r="R63" s="580"/>
      <c r="S63" s="203"/>
      <c r="T63" s="203"/>
      <c r="U63" s="203"/>
      <c r="V63" s="203"/>
      <c r="W63" s="203"/>
      <c r="X63" s="203"/>
      <c r="Y63" s="203"/>
      <c r="Z63" s="203"/>
      <c r="AA63" s="203"/>
    </row>
    <row r="64" spans="1:27" ht="15" customHeight="1" x14ac:dyDescent="0.2">
      <c r="A64" s="906"/>
      <c r="B64" s="667"/>
      <c r="C64" s="1095"/>
      <c r="D64" s="1096"/>
      <c r="E64" s="759" t="s">
        <v>2093</v>
      </c>
      <c r="F64" s="760">
        <v>0</v>
      </c>
      <c r="G64" s="839"/>
      <c r="H64" s="839"/>
      <c r="I64" s="839"/>
      <c r="J64" s="839"/>
      <c r="K64" s="839"/>
      <c r="L64" s="839"/>
      <c r="M64" s="839"/>
      <c r="N64" s="839"/>
      <c r="O64" s="839"/>
      <c r="P64" s="839"/>
      <c r="Q64" s="581"/>
      <c r="R64" s="580"/>
      <c r="S64" s="203"/>
      <c r="T64" s="203"/>
      <c r="U64" s="203"/>
      <c r="V64" s="203"/>
      <c r="W64" s="203"/>
      <c r="X64" s="203"/>
      <c r="Y64" s="203"/>
      <c r="Z64" s="203"/>
      <c r="AA64" s="203"/>
    </row>
    <row r="65" spans="1:27" ht="15" customHeight="1" x14ac:dyDescent="0.2">
      <c r="A65" s="1176">
        <v>2</v>
      </c>
      <c r="B65" s="739">
        <v>2</v>
      </c>
      <c r="C65" s="746" t="s">
        <v>2094</v>
      </c>
      <c r="D65" s="773"/>
      <c r="E65" s="739"/>
      <c r="F65" s="750"/>
      <c r="G65" s="763"/>
      <c r="H65" s="763"/>
      <c r="I65" s="763"/>
      <c r="J65" s="763"/>
      <c r="K65" s="763"/>
      <c r="L65" s="763"/>
      <c r="M65" s="763"/>
      <c r="N65" s="763"/>
      <c r="O65" s="763"/>
      <c r="P65" s="763"/>
      <c r="Q65" s="581"/>
      <c r="R65" s="580"/>
      <c r="S65" s="203"/>
      <c r="T65" s="203"/>
      <c r="U65" s="203"/>
      <c r="V65" s="203"/>
      <c r="W65" s="203"/>
      <c r="X65" s="203"/>
      <c r="Y65" s="203"/>
      <c r="Z65" s="203"/>
      <c r="AA65" s="203"/>
    </row>
    <row r="66" spans="1:27" ht="15" customHeight="1" x14ac:dyDescent="0.2">
      <c r="A66" s="872"/>
      <c r="B66" s="739"/>
      <c r="C66" s="774" t="s">
        <v>2095</v>
      </c>
      <c r="D66" s="759"/>
      <c r="E66" s="666" t="s">
        <v>2096</v>
      </c>
      <c r="F66" s="741">
        <v>4</v>
      </c>
      <c r="G66" s="1174"/>
      <c r="H66" s="1174"/>
      <c r="I66" s="1174"/>
      <c r="J66" s="1174"/>
      <c r="K66" s="1174"/>
      <c r="L66" s="1174"/>
      <c r="M66" s="1174"/>
      <c r="N66" s="1174"/>
      <c r="O66" s="1174"/>
      <c r="P66" s="1174"/>
      <c r="Q66" s="581"/>
      <c r="R66" s="580"/>
      <c r="S66" s="203"/>
      <c r="T66" s="203"/>
      <c r="U66" s="203"/>
      <c r="V66" s="203"/>
      <c r="W66" s="203"/>
      <c r="X66" s="203"/>
      <c r="Y66" s="203"/>
      <c r="Z66" s="203"/>
      <c r="AA66" s="203"/>
    </row>
    <row r="67" spans="1:27" ht="15" customHeight="1" x14ac:dyDescent="0.2">
      <c r="A67" s="872"/>
      <c r="B67" s="739"/>
      <c r="C67" s="754" t="s">
        <v>2097</v>
      </c>
      <c r="D67" s="743"/>
      <c r="E67" s="667" t="s">
        <v>2098</v>
      </c>
      <c r="F67" s="741">
        <v>3</v>
      </c>
      <c r="G67" s="838"/>
      <c r="H67" s="838"/>
      <c r="I67" s="838"/>
      <c r="J67" s="838"/>
      <c r="K67" s="838"/>
      <c r="L67" s="838"/>
      <c r="M67" s="838"/>
      <c r="N67" s="838"/>
      <c r="O67" s="838"/>
      <c r="P67" s="838"/>
      <c r="Q67" s="581"/>
      <c r="R67" s="580"/>
      <c r="S67" s="203"/>
      <c r="T67" s="203"/>
      <c r="U67" s="203"/>
      <c r="V67" s="203"/>
      <c r="W67" s="203"/>
      <c r="X67" s="203"/>
      <c r="Y67" s="203"/>
      <c r="Z67" s="203"/>
      <c r="AA67" s="203"/>
    </row>
    <row r="68" spans="1:27" ht="15" customHeight="1" x14ac:dyDescent="0.2">
      <c r="A68" s="872"/>
      <c r="B68" s="739"/>
      <c r="C68" s="775"/>
      <c r="D68" s="743"/>
      <c r="E68" s="667" t="s">
        <v>2099</v>
      </c>
      <c r="F68" s="741">
        <v>2</v>
      </c>
      <c r="G68" s="838"/>
      <c r="H68" s="838"/>
      <c r="I68" s="838"/>
      <c r="J68" s="838"/>
      <c r="K68" s="838"/>
      <c r="L68" s="838"/>
      <c r="M68" s="838"/>
      <c r="N68" s="838"/>
      <c r="O68" s="838"/>
      <c r="P68" s="838"/>
      <c r="Q68" s="581"/>
      <c r="R68" s="580"/>
      <c r="S68" s="203"/>
      <c r="T68" s="203"/>
      <c r="U68" s="203"/>
      <c r="V68" s="203"/>
      <c r="W68" s="203"/>
      <c r="X68" s="203"/>
      <c r="Y68" s="203"/>
      <c r="Z68" s="203"/>
      <c r="AA68" s="203"/>
    </row>
    <row r="69" spans="1:27" ht="15" customHeight="1" x14ac:dyDescent="0.2">
      <c r="A69" s="872"/>
      <c r="B69" s="739"/>
      <c r="C69" s="775"/>
      <c r="D69" s="743"/>
      <c r="E69" s="667" t="s">
        <v>2100</v>
      </c>
      <c r="F69" s="741">
        <v>1</v>
      </c>
      <c r="G69" s="838"/>
      <c r="H69" s="838"/>
      <c r="I69" s="838"/>
      <c r="J69" s="838"/>
      <c r="K69" s="838"/>
      <c r="L69" s="838"/>
      <c r="M69" s="838"/>
      <c r="N69" s="838"/>
      <c r="O69" s="838"/>
      <c r="P69" s="838"/>
      <c r="Q69" s="581"/>
      <c r="R69" s="580"/>
      <c r="S69" s="203"/>
      <c r="T69" s="203"/>
      <c r="U69" s="203"/>
      <c r="V69" s="203"/>
      <c r="W69" s="203"/>
      <c r="X69" s="203"/>
      <c r="Y69" s="203"/>
      <c r="Z69" s="203"/>
      <c r="AA69" s="203"/>
    </row>
    <row r="70" spans="1:27" ht="15" customHeight="1" x14ac:dyDescent="0.2">
      <c r="A70" s="872"/>
      <c r="B70" s="739"/>
      <c r="C70" s="775"/>
      <c r="D70" s="743"/>
      <c r="E70" s="666" t="s">
        <v>1057</v>
      </c>
      <c r="F70" s="741">
        <v>0</v>
      </c>
      <c r="G70" s="839"/>
      <c r="H70" s="839"/>
      <c r="I70" s="839"/>
      <c r="J70" s="839"/>
      <c r="K70" s="839"/>
      <c r="L70" s="839"/>
      <c r="M70" s="839"/>
      <c r="N70" s="839"/>
      <c r="O70" s="839"/>
      <c r="P70" s="839"/>
      <c r="Q70" s="581"/>
      <c r="R70" s="580"/>
      <c r="S70" s="203"/>
      <c r="T70" s="203"/>
      <c r="U70" s="203"/>
      <c r="V70" s="203"/>
      <c r="W70" s="203"/>
      <c r="X70" s="203"/>
      <c r="Y70" s="203"/>
      <c r="Z70" s="203"/>
      <c r="AA70" s="203"/>
    </row>
    <row r="71" spans="1:27" ht="15" customHeight="1" x14ac:dyDescent="0.2">
      <c r="A71" s="872"/>
      <c r="B71" s="739"/>
      <c r="C71" s="774" t="s">
        <v>2101</v>
      </c>
      <c r="D71" s="759"/>
      <c r="E71" s="666" t="s">
        <v>2102</v>
      </c>
      <c r="F71" s="741">
        <v>3</v>
      </c>
      <c r="G71" s="1174"/>
      <c r="H71" s="1174"/>
      <c r="I71" s="1174"/>
      <c r="J71" s="1174"/>
      <c r="K71" s="1174"/>
      <c r="L71" s="1174"/>
      <c r="M71" s="1174"/>
      <c r="N71" s="1174"/>
      <c r="O71" s="1174"/>
      <c r="P71" s="1174"/>
      <c r="Q71" s="581"/>
      <c r="R71" s="580"/>
      <c r="S71" s="203"/>
      <c r="T71" s="203"/>
      <c r="U71" s="203"/>
      <c r="V71" s="203"/>
      <c r="W71" s="203"/>
      <c r="X71" s="203"/>
      <c r="Y71" s="203"/>
      <c r="Z71" s="203"/>
      <c r="AA71" s="203"/>
    </row>
    <row r="72" spans="1:27" ht="15" customHeight="1" x14ac:dyDescent="0.2">
      <c r="A72" s="872"/>
      <c r="B72" s="739"/>
      <c r="C72" s="754" t="s">
        <v>2103</v>
      </c>
      <c r="D72" s="743"/>
      <c r="E72" s="667" t="s">
        <v>2104</v>
      </c>
      <c r="F72" s="741">
        <v>2</v>
      </c>
      <c r="G72" s="838"/>
      <c r="H72" s="838"/>
      <c r="I72" s="838"/>
      <c r="J72" s="838"/>
      <c r="K72" s="838"/>
      <c r="L72" s="838"/>
      <c r="M72" s="838"/>
      <c r="N72" s="838"/>
      <c r="O72" s="838"/>
      <c r="P72" s="838"/>
      <c r="Q72" s="581"/>
      <c r="R72" s="580"/>
      <c r="S72" s="203"/>
      <c r="T72" s="203"/>
      <c r="U72" s="203"/>
      <c r="V72" s="203"/>
      <c r="W72" s="203"/>
      <c r="X72" s="203"/>
      <c r="Y72" s="203"/>
      <c r="Z72" s="203"/>
      <c r="AA72" s="203"/>
    </row>
    <row r="73" spans="1:27" ht="15" customHeight="1" x14ac:dyDescent="0.2">
      <c r="A73" s="872"/>
      <c r="B73" s="739"/>
      <c r="C73" s="754" t="s">
        <v>2105</v>
      </c>
      <c r="D73" s="743"/>
      <c r="E73" s="667" t="s">
        <v>1057</v>
      </c>
      <c r="F73" s="742">
        <v>0</v>
      </c>
      <c r="G73" s="839"/>
      <c r="H73" s="839"/>
      <c r="I73" s="839"/>
      <c r="J73" s="839"/>
      <c r="K73" s="839"/>
      <c r="L73" s="839"/>
      <c r="M73" s="839"/>
      <c r="N73" s="839"/>
      <c r="O73" s="839"/>
      <c r="P73" s="839"/>
      <c r="Q73" s="581"/>
      <c r="R73" s="580"/>
      <c r="S73" s="203"/>
      <c r="T73" s="203"/>
      <c r="U73" s="203"/>
      <c r="V73" s="203"/>
      <c r="W73" s="203"/>
      <c r="X73" s="203"/>
      <c r="Y73" s="203"/>
      <c r="Z73" s="203"/>
      <c r="AA73" s="203"/>
    </row>
    <row r="74" spans="1:27" ht="15" customHeight="1" x14ac:dyDescent="0.2">
      <c r="A74" s="872"/>
      <c r="B74" s="739"/>
      <c r="C74" s="774" t="s">
        <v>2106</v>
      </c>
      <c r="D74" s="759"/>
      <c r="E74" s="667" t="s">
        <v>2107</v>
      </c>
      <c r="F74" s="742">
        <v>3</v>
      </c>
      <c r="G74" s="1174"/>
      <c r="H74" s="1174"/>
      <c r="I74" s="1174"/>
      <c r="J74" s="1174"/>
      <c r="K74" s="1174"/>
      <c r="L74" s="1174"/>
      <c r="M74" s="1174"/>
      <c r="N74" s="1174"/>
      <c r="O74" s="1174"/>
      <c r="P74" s="1174"/>
      <c r="Q74" s="581"/>
      <c r="R74" s="580"/>
      <c r="S74" s="203"/>
      <c r="T74" s="203"/>
      <c r="U74" s="203"/>
      <c r="V74" s="203"/>
      <c r="W74" s="203"/>
      <c r="X74" s="203"/>
      <c r="Y74" s="203"/>
      <c r="Z74" s="203"/>
      <c r="AA74" s="203"/>
    </row>
    <row r="75" spans="1:27" ht="15" customHeight="1" x14ac:dyDescent="0.2">
      <c r="A75" s="872"/>
      <c r="B75" s="739"/>
      <c r="C75" s="754" t="s">
        <v>2108</v>
      </c>
      <c r="D75" s="743"/>
      <c r="E75" s="666" t="s">
        <v>2102</v>
      </c>
      <c r="F75" s="741">
        <v>2</v>
      </c>
      <c r="G75" s="838"/>
      <c r="H75" s="838"/>
      <c r="I75" s="838"/>
      <c r="J75" s="838"/>
      <c r="K75" s="838"/>
      <c r="L75" s="838"/>
      <c r="M75" s="838"/>
      <c r="N75" s="838"/>
      <c r="O75" s="838"/>
      <c r="P75" s="838"/>
      <c r="Q75" s="581"/>
      <c r="R75" s="580"/>
      <c r="S75" s="203"/>
      <c r="T75" s="203"/>
      <c r="U75" s="203"/>
      <c r="V75" s="203"/>
      <c r="W75" s="203"/>
      <c r="X75" s="203"/>
      <c r="Y75" s="203"/>
      <c r="Z75" s="203"/>
      <c r="AA75" s="203"/>
    </row>
    <row r="76" spans="1:27" ht="30" customHeight="1" x14ac:dyDescent="0.2">
      <c r="A76" s="872"/>
      <c r="B76" s="739"/>
      <c r="C76" s="1183" t="s">
        <v>2109</v>
      </c>
      <c r="D76" s="1088"/>
      <c r="E76" s="666" t="s">
        <v>2104</v>
      </c>
      <c r="F76" s="741">
        <v>1</v>
      </c>
      <c r="G76" s="838"/>
      <c r="H76" s="838"/>
      <c r="I76" s="838"/>
      <c r="J76" s="838"/>
      <c r="K76" s="838"/>
      <c r="L76" s="838"/>
      <c r="M76" s="838"/>
      <c r="N76" s="838"/>
      <c r="O76" s="838"/>
      <c r="P76" s="838"/>
      <c r="Q76" s="581"/>
      <c r="R76" s="580"/>
      <c r="S76" s="203"/>
      <c r="T76" s="203"/>
      <c r="U76" s="203"/>
      <c r="V76" s="203"/>
      <c r="W76" s="203"/>
      <c r="X76" s="203"/>
      <c r="Y76" s="203"/>
      <c r="Z76" s="203"/>
      <c r="AA76" s="203"/>
    </row>
    <row r="77" spans="1:27" ht="15" customHeight="1" x14ac:dyDescent="0.2">
      <c r="A77" s="906"/>
      <c r="B77" s="739"/>
      <c r="C77" s="758" t="s">
        <v>2110</v>
      </c>
      <c r="D77" s="666"/>
      <c r="E77" s="666" t="s">
        <v>1057</v>
      </c>
      <c r="F77" s="741">
        <v>0</v>
      </c>
      <c r="G77" s="839"/>
      <c r="H77" s="839"/>
      <c r="I77" s="839"/>
      <c r="J77" s="839"/>
      <c r="K77" s="839"/>
      <c r="L77" s="839"/>
      <c r="M77" s="839"/>
      <c r="N77" s="839"/>
      <c r="O77" s="839"/>
      <c r="P77" s="839"/>
      <c r="Q77" s="581"/>
      <c r="R77" s="580"/>
      <c r="S77" s="203"/>
      <c r="T77" s="203"/>
      <c r="U77" s="203"/>
      <c r="V77" s="203"/>
      <c r="W77" s="203"/>
      <c r="X77" s="203"/>
      <c r="Y77" s="203"/>
      <c r="Z77" s="203"/>
      <c r="AA77" s="203"/>
    </row>
    <row r="78" spans="1:27" ht="15" customHeight="1" x14ac:dyDescent="0.2">
      <c r="A78" s="1176">
        <v>3</v>
      </c>
      <c r="B78" s="667">
        <v>3</v>
      </c>
      <c r="C78" s="1177" t="s">
        <v>2111</v>
      </c>
      <c r="D78" s="844"/>
      <c r="E78" s="666" t="s">
        <v>1060</v>
      </c>
      <c r="F78" s="741">
        <v>2</v>
      </c>
      <c r="G78" s="1174"/>
      <c r="H78" s="1174"/>
      <c r="I78" s="1174"/>
      <c r="J78" s="1174"/>
      <c r="K78" s="1174"/>
      <c r="L78" s="1174"/>
      <c r="M78" s="1174"/>
      <c r="N78" s="1174"/>
      <c r="O78" s="1174"/>
      <c r="P78" s="1174"/>
      <c r="Q78" s="581"/>
      <c r="R78" s="580"/>
      <c r="S78" s="203"/>
      <c r="T78" s="203"/>
      <c r="U78" s="203"/>
      <c r="V78" s="203"/>
      <c r="W78" s="203"/>
      <c r="X78" s="203"/>
      <c r="Y78" s="203"/>
      <c r="Z78" s="203"/>
      <c r="AA78" s="203"/>
    </row>
    <row r="79" spans="1:27" ht="15" customHeight="1" x14ac:dyDescent="0.2">
      <c r="A79" s="906"/>
      <c r="B79" s="667"/>
      <c r="C79" s="1095"/>
      <c r="D79" s="1096"/>
      <c r="E79" s="743" t="s">
        <v>1057</v>
      </c>
      <c r="F79" s="744">
        <v>0</v>
      </c>
      <c r="G79" s="839"/>
      <c r="H79" s="839"/>
      <c r="I79" s="839"/>
      <c r="J79" s="839"/>
      <c r="K79" s="839"/>
      <c r="L79" s="839"/>
      <c r="M79" s="839"/>
      <c r="N79" s="839"/>
      <c r="O79" s="839"/>
      <c r="P79" s="839"/>
      <c r="Q79" s="581"/>
      <c r="R79" s="580"/>
      <c r="S79" s="203"/>
      <c r="T79" s="203"/>
      <c r="U79" s="203"/>
      <c r="V79" s="203"/>
      <c r="W79" s="203"/>
      <c r="X79" s="203"/>
      <c r="Y79" s="203"/>
      <c r="Z79" s="203"/>
      <c r="AA79" s="203"/>
    </row>
    <row r="80" spans="1:27" ht="15" customHeight="1" x14ac:dyDescent="0.2">
      <c r="A80" s="1176">
        <v>4</v>
      </c>
      <c r="B80" s="667">
        <v>4</v>
      </c>
      <c r="C80" s="738" t="s">
        <v>2112</v>
      </c>
      <c r="D80" s="762"/>
      <c r="E80" s="739"/>
      <c r="F80" s="750" t="s">
        <v>125</v>
      </c>
      <c r="G80" s="763"/>
      <c r="H80" s="763"/>
      <c r="I80" s="763"/>
      <c r="J80" s="763"/>
      <c r="K80" s="763"/>
      <c r="L80" s="763"/>
      <c r="M80" s="763"/>
      <c r="N80" s="763"/>
      <c r="O80" s="763"/>
      <c r="P80" s="763"/>
      <c r="Q80" s="581"/>
      <c r="R80" s="580"/>
      <c r="S80" s="203"/>
      <c r="T80" s="203"/>
      <c r="U80" s="203"/>
      <c r="V80" s="203"/>
      <c r="W80" s="203"/>
      <c r="X80" s="203"/>
      <c r="Y80" s="203"/>
      <c r="Z80" s="203"/>
      <c r="AA80" s="203"/>
    </row>
    <row r="81" spans="1:27" ht="15" customHeight="1" x14ac:dyDescent="0.2">
      <c r="A81" s="872"/>
      <c r="B81" s="667"/>
      <c r="C81" s="1169" t="s">
        <v>2113</v>
      </c>
      <c r="D81" s="939"/>
      <c r="E81" s="666" t="s">
        <v>2114</v>
      </c>
      <c r="F81" s="741">
        <v>3</v>
      </c>
      <c r="G81" s="1174"/>
      <c r="H81" s="1174"/>
      <c r="I81" s="1174"/>
      <c r="J81" s="1174"/>
      <c r="K81" s="1174"/>
      <c r="L81" s="1174"/>
      <c r="M81" s="1174"/>
      <c r="N81" s="1174"/>
      <c r="O81" s="1174"/>
      <c r="P81" s="1174"/>
      <c r="Q81" s="581"/>
      <c r="R81" s="580"/>
      <c r="S81" s="203"/>
      <c r="T81" s="203"/>
      <c r="U81" s="203"/>
      <c r="V81" s="203"/>
      <c r="W81" s="203"/>
      <c r="X81" s="203"/>
      <c r="Y81" s="203"/>
      <c r="Z81" s="203"/>
      <c r="AA81" s="203"/>
    </row>
    <row r="82" spans="1:27" ht="15" customHeight="1" x14ac:dyDescent="0.2">
      <c r="A82" s="872"/>
      <c r="B82" s="667"/>
      <c r="C82" s="870"/>
      <c r="D82" s="935"/>
      <c r="E82" s="667" t="s">
        <v>1158</v>
      </c>
      <c r="F82" s="742">
        <v>2</v>
      </c>
      <c r="G82" s="838"/>
      <c r="H82" s="838"/>
      <c r="I82" s="838"/>
      <c r="J82" s="838"/>
      <c r="K82" s="838"/>
      <c r="L82" s="838"/>
      <c r="M82" s="838"/>
      <c r="N82" s="838"/>
      <c r="O82" s="838"/>
      <c r="P82" s="838"/>
      <c r="Q82" s="581"/>
      <c r="R82" s="580"/>
      <c r="S82" s="203"/>
      <c r="T82" s="203"/>
      <c r="U82" s="203"/>
      <c r="V82" s="203"/>
      <c r="W82" s="203"/>
      <c r="X82" s="203"/>
      <c r="Y82" s="203"/>
      <c r="Z82" s="203"/>
      <c r="AA82" s="203"/>
    </row>
    <row r="83" spans="1:27" ht="15" customHeight="1" x14ac:dyDescent="0.2">
      <c r="A83" s="872"/>
      <c r="B83" s="667"/>
      <c r="C83" s="850"/>
      <c r="D83" s="852"/>
      <c r="E83" s="667" t="s">
        <v>1057</v>
      </c>
      <c r="F83" s="742">
        <v>0</v>
      </c>
      <c r="G83" s="839"/>
      <c r="H83" s="839"/>
      <c r="I83" s="839"/>
      <c r="J83" s="839"/>
      <c r="K83" s="839"/>
      <c r="L83" s="839"/>
      <c r="M83" s="839"/>
      <c r="N83" s="839"/>
      <c r="O83" s="839"/>
      <c r="P83" s="839"/>
      <c r="Q83" s="581"/>
      <c r="R83" s="580"/>
      <c r="S83" s="203"/>
      <c r="T83" s="203"/>
      <c r="U83" s="203"/>
      <c r="V83" s="203"/>
      <c r="W83" s="203"/>
      <c r="X83" s="203"/>
      <c r="Y83" s="203"/>
      <c r="Z83" s="203"/>
      <c r="AA83" s="203"/>
    </row>
    <row r="84" spans="1:27" ht="15" customHeight="1" x14ac:dyDescent="0.2">
      <c r="A84" s="872"/>
      <c r="B84" s="667"/>
      <c r="C84" s="1177" t="s">
        <v>2115</v>
      </c>
      <c r="D84" s="844"/>
      <c r="E84" s="667" t="s">
        <v>2114</v>
      </c>
      <c r="F84" s="742">
        <v>3</v>
      </c>
      <c r="G84" s="1174"/>
      <c r="H84" s="1174"/>
      <c r="I84" s="1174"/>
      <c r="J84" s="1174"/>
      <c r="K84" s="1174"/>
      <c r="L84" s="1174"/>
      <c r="M84" s="1174"/>
      <c r="N84" s="1174"/>
      <c r="O84" s="1174"/>
      <c r="P84" s="1174"/>
      <c r="Q84" s="581"/>
      <c r="R84" s="580"/>
      <c r="S84" s="203"/>
      <c r="T84" s="203"/>
      <c r="U84" s="203"/>
      <c r="V84" s="203"/>
      <c r="W84" s="203"/>
      <c r="X84" s="203"/>
      <c r="Y84" s="203"/>
      <c r="Z84" s="203"/>
      <c r="AA84" s="203"/>
    </row>
    <row r="85" spans="1:27" ht="15" customHeight="1" x14ac:dyDescent="0.2">
      <c r="A85" s="872"/>
      <c r="B85" s="667"/>
      <c r="C85" s="870"/>
      <c r="D85" s="935"/>
      <c r="E85" s="667" t="s">
        <v>1158</v>
      </c>
      <c r="F85" s="742">
        <v>2</v>
      </c>
      <c r="G85" s="838"/>
      <c r="H85" s="838"/>
      <c r="I85" s="838"/>
      <c r="J85" s="838"/>
      <c r="K85" s="838"/>
      <c r="L85" s="838"/>
      <c r="M85" s="838"/>
      <c r="N85" s="838"/>
      <c r="O85" s="838"/>
      <c r="P85" s="838"/>
      <c r="Q85" s="581"/>
      <c r="R85" s="580"/>
      <c r="S85" s="203"/>
      <c r="T85" s="203"/>
      <c r="U85" s="203"/>
      <c r="V85" s="203"/>
      <c r="W85" s="203"/>
      <c r="X85" s="203"/>
      <c r="Y85" s="203"/>
      <c r="Z85" s="203"/>
      <c r="AA85" s="203"/>
    </row>
    <row r="86" spans="1:27" ht="15" customHeight="1" x14ac:dyDescent="0.2">
      <c r="A86" s="906"/>
      <c r="B86" s="667"/>
      <c r="C86" s="1095"/>
      <c r="D86" s="1096"/>
      <c r="E86" s="667" t="s">
        <v>1057</v>
      </c>
      <c r="F86" s="742">
        <v>0</v>
      </c>
      <c r="G86" s="839"/>
      <c r="H86" s="839"/>
      <c r="I86" s="839"/>
      <c r="J86" s="839"/>
      <c r="K86" s="839"/>
      <c r="L86" s="839"/>
      <c r="M86" s="839"/>
      <c r="N86" s="839"/>
      <c r="O86" s="839"/>
      <c r="P86" s="839"/>
      <c r="Q86" s="581"/>
      <c r="R86" s="580"/>
      <c r="S86" s="203"/>
      <c r="T86" s="203"/>
      <c r="U86" s="203"/>
      <c r="V86" s="203"/>
      <c r="W86" s="203"/>
      <c r="X86" s="203"/>
      <c r="Y86" s="203"/>
      <c r="Z86" s="203"/>
      <c r="AA86" s="203"/>
    </row>
    <row r="87" spans="1:27" ht="15" customHeight="1" x14ac:dyDescent="0.2">
      <c r="A87" s="1176">
        <v>5</v>
      </c>
      <c r="B87" s="739">
        <v>5</v>
      </c>
      <c r="C87" s="774" t="s">
        <v>2116</v>
      </c>
      <c r="D87" s="759"/>
      <c r="E87" s="667"/>
      <c r="F87" s="742"/>
      <c r="G87" s="1174"/>
      <c r="H87" s="1174"/>
      <c r="I87" s="1174"/>
      <c r="J87" s="1174"/>
      <c r="K87" s="1174"/>
      <c r="L87" s="1174"/>
      <c r="M87" s="1174"/>
      <c r="N87" s="1174"/>
      <c r="O87" s="1174"/>
      <c r="P87" s="1174"/>
      <c r="Q87" s="581"/>
      <c r="R87" s="580"/>
      <c r="S87" s="203"/>
      <c r="T87" s="203"/>
      <c r="U87" s="203"/>
      <c r="V87" s="203"/>
      <c r="W87" s="203"/>
      <c r="X87" s="203"/>
      <c r="Y87" s="203"/>
      <c r="Z87" s="203"/>
      <c r="AA87" s="203"/>
    </row>
    <row r="88" spans="1:27" ht="15" customHeight="1" x14ac:dyDescent="0.2">
      <c r="A88" s="872"/>
      <c r="B88" s="739"/>
      <c r="C88" s="754" t="s">
        <v>2117</v>
      </c>
      <c r="D88" s="743"/>
      <c r="E88" s="667" t="s">
        <v>2118</v>
      </c>
      <c r="F88" s="742">
        <v>3</v>
      </c>
      <c r="G88" s="838"/>
      <c r="H88" s="838"/>
      <c r="I88" s="838"/>
      <c r="J88" s="838"/>
      <c r="K88" s="838"/>
      <c r="L88" s="838"/>
      <c r="M88" s="838"/>
      <c r="N88" s="838"/>
      <c r="O88" s="838"/>
      <c r="P88" s="838"/>
      <c r="Q88" s="581"/>
      <c r="R88" s="580"/>
      <c r="S88" s="203"/>
      <c r="T88" s="203"/>
      <c r="U88" s="203"/>
      <c r="V88" s="203"/>
      <c r="W88" s="203"/>
      <c r="X88" s="203"/>
      <c r="Y88" s="203"/>
      <c r="Z88" s="203"/>
      <c r="AA88" s="203"/>
    </row>
    <row r="89" spans="1:27" ht="15" customHeight="1" x14ac:dyDescent="0.2">
      <c r="A89" s="872"/>
      <c r="B89" s="739"/>
      <c r="C89" s="754" t="s">
        <v>2119</v>
      </c>
      <c r="D89" s="743"/>
      <c r="E89" s="667" t="s">
        <v>2120</v>
      </c>
      <c r="F89" s="742">
        <v>2</v>
      </c>
      <c r="G89" s="838"/>
      <c r="H89" s="838"/>
      <c r="I89" s="838"/>
      <c r="J89" s="838"/>
      <c r="K89" s="838"/>
      <c r="L89" s="838"/>
      <c r="M89" s="838"/>
      <c r="N89" s="838"/>
      <c r="O89" s="838"/>
      <c r="P89" s="838"/>
      <c r="Q89" s="581"/>
      <c r="R89" s="580"/>
      <c r="S89" s="203"/>
      <c r="T89" s="203"/>
      <c r="U89" s="203"/>
      <c r="V89" s="203"/>
      <c r="W89" s="203"/>
      <c r="X89" s="203"/>
      <c r="Y89" s="203"/>
      <c r="Z89" s="203"/>
      <c r="AA89" s="203"/>
    </row>
    <row r="90" spans="1:27" ht="15" customHeight="1" x14ac:dyDescent="0.2">
      <c r="A90" s="872"/>
      <c r="B90" s="739"/>
      <c r="C90" s="754" t="s">
        <v>2121</v>
      </c>
      <c r="D90" s="743"/>
      <c r="E90" s="667" t="s">
        <v>2122</v>
      </c>
      <c r="F90" s="742">
        <v>1</v>
      </c>
      <c r="G90" s="838"/>
      <c r="H90" s="838"/>
      <c r="I90" s="838"/>
      <c r="J90" s="838"/>
      <c r="K90" s="838"/>
      <c r="L90" s="838"/>
      <c r="M90" s="838"/>
      <c r="N90" s="838"/>
      <c r="O90" s="838"/>
      <c r="P90" s="838"/>
      <c r="Q90" s="581"/>
      <c r="R90" s="580"/>
      <c r="S90" s="203"/>
      <c r="T90" s="203"/>
      <c r="U90" s="203"/>
      <c r="V90" s="203"/>
      <c r="W90" s="203"/>
      <c r="X90" s="203"/>
      <c r="Y90" s="203"/>
      <c r="Z90" s="203"/>
      <c r="AA90" s="203"/>
    </row>
    <row r="91" spans="1:27" ht="15" customHeight="1" x14ac:dyDescent="0.2">
      <c r="A91" s="872"/>
      <c r="B91" s="739"/>
      <c r="C91" s="754" t="s">
        <v>2123</v>
      </c>
      <c r="D91" s="743"/>
      <c r="E91" s="666" t="s">
        <v>1057</v>
      </c>
      <c r="F91" s="741">
        <v>0</v>
      </c>
      <c r="G91" s="838"/>
      <c r="H91" s="838"/>
      <c r="I91" s="838"/>
      <c r="J91" s="838"/>
      <c r="K91" s="838"/>
      <c r="L91" s="838"/>
      <c r="M91" s="838"/>
      <c r="N91" s="838"/>
      <c r="O91" s="838"/>
      <c r="P91" s="838"/>
      <c r="Q91" s="581"/>
      <c r="R91" s="580"/>
      <c r="S91" s="203"/>
      <c r="T91" s="203"/>
      <c r="U91" s="203"/>
      <c r="V91" s="203"/>
      <c r="W91" s="203"/>
      <c r="X91" s="203"/>
      <c r="Y91" s="203"/>
      <c r="Z91" s="203"/>
      <c r="AA91" s="203"/>
    </row>
    <row r="92" spans="1:27" ht="15" customHeight="1" x14ac:dyDescent="0.2">
      <c r="A92" s="872"/>
      <c r="B92" s="739"/>
      <c r="C92" s="754" t="s">
        <v>2124</v>
      </c>
      <c r="D92" s="743"/>
      <c r="E92" s="667"/>
      <c r="F92" s="742"/>
      <c r="G92" s="838"/>
      <c r="H92" s="838"/>
      <c r="I92" s="838"/>
      <c r="J92" s="838"/>
      <c r="K92" s="838"/>
      <c r="L92" s="838"/>
      <c r="M92" s="838"/>
      <c r="N92" s="838"/>
      <c r="O92" s="838"/>
      <c r="P92" s="838"/>
      <c r="Q92" s="581"/>
      <c r="R92" s="580"/>
      <c r="S92" s="203"/>
      <c r="T92" s="203"/>
      <c r="U92" s="203"/>
      <c r="V92" s="203"/>
      <c r="W92" s="203"/>
      <c r="X92" s="203"/>
      <c r="Y92" s="203"/>
      <c r="Z92" s="203"/>
      <c r="AA92" s="203"/>
    </row>
    <row r="93" spans="1:27" ht="15" customHeight="1" x14ac:dyDescent="0.2">
      <c r="A93" s="906"/>
      <c r="B93" s="739"/>
      <c r="C93" s="758" t="s">
        <v>2125</v>
      </c>
      <c r="D93" s="666"/>
      <c r="E93" s="666"/>
      <c r="F93" s="741"/>
      <c r="G93" s="839"/>
      <c r="H93" s="839"/>
      <c r="I93" s="839"/>
      <c r="J93" s="839"/>
      <c r="K93" s="839"/>
      <c r="L93" s="839"/>
      <c r="M93" s="839"/>
      <c r="N93" s="839"/>
      <c r="O93" s="839"/>
      <c r="P93" s="839"/>
      <c r="Q93" s="581"/>
      <c r="R93" s="580"/>
      <c r="S93" s="203"/>
      <c r="T93" s="203"/>
      <c r="U93" s="203"/>
      <c r="V93" s="203"/>
      <c r="W93" s="203"/>
      <c r="X93" s="203"/>
      <c r="Y93" s="203"/>
      <c r="Z93" s="203"/>
      <c r="AA93" s="203"/>
    </row>
    <row r="94" spans="1:27" ht="15" customHeight="1" x14ac:dyDescent="0.2">
      <c r="A94" s="1176">
        <v>6</v>
      </c>
      <c r="B94" s="667">
        <v>6</v>
      </c>
      <c r="C94" s="1177" t="s">
        <v>2126</v>
      </c>
      <c r="D94" s="844"/>
      <c r="E94" s="666" t="s">
        <v>2127</v>
      </c>
      <c r="F94" s="741">
        <v>3</v>
      </c>
      <c r="G94" s="1174"/>
      <c r="H94" s="1174"/>
      <c r="I94" s="1174"/>
      <c r="J94" s="1174"/>
      <c r="K94" s="1174"/>
      <c r="L94" s="1174"/>
      <c r="M94" s="1174"/>
      <c r="N94" s="1174"/>
      <c r="O94" s="1174"/>
      <c r="P94" s="1174"/>
      <c r="Q94" s="581"/>
      <c r="R94" s="580"/>
      <c r="S94" s="203"/>
      <c r="T94" s="203"/>
      <c r="U94" s="203"/>
      <c r="V94" s="203"/>
      <c r="W94" s="203"/>
      <c r="X94" s="203"/>
      <c r="Y94" s="203"/>
      <c r="Z94" s="203"/>
      <c r="AA94" s="203"/>
    </row>
    <row r="95" spans="1:27" ht="15" customHeight="1" x14ac:dyDescent="0.2">
      <c r="A95" s="872"/>
      <c r="B95" s="667"/>
      <c r="C95" s="870"/>
      <c r="D95" s="935"/>
      <c r="E95" s="666" t="s">
        <v>2128</v>
      </c>
      <c r="F95" s="741">
        <v>2</v>
      </c>
      <c r="G95" s="838"/>
      <c r="H95" s="838"/>
      <c r="I95" s="838"/>
      <c r="J95" s="838"/>
      <c r="K95" s="838"/>
      <c r="L95" s="838"/>
      <c r="M95" s="838"/>
      <c r="N95" s="838"/>
      <c r="O95" s="838"/>
      <c r="P95" s="838"/>
      <c r="Q95" s="581"/>
      <c r="R95" s="580"/>
      <c r="S95" s="203"/>
      <c r="T95" s="203"/>
      <c r="U95" s="203"/>
      <c r="V95" s="203"/>
      <c r="W95" s="203"/>
      <c r="X95" s="203"/>
      <c r="Y95" s="203"/>
      <c r="Z95" s="203"/>
      <c r="AA95" s="203"/>
    </row>
    <row r="96" spans="1:27" ht="15" customHeight="1" x14ac:dyDescent="0.2">
      <c r="A96" s="872"/>
      <c r="B96" s="667"/>
      <c r="C96" s="870"/>
      <c r="D96" s="935"/>
      <c r="E96" s="666" t="s">
        <v>2129</v>
      </c>
      <c r="F96" s="741">
        <v>1</v>
      </c>
      <c r="G96" s="838"/>
      <c r="H96" s="838"/>
      <c r="I96" s="838"/>
      <c r="J96" s="838"/>
      <c r="K96" s="838"/>
      <c r="L96" s="838"/>
      <c r="M96" s="838"/>
      <c r="N96" s="838"/>
      <c r="O96" s="838"/>
      <c r="P96" s="838"/>
      <c r="Q96" s="581"/>
      <c r="R96" s="580"/>
      <c r="S96" s="203"/>
      <c r="T96" s="203"/>
      <c r="U96" s="203"/>
      <c r="V96" s="203"/>
      <c r="W96" s="203"/>
      <c r="X96" s="203"/>
      <c r="Y96" s="203"/>
      <c r="Z96" s="203"/>
      <c r="AA96" s="203"/>
    </row>
    <row r="97" spans="1:27" ht="15" customHeight="1" x14ac:dyDescent="0.2">
      <c r="A97" s="906"/>
      <c r="B97" s="667"/>
      <c r="C97" s="850"/>
      <c r="D97" s="852"/>
      <c r="E97" s="666" t="s">
        <v>2130</v>
      </c>
      <c r="F97" s="741">
        <v>0</v>
      </c>
      <c r="G97" s="839"/>
      <c r="H97" s="839"/>
      <c r="I97" s="839"/>
      <c r="J97" s="839"/>
      <c r="K97" s="839"/>
      <c r="L97" s="839"/>
      <c r="M97" s="839"/>
      <c r="N97" s="839"/>
      <c r="O97" s="839"/>
      <c r="P97" s="839"/>
      <c r="Q97" s="581"/>
      <c r="R97" s="580"/>
      <c r="S97" s="203"/>
      <c r="T97" s="203"/>
      <c r="U97" s="203"/>
      <c r="V97" s="203"/>
      <c r="W97" s="203"/>
      <c r="X97" s="203"/>
      <c r="Y97" s="203"/>
      <c r="Z97" s="203"/>
      <c r="AA97" s="203"/>
    </row>
    <row r="98" spans="1:27" ht="15" customHeight="1" x14ac:dyDescent="0.2">
      <c r="A98" s="1176">
        <v>7</v>
      </c>
      <c r="B98" s="667">
        <v>7</v>
      </c>
      <c r="C98" s="1177" t="s">
        <v>2131</v>
      </c>
      <c r="D98" s="844"/>
      <c r="E98" s="666" t="s">
        <v>2127</v>
      </c>
      <c r="F98" s="741">
        <v>4</v>
      </c>
      <c r="G98" s="1174"/>
      <c r="H98" s="1174"/>
      <c r="I98" s="1174"/>
      <c r="J98" s="1174"/>
      <c r="K98" s="1174"/>
      <c r="L98" s="1174"/>
      <c r="M98" s="1174"/>
      <c r="N98" s="1174"/>
      <c r="O98" s="1174"/>
      <c r="P98" s="1174"/>
      <c r="Q98" s="581"/>
      <c r="R98" s="580"/>
      <c r="S98" s="203"/>
      <c r="T98" s="203"/>
      <c r="U98" s="203"/>
      <c r="V98" s="203"/>
      <c r="W98" s="203"/>
      <c r="X98" s="203"/>
      <c r="Y98" s="203"/>
      <c r="Z98" s="203"/>
      <c r="AA98" s="203"/>
    </row>
    <row r="99" spans="1:27" ht="15" customHeight="1" x14ac:dyDescent="0.2">
      <c r="A99" s="872"/>
      <c r="B99" s="667"/>
      <c r="C99" s="870"/>
      <c r="D99" s="935"/>
      <c r="E99" s="666" t="s">
        <v>2128</v>
      </c>
      <c r="F99" s="741">
        <v>3</v>
      </c>
      <c r="G99" s="838"/>
      <c r="H99" s="838"/>
      <c r="I99" s="838"/>
      <c r="J99" s="838"/>
      <c r="K99" s="838"/>
      <c r="L99" s="838"/>
      <c r="M99" s="838"/>
      <c r="N99" s="838"/>
      <c r="O99" s="838"/>
      <c r="P99" s="838"/>
      <c r="Q99" s="581"/>
      <c r="R99" s="580"/>
      <c r="S99" s="203"/>
      <c r="T99" s="203"/>
      <c r="U99" s="203"/>
      <c r="V99" s="203"/>
      <c r="W99" s="203"/>
      <c r="X99" s="203"/>
      <c r="Y99" s="203"/>
      <c r="Z99" s="203"/>
      <c r="AA99" s="203"/>
    </row>
    <row r="100" spans="1:27" ht="15" customHeight="1" x14ac:dyDescent="0.2">
      <c r="A100" s="872"/>
      <c r="B100" s="667"/>
      <c r="C100" s="870"/>
      <c r="D100" s="935"/>
      <c r="E100" s="666" t="s">
        <v>2129</v>
      </c>
      <c r="F100" s="741">
        <v>2</v>
      </c>
      <c r="G100" s="838"/>
      <c r="H100" s="838"/>
      <c r="I100" s="838"/>
      <c r="J100" s="838"/>
      <c r="K100" s="838"/>
      <c r="L100" s="838"/>
      <c r="M100" s="838"/>
      <c r="N100" s="838"/>
      <c r="O100" s="838"/>
      <c r="P100" s="838"/>
      <c r="Q100" s="581"/>
      <c r="R100" s="580"/>
      <c r="S100" s="203"/>
      <c r="T100" s="203"/>
      <c r="U100" s="203"/>
      <c r="V100" s="203"/>
      <c r="W100" s="203"/>
      <c r="X100" s="203"/>
      <c r="Y100" s="203"/>
      <c r="Z100" s="203"/>
      <c r="AA100" s="203"/>
    </row>
    <row r="101" spans="1:27" ht="15" customHeight="1" x14ac:dyDescent="0.2">
      <c r="A101" s="873"/>
      <c r="B101" s="759"/>
      <c r="C101" s="1095"/>
      <c r="D101" s="1096"/>
      <c r="E101" s="743" t="s">
        <v>2130</v>
      </c>
      <c r="F101" s="744">
        <v>0</v>
      </c>
      <c r="G101" s="863"/>
      <c r="H101" s="863"/>
      <c r="I101" s="863"/>
      <c r="J101" s="863"/>
      <c r="K101" s="863"/>
      <c r="L101" s="863"/>
      <c r="M101" s="863"/>
      <c r="N101" s="863"/>
      <c r="O101" s="863"/>
      <c r="P101" s="863"/>
      <c r="Q101" s="745"/>
      <c r="R101" s="580"/>
      <c r="S101" s="203"/>
      <c r="T101" s="203"/>
      <c r="U101" s="203"/>
      <c r="V101" s="203"/>
      <c r="W101" s="203"/>
      <c r="X101" s="203"/>
      <c r="Y101" s="203"/>
      <c r="Z101" s="203"/>
      <c r="AA101" s="203"/>
    </row>
    <row r="102" spans="1:27" ht="22.5" customHeight="1" x14ac:dyDescent="0.2">
      <c r="A102" s="732" t="s">
        <v>1036</v>
      </c>
      <c r="B102" s="733"/>
      <c r="C102" s="733" t="s">
        <v>1154</v>
      </c>
      <c r="D102" s="769"/>
      <c r="E102" s="769"/>
      <c r="F102" s="770"/>
      <c r="G102" s="771"/>
      <c r="H102" s="771"/>
      <c r="I102" s="771"/>
      <c r="J102" s="771"/>
      <c r="K102" s="771"/>
      <c r="L102" s="771"/>
      <c r="M102" s="771"/>
      <c r="N102" s="771"/>
      <c r="O102" s="771"/>
      <c r="P102" s="771"/>
      <c r="Q102" s="772"/>
      <c r="R102" s="580"/>
      <c r="S102" s="203"/>
      <c r="T102" s="203"/>
      <c r="U102" s="203"/>
      <c r="V102" s="203"/>
      <c r="W102" s="203"/>
      <c r="X102" s="203"/>
      <c r="Y102" s="203"/>
      <c r="Z102" s="203"/>
      <c r="AA102" s="203"/>
    </row>
    <row r="103" spans="1:27" ht="15" customHeight="1" x14ac:dyDescent="0.2">
      <c r="A103" s="1176">
        <v>1</v>
      </c>
      <c r="B103" s="666">
        <v>1</v>
      </c>
      <c r="C103" s="1177" t="s">
        <v>2132</v>
      </c>
      <c r="D103" s="844"/>
      <c r="E103" s="666" t="s">
        <v>2133</v>
      </c>
      <c r="F103" s="741">
        <v>5</v>
      </c>
      <c r="G103" s="1174"/>
      <c r="H103" s="1174"/>
      <c r="I103" s="1174"/>
      <c r="J103" s="1174"/>
      <c r="K103" s="1174"/>
      <c r="L103" s="1174"/>
      <c r="M103" s="1174"/>
      <c r="N103" s="1174"/>
      <c r="O103" s="1174"/>
      <c r="P103" s="1174"/>
      <c r="Q103" s="643"/>
      <c r="R103" s="580"/>
      <c r="S103" s="203"/>
      <c r="T103" s="203"/>
      <c r="U103" s="203"/>
      <c r="V103" s="203"/>
      <c r="W103" s="203"/>
      <c r="X103" s="203"/>
      <c r="Y103" s="203"/>
      <c r="Z103" s="203"/>
      <c r="AA103" s="203"/>
    </row>
    <row r="104" spans="1:27" ht="15" customHeight="1" x14ac:dyDescent="0.2">
      <c r="A104" s="872"/>
      <c r="B104" s="667"/>
      <c r="C104" s="870"/>
      <c r="D104" s="935"/>
      <c r="E104" s="666" t="s">
        <v>2134</v>
      </c>
      <c r="F104" s="742">
        <v>4</v>
      </c>
      <c r="G104" s="838"/>
      <c r="H104" s="838"/>
      <c r="I104" s="838"/>
      <c r="J104" s="838"/>
      <c r="K104" s="838"/>
      <c r="L104" s="838"/>
      <c r="M104" s="838"/>
      <c r="N104" s="838"/>
      <c r="O104" s="838"/>
      <c r="P104" s="838"/>
      <c r="Q104" s="581"/>
      <c r="R104" s="580"/>
      <c r="S104" s="203"/>
      <c r="T104" s="203"/>
      <c r="U104" s="203"/>
      <c r="V104" s="203"/>
      <c r="W104" s="203"/>
      <c r="X104" s="203"/>
      <c r="Y104" s="203"/>
      <c r="Z104" s="203"/>
      <c r="AA104" s="203"/>
    </row>
    <row r="105" spans="1:27" ht="15" customHeight="1" x14ac:dyDescent="0.2">
      <c r="A105" s="872"/>
      <c r="B105" s="667"/>
      <c r="C105" s="870"/>
      <c r="D105" s="935"/>
      <c r="E105" s="666" t="s">
        <v>2135</v>
      </c>
      <c r="F105" s="742">
        <v>3</v>
      </c>
      <c r="G105" s="838"/>
      <c r="H105" s="838"/>
      <c r="I105" s="838"/>
      <c r="J105" s="838"/>
      <c r="K105" s="838"/>
      <c r="L105" s="838"/>
      <c r="M105" s="838"/>
      <c r="N105" s="838"/>
      <c r="O105" s="838"/>
      <c r="P105" s="838"/>
      <c r="Q105" s="581"/>
      <c r="R105" s="580"/>
      <c r="S105" s="203"/>
      <c r="T105" s="203"/>
      <c r="U105" s="203"/>
      <c r="V105" s="203"/>
      <c r="W105" s="203"/>
      <c r="X105" s="203"/>
      <c r="Y105" s="203"/>
      <c r="Z105" s="203"/>
      <c r="AA105" s="203"/>
    </row>
    <row r="106" spans="1:27" ht="15" customHeight="1" x14ac:dyDescent="0.2">
      <c r="A106" s="872"/>
      <c r="B106" s="667"/>
      <c r="C106" s="870"/>
      <c r="D106" s="935"/>
      <c r="E106" s="666" t="s">
        <v>2136</v>
      </c>
      <c r="F106" s="742">
        <v>2</v>
      </c>
      <c r="G106" s="838"/>
      <c r="H106" s="838"/>
      <c r="I106" s="838"/>
      <c r="J106" s="838"/>
      <c r="K106" s="838"/>
      <c r="L106" s="838"/>
      <c r="M106" s="838"/>
      <c r="N106" s="838"/>
      <c r="O106" s="838"/>
      <c r="P106" s="838"/>
      <c r="Q106" s="581"/>
      <c r="R106" s="580"/>
      <c r="S106" s="203"/>
      <c r="T106" s="203"/>
      <c r="U106" s="203"/>
      <c r="V106" s="203"/>
      <c r="W106" s="203"/>
      <c r="X106" s="203"/>
      <c r="Y106" s="203"/>
      <c r="Z106" s="203"/>
      <c r="AA106" s="203"/>
    </row>
    <row r="107" spans="1:27" ht="15" customHeight="1" x14ac:dyDescent="0.2">
      <c r="A107" s="872"/>
      <c r="B107" s="667"/>
      <c r="C107" s="870"/>
      <c r="D107" s="935"/>
      <c r="E107" s="666" t="s">
        <v>2137</v>
      </c>
      <c r="F107" s="742">
        <v>1</v>
      </c>
      <c r="G107" s="838"/>
      <c r="H107" s="838"/>
      <c r="I107" s="838"/>
      <c r="J107" s="838"/>
      <c r="K107" s="838"/>
      <c r="L107" s="838"/>
      <c r="M107" s="838"/>
      <c r="N107" s="838"/>
      <c r="O107" s="838"/>
      <c r="P107" s="838"/>
      <c r="Q107" s="581"/>
      <c r="R107" s="580"/>
      <c r="S107" s="203"/>
      <c r="T107" s="203"/>
      <c r="U107" s="203"/>
      <c r="V107" s="203"/>
      <c r="W107" s="203"/>
      <c r="X107" s="203"/>
      <c r="Y107" s="203"/>
      <c r="Z107" s="203"/>
      <c r="AA107" s="203"/>
    </row>
    <row r="108" spans="1:27" ht="15" customHeight="1" x14ac:dyDescent="0.2">
      <c r="A108" s="906"/>
      <c r="B108" s="667"/>
      <c r="C108" s="850"/>
      <c r="D108" s="852"/>
      <c r="E108" s="666" t="s">
        <v>2138</v>
      </c>
      <c r="F108" s="742">
        <v>0</v>
      </c>
      <c r="G108" s="839"/>
      <c r="H108" s="839"/>
      <c r="I108" s="839"/>
      <c r="J108" s="839"/>
      <c r="K108" s="839"/>
      <c r="L108" s="839"/>
      <c r="M108" s="839"/>
      <c r="N108" s="839"/>
      <c r="O108" s="839"/>
      <c r="P108" s="839"/>
      <c r="Q108" s="581"/>
      <c r="R108" s="580"/>
      <c r="S108" s="203"/>
      <c r="T108" s="203"/>
      <c r="U108" s="203"/>
      <c r="V108" s="203"/>
      <c r="W108" s="203"/>
      <c r="X108" s="203"/>
      <c r="Y108" s="203"/>
      <c r="Z108" s="203"/>
      <c r="AA108" s="203"/>
    </row>
    <row r="109" spans="1:27" ht="15" customHeight="1" x14ac:dyDescent="0.2">
      <c r="A109" s="1176">
        <v>2</v>
      </c>
      <c r="B109" s="667">
        <v>2</v>
      </c>
      <c r="C109" s="1177" t="s">
        <v>2139</v>
      </c>
      <c r="D109" s="844"/>
      <c r="E109" s="666" t="s">
        <v>2133</v>
      </c>
      <c r="F109" s="741">
        <v>5</v>
      </c>
      <c r="G109" s="1174"/>
      <c r="H109" s="1174"/>
      <c r="I109" s="1174"/>
      <c r="J109" s="1174"/>
      <c r="K109" s="1174"/>
      <c r="L109" s="1174"/>
      <c r="M109" s="1174"/>
      <c r="N109" s="1174"/>
      <c r="O109" s="1174"/>
      <c r="P109" s="1174"/>
      <c r="Q109" s="581"/>
      <c r="R109" s="580"/>
      <c r="S109" s="203"/>
      <c r="T109" s="203"/>
      <c r="U109" s="203"/>
      <c r="V109" s="203"/>
      <c r="W109" s="203"/>
      <c r="X109" s="203"/>
      <c r="Y109" s="203"/>
      <c r="Z109" s="203"/>
      <c r="AA109" s="203"/>
    </row>
    <row r="110" spans="1:27" ht="15" customHeight="1" x14ac:dyDescent="0.2">
      <c r="A110" s="872"/>
      <c r="B110" s="667"/>
      <c r="C110" s="870"/>
      <c r="D110" s="935"/>
      <c r="E110" s="666" t="s">
        <v>2134</v>
      </c>
      <c r="F110" s="742">
        <v>4</v>
      </c>
      <c r="G110" s="838"/>
      <c r="H110" s="838"/>
      <c r="I110" s="838"/>
      <c r="J110" s="838"/>
      <c r="K110" s="838"/>
      <c r="L110" s="838"/>
      <c r="M110" s="838"/>
      <c r="N110" s="838"/>
      <c r="O110" s="838"/>
      <c r="P110" s="838"/>
      <c r="Q110" s="581"/>
      <c r="R110" s="580"/>
      <c r="S110" s="203"/>
      <c r="T110" s="203"/>
      <c r="U110" s="203"/>
      <c r="V110" s="203"/>
      <c r="W110" s="203"/>
      <c r="X110" s="203"/>
      <c r="Y110" s="203"/>
      <c r="Z110" s="203"/>
      <c r="AA110" s="203"/>
    </row>
    <row r="111" spans="1:27" ht="15" customHeight="1" x14ac:dyDescent="0.2">
      <c r="A111" s="872"/>
      <c r="B111" s="667"/>
      <c r="C111" s="870"/>
      <c r="D111" s="935"/>
      <c r="E111" s="666" t="s">
        <v>2135</v>
      </c>
      <c r="F111" s="742">
        <v>3</v>
      </c>
      <c r="G111" s="838"/>
      <c r="H111" s="838"/>
      <c r="I111" s="838"/>
      <c r="J111" s="838"/>
      <c r="K111" s="838"/>
      <c r="L111" s="838"/>
      <c r="M111" s="838"/>
      <c r="N111" s="838"/>
      <c r="O111" s="838"/>
      <c r="P111" s="838"/>
      <c r="Q111" s="581"/>
      <c r="R111" s="580"/>
      <c r="S111" s="203"/>
      <c r="T111" s="203"/>
      <c r="U111" s="203"/>
      <c r="V111" s="203"/>
      <c r="W111" s="203"/>
      <c r="X111" s="203"/>
      <c r="Y111" s="203"/>
      <c r="Z111" s="203"/>
      <c r="AA111" s="203"/>
    </row>
    <row r="112" spans="1:27" ht="15" customHeight="1" x14ac:dyDescent="0.2">
      <c r="A112" s="872"/>
      <c r="B112" s="667"/>
      <c r="C112" s="870"/>
      <c r="D112" s="935"/>
      <c r="E112" s="666" t="s">
        <v>2136</v>
      </c>
      <c r="F112" s="742">
        <v>2</v>
      </c>
      <c r="G112" s="838"/>
      <c r="H112" s="838"/>
      <c r="I112" s="838"/>
      <c r="J112" s="838"/>
      <c r="K112" s="838"/>
      <c r="L112" s="838"/>
      <c r="M112" s="838"/>
      <c r="N112" s="838"/>
      <c r="O112" s="838"/>
      <c r="P112" s="838"/>
      <c r="Q112" s="581"/>
      <c r="R112" s="580"/>
      <c r="S112" s="203"/>
      <c r="T112" s="203"/>
      <c r="U112" s="203"/>
      <c r="V112" s="203"/>
      <c r="W112" s="203"/>
      <c r="X112" s="203"/>
      <c r="Y112" s="203"/>
      <c r="Z112" s="203"/>
      <c r="AA112" s="203"/>
    </row>
    <row r="113" spans="1:27" ht="15" customHeight="1" x14ac:dyDescent="0.2">
      <c r="A113" s="872"/>
      <c r="B113" s="667"/>
      <c r="C113" s="870"/>
      <c r="D113" s="935"/>
      <c r="E113" s="666" t="s">
        <v>2140</v>
      </c>
      <c r="F113" s="742">
        <v>1</v>
      </c>
      <c r="G113" s="838"/>
      <c r="H113" s="838"/>
      <c r="I113" s="838"/>
      <c r="J113" s="838"/>
      <c r="K113" s="838"/>
      <c r="L113" s="838"/>
      <c r="M113" s="838"/>
      <c r="N113" s="838"/>
      <c r="O113" s="838"/>
      <c r="P113" s="838"/>
      <c r="Q113" s="581"/>
      <c r="R113" s="580"/>
      <c r="S113" s="203"/>
      <c r="T113" s="203"/>
      <c r="U113" s="203"/>
      <c r="V113" s="203"/>
      <c r="W113" s="203"/>
      <c r="X113" s="203"/>
      <c r="Y113" s="203"/>
      <c r="Z113" s="203"/>
      <c r="AA113" s="203"/>
    </row>
    <row r="114" spans="1:27" ht="15" customHeight="1" x14ac:dyDescent="0.2">
      <c r="A114" s="906"/>
      <c r="B114" s="667"/>
      <c r="C114" s="850"/>
      <c r="D114" s="852"/>
      <c r="E114" s="666" t="s">
        <v>1057</v>
      </c>
      <c r="F114" s="742">
        <v>0</v>
      </c>
      <c r="G114" s="839"/>
      <c r="H114" s="839"/>
      <c r="I114" s="839"/>
      <c r="J114" s="839"/>
      <c r="K114" s="839"/>
      <c r="L114" s="839"/>
      <c r="M114" s="839"/>
      <c r="N114" s="839"/>
      <c r="O114" s="839"/>
      <c r="P114" s="839"/>
      <c r="Q114" s="581"/>
      <c r="R114" s="580"/>
      <c r="S114" s="203"/>
      <c r="T114" s="203"/>
      <c r="U114" s="203"/>
      <c r="V114" s="203"/>
      <c r="W114" s="203"/>
      <c r="X114" s="203"/>
      <c r="Y114" s="203"/>
      <c r="Z114" s="203"/>
      <c r="AA114" s="203"/>
    </row>
    <row r="115" spans="1:27" ht="15" customHeight="1" x14ac:dyDescent="0.2">
      <c r="A115" s="1176">
        <v>3</v>
      </c>
      <c r="B115" s="667">
        <v>3</v>
      </c>
      <c r="C115" s="1177" t="s">
        <v>2141</v>
      </c>
      <c r="D115" s="844"/>
      <c r="E115" s="666" t="s">
        <v>2133</v>
      </c>
      <c r="F115" s="741">
        <v>5</v>
      </c>
      <c r="G115" s="1174"/>
      <c r="H115" s="1174"/>
      <c r="I115" s="1174"/>
      <c r="J115" s="1174"/>
      <c r="K115" s="1174"/>
      <c r="L115" s="1174"/>
      <c r="M115" s="1174"/>
      <c r="N115" s="1174"/>
      <c r="O115" s="1174"/>
      <c r="P115" s="1174"/>
      <c r="Q115" s="581"/>
      <c r="R115" s="580"/>
      <c r="S115" s="203"/>
      <c r="T115" s="203"/>
      <c r="U115" s="203"/>
      <c r="V115" s="203"/>
      <c r="W115" s="203"/>
      <c r="X115" s="203"/>
      <c r="Y115" s="203"/>
      <c r="Z115" s="203"/>
      <c r="AA115" s="203"/>
    </row>
    <row r="116" spans="1:27" ht="15" customHeight="1" x14ac:dyDescent="0.2">
      <c r="A116" s="872"/>
      <c r="B116" s="667"/>
      <c r="C116" s="870"/>
      <c r="D116" s="935"/>
      <c r="E116" s="666" t="s">
        <v>2134</v>
      </c>
      <c r="F116" s="742">
        <v>4</v>
      </c>
      <c r="G116" s="838"/>
      <c r="H116" s="838"/>
      <c r="I116" s="838"/>
      <c r="J116" s="838"/>
      <c r="K116" s="838"/>
      <c r="L116" s="838"/>
      <c r="M116" s="838"/>
      <c r="N116" s="838"/>
      <c r="O116" s="838"/>
      <c r="P116" s="838"/>
      <c r="Q116" s="581"/>
      <c r="R116" s="580"/>
      <c r="S116" s="203"/>
      <c r="T116" s="203"/>
      <c r="U116" s="203"/>
      <c r="V116" s="203"/>
      <c r="W116" s="203"/>
      <c r="X116" s="203"/>
      <c r="Y116" s="203"/>
      <c r="Z116" s="203"/>
      <c r="AA116" s="203"/>
    </row>
    <row r="117" spans="1:27" ht="15" customHeight="1" x14ac:dyDescent="0.2">
      <c r="A117" s="872"/>
      <c r="B117" s="667"/>
      <c r="C117" s="870"/>
      <c r="D117" s="935"/>
      <c r="E117" s="666" t="s">
        <v>2135</v>
      </c>
      <c r="F117" s="742">
        <v>3</v>
      </c>
      <c r="G117" s="838"/>
      <c r="H117" s="838"/>
      <c r="I117" s="838"/>
      <c r="J117" s="838"/>
      <c r="K117" s="838"/>
      <c r="L117" s="838"/>
      <c r="M117" s="838"/>
      <c r="N117" s="838"/>
      <c r="O117" s="838"/>
      <c r="P117" s="838"/>
      <c r="Q117" s="581"/>
      <c r="R117" s="580"/>
      <c r="S117" s="203"/>
      <c r="T117" s="203"/>
      <c r="U117" s="203"/>
      <c r="V117" s="203"/>
      <c r="W117" s="203"/>
      <c r="X117" s="203"/>
      <c r="Y117" s="203"/>
      <c r="Z117" s="203"/>
      <c r="AA117" s="203"/>
    </row>
    <row r="118" spans="1:27" ht="15" customHeight="1" x14ac:dyDescent="0.2">
      <c r="A118" s="872"/>
      <c r="B118" s="667"/>
      <c r="C118" s="870"/>
      <c r="D118" s="935"/>
      <c r="E118" s="666" t="s">
        <v>2136</v>
      </c>
      <c r="F118" s="742">
        <v>2</v>
      </c>
      <c r="G118" s="838"/>
      <c r="H118" s="838"/>
      <c r="I118" s="838"/>
      <c r="J118" s="838"/>
      <c r="K118" s="838"/>
      <c r="L118" s="838"/>
      <c r="M118" s="838"/>
      <c r="N118" s="838"/>
      <c r="O118" s="838"/>
      <c r="P118" s="838"/>
      <c r="Q118" s="581"/>
      <c r="R118" s="580"/>
      <c r="S118" s="203"/>
      <c r="T118" s="203"/>
      <c r="U118" s="203"/>
      <c r="V118" s="203"/>
      <c r="W118" s="203"/>
      <c r="X118" s="203"/>
      <c r="Y118" s="203"/>
      <c r="Z118" s="203"/>
      <c r="AA118" s="203"/>
    </row>
    <row r="119" spans="1:27" ht="15" customHeight="1" x14ac:dyDescent="0.2">
      <c r="A119" s="872"/>
      <c r="B119" s="667"/>
      <c r="C119" s="870"/>
      <c r="D119" s="935"/>
      <c r="E119" s="666" t="s">
        <v>2137</v>
      </c>
      <c r="F119" s="742">
        <v>1</v>
      </c>
      <c r="G119" s="838"/>
      <c r="H119" s="838"/>
      <c r="I119" s="838"/>
      <c r="J119" s="838"/>
      <c r="K119" s="838"/>
      <c r="L119" s="838"/>
      <c r="M119" s="838"/>
      <c r="N119" s="838"/>
      <c r="O119" s="838"/>
      <c r="P119" s="838"/>
      <c r="Q119" s="581"/>
      <c r="R119" s="580"/>
      <c r="S119" s="203"/>
      <c r="T119" s="203"/>
      <c r="U119" s="203"/>
      <c r="V119" s="203"/>
      <c r="W119" s="203"/>
      <c r="X119" s="203"/>
      <c r="Y119" s="203"/>
      <c r="Z119" s="203"/>
      <c r="AA119" s="203"/>
    </row>
    <row r="120" spans="1:27" ht="15" customHeight="1" x14ac:dyDescent="0.2">
      <c r="A120" s="906"/>
      <c r="B120" s="667"/>
      <c r="C120" s="1095"/>
      <c r="D120" s="1096"/>
      <c r="E120" s="743" t="s">
        <v>2138</v>
      </c>
      <c r="F120" s="760">
        <v>0</v>
      </c>
      <c r="G120" s="839"/>
      <c r="H120" s="839"/>
      <c r="I120" s="839"/>
      <c r="J120" s="839"/>
      <c r="K120" s="839"/>
      <c r="L120" s="839"/>
      <c r="M120" s="839"/>
      <c r="N120" s="839"/>
      <c r="O120" s="839"/>
      <c r="P120" s="839"/>
      <c r="Q120" s="581"/>
      <c r="R120" s="580"/>
      <c r="S120" s="203"/>
      <c r="T120" s="203"/>
      <c r="U120" s="203"/>
      <c r="V120" s="203"/>
      <c r="W120" s="203"/>
      <c r="X120" s="203"/>
      <c r="Y120" s="203"/>
      <c r="Z120" s="203"/>
      <c r="AA120" s="203"/>
    </row>
    <row r="121" spans="1:27" ht="15" customHeight="1" x14ac:dyDescent="0.2">
      <c r="A121" s="1176">
        <v>4</v>
      </c>
      <c r="B121" s="739">
        <v>4</v>
      </c>
      <c r="C121" s="738" t="s">
        <v>2142</v>
      </c>
      <c r="D121" s="739"/>
      <c r="E121" s="739"/>
      <c r="F121" s="750"/>
      <c r="G121" s="763"/>
      <c r="H121" s="763"/>
      <c r="I121" s="763"/>
      <c r="J121" s="763"/>
      <c r="K121" s="763"/>
      <c r="L121" s="763"/>
      <c r="M121" s="763"/>
      <c r="N121" s="763"/>
      <c r="O121" s="763"/>
      <c r="P121" s="763"/>
      <c r="Q121" s="581"/>
      <c r="R121" s="580"/>
      <c r="S121" s="203"/>
      <c r="T121" s="203"/>
      <c r="U121" s="203"/>
      <c r="V121" s="203"/>
      <c r="W121" s="203"/>
      <c r="X121" s="203"/>
      <c r="Y121" s="203"/>
      <c r="Z121" s="203"/>
      <c r="AA121" s="203"/>
    </row>
    <row r="122" spans="1:27" ht="15" customHeight="1" x14ac:dyDescent="0.2">
      <c r="A122" s="872"/>
      <c r="B122" s="667"/>
      <c r="C122" s="1177" t="s">
        <v>2143</v>
      </c>
      <c r="D122" s="844"/>
      <c r="E122" s="666" t="s">
        <v>2144</v>
      </c>
      <c r="F122" s="741">
        <v>5</v>
      </c>
      <c r="G122" s="1174"/>
      <c r="H122" s="1174"/>
      <c r="I122" s="1174"/>
      <c r="J122" s="1174"/>
      <c r="K122" s="1174"/>
      <c r="L122" s="1174"/>
      <c r="M122" s="1174"/>
      <c r="N122" s="1174"/>
      <c r="O122" s="1174"/>
      <c r="P122" s="1174"/>
      <c r="Q122" s="581"/>
      <c r="R122" s="580"/>
      <c r="S122" s="203"/>
      <c r="T122" s="203"/>
      <c r="U122" s="203"/>
      <c r="V122" s="203"/>
      <c r="W122" s="203"/>
      <c r="X122" s="203"/>
      <c r="Y122" s="203"/>
      <c r="Z122" s="203"/>
      <c r="AA122" s="203"/>
    </row>
    <row r="123" spans="1:27" ht="15" customHeight="1" x14ac:dyDescent="0.2">
      <c r="A123" s="872"/>
      <c r="B123" s="667"/>
      <c r="C123" s="870"/>
      <c r="D123" s="935"/>
      <c r="E123" s="667" t="s">
        <v>2145</v>
      </c>
      <c r="F123" s="742">
        <v>4</v>
      </c>
      <c r="G123" s="838"/>
      <c r="H123" s="838"/>
      <c r="I123" s="838"/>
      <c r="J123" s="838"/>
      <c r="K123" s="838"/>
      <c r="L123" s="838"/>
      <c r="M123" s="838"/>
      <c r="N123" s="838"/>
      <c r="O123" s="838"/>
      <c r="P123" s="838"/>
      <c r="Q123" s="581"/>
      <c r="R123" s="580"/>
      <c r="S123" s="203"/>
      <c r="T123" s="203"/>
      <c r="U123" s="203"/>
      <c r="V123" s="203"/>
      <c r="W123" s="203"/>
      <c r="X123" s="203"/>
      <c r="Y123" s="203"/>
      <c r="Z123" s="203"/>
      <c r="AA123" s="203"/>
    </row>
    <row r="124" spans="1:27" ht="15" customHeight="1" x14ac:dyDescent="0.2">
      <c r="A124" s="872"/>
      <c r="B124" s="667"/>
      <c r="C124" s="870"/>
      <c r="D124" s="935"/>
      <c r="E124" s="667" t="s">
        <v>2146</v>
      </c>
      <c r="F124" s="742">
        <v>3</v>
      </c>
      <c r="G124" s="838"/>
      <c r="H124" s="838"/>
      <c r="I124" s="838"/>
      <c r="J124" s="838"/>
      <c r="K124" s="838"/>
      <c r="L124" s="838"/>
      <c r="M124" s="838"/>
      <c r="N124" s="838"/>
      <c r="O124" s="838"/>
      <c r="P124" s="838"/>
      <c r="Q124" s="581"/>
      <c r="R124" s="580"/>
      <c r="S124" s="203"/>
      <c r="T124" s="203"/>
      <c r="U124" s="203"/>
      <c r="V124" s="203"/>
      <c r="W124" s="203"/>
      <c r="X124" s="203"/>
      <c r="Y124" s="203"/>
      <c r="Z124" s="203"/>
      <c r="AA124" s="203"/>
    </row>
    <row r="125" spans="1:27" ht="15" customHeight="1" x14ac:dyDescent="0.2">
      <c r="A125" s="872"/>
      <c r="B125" s="667"/>
      <c r="C125" s="870"/>
      <c r="D125" s="935"/>
      <c r="E125" s="667" t="s">
        <v>2147</v>
      </c>
      <c r="F125" s="742">
        <v>2</v>
      </c>
      <c r="G125" s="838"/>
      <c r="H125" s="838"/>
      <c r="I125" s="838"/>
      <c r="J125" s="838"/>
      <c r="K125" s="838"/>
      <c r="L125" s="838"/>
      <c r="M125" s="838"/>
      <c r="N125" s="838"/>
      <c r="O125" s="838"/>
      <c r="P125" s="838"/>
      <c r="Q125" s="581"/>
      <c r="R125" s="580"/>
      <c r="S125" s="203"/>
      <c r="T125" s="203"/>
      <c r="U125" s="203"/>
      <c r="V125" s="203"/>
      <c r="W125" s="203"/>
      <c r="X125" s="203"/>
      <c r="Y125" s="203"/>
      <c r="Z125" s="203"/>
      <c r="AA125" s="203"/>
    </row>
    <row r="126" spans="1:27" ht="15" customHeight="1" x14ac:dyDescent="0.2">
      <c r="A126" s="872"/>
      <c r="B126" s="667"/>
      <c r="C126" s="870"/>
      <c r="D126" s="935"/>
      <c r="E126" s="667" t="s">
        <v>2148</v>
      </c>
      <c r="F126" s="742">
        <v>1</v>
      </c>
      <c r="G126" s="838"/>
      <c r="H126" s="838"/>
      <c r="I126" s="838"/>
      <c r="J126" s="838"/>
      <c r="K126" s="838"/>
      <c r="L126" s="838"/>
      <c r="M126" s="838"/>
      <c r="N126" s="838"/>
      <c r="O126" s="838"/>
      <c r="P126" s="838"/>
      <c r="Q126" s="581"/>
      <c r="R126" s="580"/>
      <c r="S126" s="203"/>
      <c r="T126" s="203"/>
      <c r="U126" s="203"/>
      <c r="V126" s="203"/>
      <c r="W126" s="203"/>
      <c r="X126" s="203"/>
      <c r="Y126" s="203"/>
      <c r="Z126" s="203"/>
      <c r="AA126" s="203"/>
    </row>
    <row r="127" spans="1:27" ht="15" customHeight="1" x14ac:dyDescent="0.2">
      <c r="A127" s="872"/>
      <c r="B127" s="667"/>
      <c r="C127" s="850"/>
      <c r="D127" s="852"/>
      <c r="E127" s="667" t="s">
        <v>2149</v>
      </c>
      <c r="F127" s="742">
        <v>0</v>
      </c>
      <c r="G127" s="839"/>
      <c r="H127" s="839"/>
      <c r="I127" s="839"/>
      <c r="J127" s="839"/>
      <c r="K127" s="839"/>
      <c r="L127" s="839"/>
      <c r="M127" s="839"/>
      <c r="N127" s="839"/>
      <c r="O127" s="839"/>
      <c r="P127" s="839"/>
      <c r="Q127" s="581"/>
      <c r="R127" s="580"/>
      <c r="S127" s="203"/>
      <c r="T127" s="203"/>
      <c r="U127" s="203"/>
      <c r="V127" s="203"/>
      <c r="W127" s="203"/>
      <c r="X127" s="203"/>
      <c r="Y127" s="203"/>
      <c r="Z127" s="203"/>
      <c r="AA127" s="203"/>
    </row>
    <row r="128" spans="1:27" ht="15" customHeight="1" x14ac:dyDescent="0.2">
      <c r="A128" s="872"/>
      <c r="B128" s="667"/>
      <c r="C128" s="1177" t="s">
        <v>2150</v>
      </c>
      <c r="D128" s="844"/>
      <c r="E128" s="667" t="s">
        <v>2151</v>
      </c>
      <c r="F128" s="741">
        <v>5</v>
      </c>
      <c r="G128" s="1174"/>
      <c r="H128" s="1174"/>
      <c r="I128" s="1174"/>
      <c r="J128" s="1174"/>
      <c r="K128" s="1174"/>
      <c r="L128" s="1174"/>
      <c r="M128" s="1174"/>
      <c r="N128" s="1174"/>
      <c r="O128" s="1174"/>
      <c r="P128" s="1174"/>
      <c r="Q128" s="581"/>
      <c r="R128" s="580"/>
      <c r="S128" s="203"/>
      <c r="T128" s="203"/>
      <c r="U128" s="203"/>
      <c r="V128" s="203"/>
      <c r="W128" s="203"/>
      <c r="X128" s="203"/>
      <c r="Y128" s="203"/>
      <c r="Z128" s="203"/>
      <c r="AA128" s="203"/>
    </row>
    <row r="129" spans="1:27" ht="15" customHeight="1" x14ac:dyDescent="0.2">
      <c r="A129" s="872"/>
      <c r="B129" s="667"/>
      <c r="C129" s="870"/>
      <c r="D129" s="935"/>
      <c r="E129" s="667" t="s">
        <v>2152</v>
      </c>
      <c r="F129" s="742">
        <v>4</v>
      </c>
      <c r="G129" s="838"/>
      <c r="H129" s="838"/>
      <c r="I129" s="838"/>
      <c r="J129" s="838"/>
      <c r="K129" s="838"/>
      <c r="L129" s="838"/>
      <c r="M129" s="838"/>
      <c r="N129" s="838"/>
      <c r="O129" s="838"/>
      <c r="P129" s="838"/>
      <c r="Q129" s="581"/>
      <c r="R129" s="580"/>
      <c r="S129" s="203"/>
      <c r="T129" s="203"/>
      <c r="U129" s="203"/>
      <c r="V129" s="203"/>
      <c r="W129" s="203"/>
      <c r="X129" s="203"/>
      <c r="Y129" s="203"/>
      <c r="Z129" s="203"/>
      <c r="AA129" s="203"/>
    </row>
    <row r="130" spans="1:27" ht="15" customHeight="1" x14ac:dyDescent="0.2">
      <c r="A130" s="872"/>
      <c r="B130" s="667"/>
      <c r="C130" s="870"/>
      <c r="D130" s="935"/>
      <c r="E130" s="667" t="s">
        <v>2153</v>
      </c>
      <c r="F130" s="742">
        <v>3</v>
      </c>
      <c r="G130" s="838"/>
      <c r="H130" s="838"/>
      <c r="I130" s="838"/>
      <c r="J130" s="838"/>
      <c r="K130" s="838"/>
      <c r="L130" s="838"/>
      <c r="M130" s="838"/>
      <c r="N130" s="838"/>
      <c r="O130" s="838"/>
      <c r="P130" s="838"/>
      <c r="Q130" s="581"/>
      <c r="R130" s="580"/>
      <c r="S130" s="203"/>
      <c r="T130" s="203"/>
      <c r="U130" s="203"/>
      <c r="V130" s="203"/>
      <c r="W130" s="203"/>
      <c r="X130" s="203"/>
      <c r="Y130" s="203"/>
      <c r="Z130" s="203"/>
      <c r="AA130" s="203"/>
    </row>
    <row r="131" spans="1:27" ht="15" customHeight="1" x14ac:dyDescent="0.2">
      <c r="A131" s="872"/>
      <c r="B131" s="667"/>
      <c r="C131" s="870"/>
      <c r="D131" s="935"/>
      <c r="E131" s="667" t="s">
        <v>2154</v>
      </c>
      <c r="F131" s="742">
        <v>2</v>
      </c>
      <c r="G131" s="838"/>
      <c r="H131" s="838"/>
      <c r="I131" s="838"/>
      <c r="J131" s="838"/>
      <c r="K131" s="838"/>
      <c r="L131" s="838"/>
      <c r="M131" s="838"/>
      <c r="N131" s="838"/>
      <c r="O131" s="838"/>
      <c r="P131" s="838"/>
      <c r="Q131" s="581"/>
      <c r="R131" s="580"/>
      <c r="S131" s="203"/>
      <c r="T131" s="203"/>
      <c r="U131" s="203"/>
      <c r="V131" s="203"/>
      <c r="W131" s="203"/>
      <c r="X131" s="203"/>
      <c r="Y131" s="203"/>
      <c r="Z131" s="203"/>
      <c r="AA131" s="203"/>
    </row>
    <row r="132" spans="1:27" ht="15" customHeight="1" x14ac:dyDescent="0.2">
      <c r="A132" s="872"/>
      <c r="B132" s="667"/>
      <c r="C132" s="870"/>
      <c r="D132" s="935"/>
      <c r="E132" s="667" t="s">
        <v>2155</v>
      </c>
      <c r="F132" s="742">
        <v>1</v>
      </c>
      <c r="G132" s="838"/>
      <c r="H132" s="838"/>
      <c r="I132" s="838"/>
      <c r="J132" s="838"/>
      <c r="K132" s="838"/>
      <c r="L132" s="838"/>
      <c r="M132" s="838"/>
      <c r="N132" s="838"/>
      <c r="O132" s="838"/>
      <c r="P132" s="838"/>
      <c r="Q132" s="581"/>
      <c r="R132" s="580"/>
      <c r="S132" s="203"/>
      <c r="T132" s="203"/>
      <c r="U132" s="203"/>
      <c r="V132" s="203"/>
      <c r="W132" s="203"/>
      <c r="X132" s="203"/>
      <c r="Y132" s="203"/>
      <c r="Z132" s="203"/>
      <c r="AA132" s="203"/>
    </row>
    <row r="133" spans="1:27" ht="15" customHeight="1" x14ac:dyDescent="0.2">
      <c r="A133" s="872"/>
      <c r="B133" s="667"/>
      <c r="C133" s="850"/>
      <c r="D133" s="852"/>
      <c r="E133" s="667" t="s">
        <v>1057</v>
      </c>
      <c r="F133" s="742">
        <v>0</v>
      </c>
      <c r="G133" s="839"/>
      <c r="H133" s="839"/>
      <c r="I133" s="839"/>
      <c r="J133" s="839"/>
      <c r="K133" s="839"/>
      <c r="L133" s="839"/>
      <c r="M133" s="839"/>
      <c r="N133" s="839"/>
      <c r="O133" s="839"/>
      <c r="P133" s="839"/>
      <c r="Q133" s="581"/>
      <c r="R133" s="580"/>
      <c r="S133" s="203"/>
      <c r="T133" s="203"/>
      <c r="U133" s="203"/>
      <c r="V133" s="203"/>
      <c r="W133" s="203"/>
      <c r="X133" s="203"/>
      <c r="Y133" s="203"/>
      <c r="Z133" s="203"/>
      <c r="AA133" s="203"/>
    </row>
    <row r="134" spans="1:27" ht="15" customHeight="1" x14ac:dyDescent="0.2">
      <c r="A134" s="872"/>
      <c r="B134" s="667">
        <v>5</v>
      </c>
      <c r="C134" s="1177" t="s">
        <v>2156</v>
      </c>
      <c r="D134" s="844"/>
      <c r="E134" s="667" t="s">
        <v>2157</v>
      </c>
      <c r="F134" s="742">
        <v>5</v>
      </c>
      <c r="G134" s="1174"/>
      <c r="H134" s="1174"/>
      <c r="I134" s="1174"/>
      <c r="J134" s="1174"/>
      <c r="K134" s="1174"/>
      <c r="L134" s="1174"/>
      <c r="M134" s="1174"/>
      <c r="N134" s="1174"/>
      <c r="O134" s="1174"/>
      <c r="P134" s="1174"/>
      <c r="Q134" s="581"/>
      <c r="R134" s="580"/>
      <c r="S134" s="203"/>
      <c r="T134" s="203"/>
      <c r="U134" s="203"/>
      <c r="V134" s="203"/>
      <c r="W134" s="203"/>
      <c r="X134" s="203"/>
      <c r="Y134" s="203"/>
      <c r="Z134" s="203"/>
      <c r="AA134" s="203"/>
    </row>
    <row r="135" spans="1:27" ht="15" customHeight="1" x14ac:dyDescent="0.2">
      <c r="A135" s="872"/>
      <c r="B135" s="667"/>
      <c r="C135" s="870"/>
      <c r="D135" s="935"/>
      <c r="E135" s="666" t="s">
        <v>2158</v>
      </c>
      <c r="F135" s="741">
        <v>3</v>
      </c>
      <c r="G135" s="838"/>
      <c r="H135" s="838"/>
      <c r="I135" s="838"/>
      <c r="J135" s="838"/>
      <c r="K135" s="838"/>
      <c r="L135" s="838"/>
      <c r="M135" s="838"/>
      <c r="N135" s="838"/>
      <c r="O135" s="838"/>
      <c r="P135" s="838"/>
      <c r="Q135" s="581"/>
      <c r="R135" s="580"/>
      <c r="S135" s="203"/>
      <c r="T135" s="203"/>
      <c r="U135" s="203"/>
      <c r="V135" s="203"/>
      <c r="W135" s="203"/>
      <c r="X135" s="203"/>
      <c r="Y135" s="203"/>
      <c r="Z135" s="203"/>
      <c r="AA135" s="203"/>
    </row>
    <row r="136" spans="1:27" ht="15" customHeight="1" x14ac:dyDescent="0.2">
      <c r="A136" s="906"/>
      <c r="B136" s="667"/>
      <c r="C136" s="850"/>
      <c r="D136" s="852"/>
      <c r="E136" s="666" t="s">
        <v>1057</v>
      </c>
      <c r="F136" s="741">
        <v>0</v>
      </c>
      <c r="G136" s="839"/>
      <c r="H136" s="839"/>
      <c r="I136" s="839"/>
      <c r="J136" s="839"/>
      <c r="K136" s="839"/>
      <c r="L136" s="839"/>
      <c r="M136" s="839"/>
      <c r="N136" s="839"/>
      <c r="O136" s="839"/>
      <c r="P136" s="839"/>
      <c r="Q136" s="581"/>
      <c r="R136" s="580"/>
      <c r="S136" s="203"/>
      <c r="T136" s="203"/>
      <c r="U136" s="203"/>
      <c r="V136" s="203"/>
      <c r="W136" s="203"/>
      <c r="X136" s="203"/>
      <c r="Y136" s="203"/>
      <c r="Z136" s="203"/>
      <c r="AA136" s="203"/>
    </row>
    <row r="137" spans="1:27" ht="15" customHeight="1" x14ac:dyDescent="0.2">
      <c r="A137" s="1172">
        <v>5</v>
      </c>
      <c r="B137" s="844"/>
      <c r="C137" s="1178" t="s">
        <v>2159</v>
      </c>
      <c r="D137" s="844"/>
      <c r="E137" s="667" t="s">
        <v>2151</v>
      </c>
      <c r="F137" s="741">
        <v>5</v>
      </c>
      <c r="G137" s="1174"/>
      <c r="H137" s="1174"/>
      <c r="I137" s="1174"/>
      <c r="J137" s="1174"/>
      <c r="K137" s="1174"/>
      <c r="L137" s="1174"/>
      <c r="M137" s="1174"/>
      <c r="N137" s="1174"/>
      <c r="O137" s="1174"/>
      <c r="P137" s="1174"/>
      <c r="Q137" s="581"/>
      <c r="R137" s="580"/>
      <c r="S137" s="203"/>
      <c r="T137" s="203"/>
      <c r="U137" s="203"/>
      <c r="V137" s="203"/>
      <c r="W137" s="203"/>
      <c r="X137" s="203"/>
      <c r="Y137" s="203"/>
      <c r="Z137" s="203"/>
      <c r="AA137" s="203"/>
    </row>
    <row r="138" spans="1:27" ht="15" customHeight="1" x14ac:dyDescent="0.2">
      <c r="A138" s="870"/>
      <c r="B138" s="935"/>
      <c r="C138" s="870"/>
      <c r="D138" s="935"/>
      <c r="E138" s="667" t="s">
        <v>2152</v>
      </c>
      <c r="F138" s="741">
        <v>4</v>
      </c>
      <c r="G138" s="838"/>
      <c r="H138" s="838"/>
      <c r="I138" s="838"/>
      <c r="J138" s="838"/>
      <c r="K138" s="838"/>
      <c r="L138" s="838"/>
      <c r="M138" s="838"/>
      <c r="N138" s="838"/>
      <c r="O138" s="838"/>
      <c r="P138" s="838"/>
      <c r="Q138" s="581"/>
      <c r="R138" s="580"/>
      <c r="S138" s="203"/>
      <c r="T138" s="203"/>
      <c r="U138" s="203"/>
      <c r="V138" s="203"/>
      <c r="W138" s="203"/>
      <c r="X138" s="203"/>
      <c r="Y138" s="203"/>
      <c r="Z138" s="203"/>
      <c r="AA138" s="203"/>
    </row>
    <row r="139" spans="1:27" ht="15" customHeight="1" x14ac:dyDescent="0.2">
      <c r="A139" s="870"/>
      <c r="B139" s="935"/>
      <c r="C139" s="870"/>
      <c r="D139" s="935"/>
      <c r="E139" s="667" t="s">
        <v>2153</v>
      </c>
      <c r="F139" s="741">
        <v>3</v>
      </c>
      <c r="G139" s="838"/>
      <c r="H139" s="838"/>
      <c r="I139" s="838"/>
      <c r="J139" s="838"/>
      <c r="K139" s="838"/>
      <c r="L139" s="838"/>
      <c r="M139" s="838"/>
      <c r="N139" s="838"/>
      <c r="O139" s="838"/>
      <c r="P139" s="838"/>
      <c r="Q139" s="581"/>
      <c r="R139" s="580"/>
      <c r="S139" s="203"/>
      <c r="T139" s="203"/>
      <c r="U139" s="203"/>
      <c r="V139" s="203"/>
      <c r="W139" s="203"/>
      <c r="X139" s="203"/>
      <c r="Y139" s="203"/>
      <c r="Z139" s="203"/>
      <c r="AA139" s="203"/>
    </row>
    <row r="140" spans="1:27" ht="15" customHeight="1" x14ac:dyDescent="0.2">
      <c r="A140" s="870"/>
      <c r="B140" s="935"/>
      <c r="C140" s="870"/>
      <c r="D140" s="935"/>
      <c r="E140" s="667" t="s">
        <v>2154</v>
      </c>
      <c r="F140" s="741">
        <v>2</v>
      </c>
      <c r="G140" s="838"/>
      <c r="H140" s="838"/>
      <c r="I140" s="838"/>
      <c r="J140" s="838"/>
      <c r="K140" s="838"/>
      <c r="L140" s="838"/>
      <c r="M140" s="838"/>
      <c r="N140" s="838"/>
      <c r="O140" s="838"/>
      <c r="P140" s="838"/>
      <c r="Q140" s="581"/>
      <c r="R140" s="580"/>
      <c r="S140" s="203"/>
      <c r="T140" s="203"/>
      <c r="U140" s="203"/>
      <c r="V140" s="203"/>
      <c r="W140" s="203"/>
      <c r="X140" s="203"/>
      <c r="Y140" s="203"/>
      <c r="Z140" s="203"/>
      <c r="AA140" s="203"/>
    </row>
    <row r="141" spans="1:27" ht="15" customHeight="1" x14ac:dyDescent="0.2">
      <c r="A141" s="870"/>
      <c r="B141" s="935"/>
      <c r="C141" s="870"/>
      <c r="D141" s="935"/>
      <c r="E141" s="667" t="s">
        <v>2155</v>
      </c>
      <c r="F141" s="741">
        <v>1</v>
      </c>
      <c r="G141" s="838"/>
      <c r="H141" s="838"/>
      <c r="I141" s="838"/>
      <c r="J141" s="838"/>
      <c r="K141" s="838"/>
      <c r="L141" s="838"/>
      <c r="M141" s="838"/>
      <c r="N141" s="838"/>
      <c r="O141" s="838"/>
      <c r="P141" s="838"/>
      <c r="Q141" s="581"/>
      <c r="R141" s="580"/>
      <c r="S141" s="203"/>
      <c r="T141" s="203"/>
      <c r="U141" s="203"/>
      <c r="V141" s="203"/>
      <c r="W141" s="203"/>
      <c r="X141" s="203"/>
      <c r="Y141" s="203"/>
      <c r="Z141" s="203"/>
      <c r="AA141" s="203"/>
    </row>
    <row r="142" spans="1:27" ht="15" customHeight="1" x14ac:dyDescent="0.2">
      <c r="A142" s="850"/>
      <c r="B142" s="852"/>
      <c r="C142" s="850"/>
      <c r="D142" s="852"/>
      <c r="E142" s="667" t="s">
        <v>1057</v>
      </c>
      <c r="F142" s="741">
        <v>0</v>
      </c>
      <c r="G142" s="839"/>
      <c r="H142" s="839"/>
      <c r="I142" s="839"/>
      <c r="J142" s="839"/>
      <c r="K142" s="839"/>
      <c r="L142" s="839"/>
      <c r="M142" s="839"/>
      <c r="N142" s="839"/>
      <c r="O142" s="839"/>
      <c r="P142" s="839"/>
      <c r="Q142" s="581"/>
      <c r="R142" s="580"/>
      <c r="S142" s="203"/>
      <c r="T142" s="203"/>
      <c r="U142" s="203"/>
      <c r="V142" s="203"/>
      <c r="W142" s="203"/>
      <c r="X142" s="203"/>
      <c r="Y142" s="203"/>
      <c r="Z142" s="203"/>
      <c r="AA142" s="203"/>
    </row>
    <row r="143" spans="1:27" ht="15" customHeight="1" x14ac:dyDescent="0.2">
      <c r="A143" s="1172">
        <v>6</v>
      </c>
      <c r="B143" s="844"/>
      <c r="C143" s="1177" t="s">
        <v>2160</v>
      </c>
      <c r="D143" s="844"/>
      <c r="E143" s="667" t="s">
        <v>1060</v>
      </c>
      <c r="F143" s="742">
        <v>2</v>
      </c>
      <c r="G143" s="1174"/>
      <c r="H143" s="1174"/>
      <c r="I143" s="1174"/>
      <c r="J143" s="1174"/>
      <c r="K143" s="1174"/>
      <c r="L143" s="1174"/>
      <c r="M143" s="1174"/>
      <c r="N143" s="1174"/>
      <c r="O143" s="1174"/>
      <c r="P143" s="1174"/>
      <c r="Q143" s="581"/>
      <c r="R143" s="580"/>
      <c r="S143" s="203"/>
      <c r="T143" s="203"/>
      <c r="U143" s="203"/>
      <c r="V143" s="203"/>
      <c r="W143" s="203"/>
      <c r="X143" s="203"/>
      <c r="Y143" s="203"/>
      <c r="Z143" s="203"/>
      <c r="AA143" s="203"/>
    </row>
    <row r="144" spans="1:27" ht="15" customHeight="1" x14ac:dyDescent="0.2">
      <c r="A144" s="850"/>
      <c r="B144" s="852"/>
      <c r="C144" s="850"/>
      <c r="D144" s="852"/>
      <c r="E144" s="667" t="s">
        <v>1057</v>
      </c>
      <c r="F144" s="742">
        <v>0</v>
      </c>
      <c r="G144" s="839"/>
      <c r="H144" s="839"/>
      <c r="I144" s="839"/>
      <c r="J144" s="839"/>
      <c r="K144" s="839"/>
      <c r="L144" s="839"/>
      <c r="M144" s="839"/>
      <c r="N144" s="839"/>
      <c r="O144" s="839"/>
      <c r="P144" s="839"/>
      <c r="Q144" s="581"/>
      <c r="R144" s="580"/>
      <c r="S144" s="203"/>
      <c r="T144" s="203"/>
      <c r="U144" s="203"/>
      <c r="V144" s="203"/>
      <c r="W144" s="203"/>
      <c r="X144" s="203"/>
      <c r="Y144" s="203"/>
      <c r="Z144" s="203"/>
      <c r="AA144" s="203"/>
    </row>
    <row r="145" spans="1:27" ht="15" customHeight="1" x14ac:dyDescent="0.2">
      <c r="A145" s="1179" t="s">
        <v>1204</v>
      </c>
      <c r="B145" s="834"/>
      <c r="C145" s="834"/>
      <c r="D145" s="832"/>
      <c r="E145" s="776"/>
      <c r="F145" s="742">
        <v>100</v>
      </c>
      <c r="G145" s="653">
        <f t="shared" ref="G145:Q145" si="6">SUM(G16:G144)</f>
        <v>0</v>
      </c>
      <c r="H145" s="668">
        <f t="shared" si="6"/>
        <v>0</v>
      </c>
      <c r="I145" s="668">
        <f t="shared" si="6"/>
        <v>0</v>
      </c>
      <c r="J145" s="668">
        <f t="shared" si="6"/>
        <v>0</v>
      </c>
      <c r="K145" s="668">
        <f t="shared" si="6"/>
        <v>0</v>
      </c>
      <c r="L145" s="668">
        <f t="shared" si="6"/>
        <v>0</v>
      </c>
      <c r="M145" s="668">
        <f t="shared" si="6"/>
        <v>0</v>
      </c>
      <c r="N145" s="668">
        <f t="shared" si="6"/>
        <v>0</v>
      </c>
      <c r="O145" s="668">
        <f t="shared" si="6"/>
        <v>0</v>
      </c>
      <c r="P145" s="668">
        <f t="shared" si="6"/>
        <v>0</v>
      </c>
      <c r="Q145" s="668">
        <f t="shared" si="6"/>
        <v>0</v>
      </c>
      <c r="R145" s="580"/>
      <c r="S145" s="203"/>
      <c r="T145" s="203"/>
      <c r="U145" s="203"/>
      <c r="V145" s="203"/>
      <c r="W145" s="203"/>
      <c r="X145" s="203"/>
      <c r="Y145" s="203"/>
      <c r="Z145" s="203"/>
      <c r="AA145" s="203"/>
    </row>
    <row r="146" spans="1:27" ht="15" customHeight="1" x14ac:dyDescent="0.2">
      <c r="A146" s="1179" t="s">
        <v>1205</v>
      </c>
      <c r="B146" s="834"/>
      <c r="C146" s="834"/>
      <c r="D146" s="832"/>
      <c r="E146" s="776"/>
      <c r="F146" s="742"/>
      <c r="G146" s="713" t="str">
        <f t="shared" ref="G146:P146" si="7">IF(G145&gt;=90,"I",IF(G145&gt;=70,"II",IF(G145&gt;=50,"III",IF(G145&gt;=1,"IV"," "))))</f>
        <v xml:space="preserve"> </v>
      </c>
      <c r="H146" s="713" t="str">
        <f t="shared" si="7"/>
        <v xml:space="preserve"> </v>
      </c>
      <c r="I146" s="713" t="str">
        <f t="shared" si="7"/>
        <v xml:space="preserve"> </v>
      </c>
      <c r="J146" s="713" t="str">
        <f t="shared" si="7"/>
        <v xml:space="preserve"> </v>
      </c>
      <c r="K146" s="713" t="str">
        <f t="shared" si="7"/>
        <v xml:space="preserve"> </v>
      </c>
      <c r="L146" s="713" t="str">
        <f t="shared" si="7"/>
        <v xml:space="preserve"> </v>
      </c>
      <c r="M146" s="713" t="str">
        <f t="shared" si="7"/>
        <v xml:space="preserve"> </v>
      </c>
      <c r="N146" s="713" t="str">
        <f t="shared" si="7"/>
        <v xml:space="preserve"> </v>
      </c>
      <c r="O146" s="713" t="str">
        <f t="shared" si="7"/>
        <v xml:space="preserve"> </v>
      </c>
      <c r="P146" s="713" t="str">
        <f t="shared" si="7"/>
        <v xml:space="preserve"> </v>
      </c>
      <c r="Q146" s="713" t="str">
        <f>IF(Q145&gt;=95,"I",IF(Q145&gt;=75,"II",IF(Q145&gt;=60,"III",IF(Q145&gt;=1,"IV"," "))))</f>
        <v xml:space="preserve"> </v>
      </c>
      <c r="R146" s="580"/>
      <c r="S146" s="203"/>
      <c r="T146" s="203"/>
      <c r="U146" s="203"/>
      <c r="V146" s="203"/>
      <c r="W146" s="203"/>
      <c r="X146" s="203"/>
      <c r="Y146" s="203"/>
      <c r="Z146" s="203"/>
      <c r="AA146" s="203"/>
    </row>
    <row r="147" spans="1:27" ht="12.75" customHeight="1" x14ac:dyDescent="0.2">
      <c r="A147" s="203"/>
      <c r="B147" s="203"/>
      <c r="C147" s="203"/>
      <c r="D147" s="203"/>
      <c r="E147" s="203"/>
      <c r="F147" s="203"/>
      <c r="G147" s="204"/>
      <c r="H147" s="203"/>
      <c r="I147" s="203"/>
      <c r="J147" s="203"/>
      <c r="K147" s="203"/>
      <c r="L147" s="203"/>
      <c r="M147" s="203"/>
      <c r="N147" s="203"/>
      <c r="O147" s="203"/>
      <c r="P147" s="203"/>
      <c r="Q147" s="203"/>
      <c r="R147" s="203"/>
      <c r="S147" s="203"/>
      <c r="T147" s="203"/>
      <c r="U147" s="203"/>
      <c r="V147" s="203"/>
      <c r="W147" s="203"/>
      <c r="X147" s="203"/>
      <c r="Y147" s="203"/>
      <c r="Z147" s="203"/>
      <c r="AA147" s="203"/>
    </row>
    <row r="148" spans="1:27" ht="15" customHeight="1" x14ac:dyDescent="0.2">
      <c r="A148" s="203"/>
      <c r="B148" s="203"/>
      <c r="C148" s="321" t="s">
        <v>1541</v>
      </c>
      <c r="D148" s="321" t="s">
        <v>2161</v>
      </c>
      <c r="E148" s="641" t="s">
        <v>1543</v>
      </c>
      <c r="F148" s="1107" t="s">
        <v>1052</v>
      </c>
      <c r="G148" s="834"/>
      <c r="H148" s="834"/>
      <c r="I148" s="834"/>
      <c r="J148" s="834"/>
      <c r="K148" s="683" t="s">
        <v>1053</v>
      </c>
      <c r="L148" s="581">
        <f t="shared" ref="L148:L151" si="8">V15+V22</f>
        <v>0</v>
      </c>
      <c r="M148" s="777"/>
      <c r="N148" s="757"/>
      <c r="O148" s="757"/>
      <c r="P148" s="757"/>
      <c r="Q148" s="203"/>
      <c r="R148" s="203"/>
      <c r="S148" s="203"/>
      <c r="T148" s="203"/>
      <c r="U148" s="203"/>
      <c r="V148" s="203"/>
      <c r="W148" s="203"/>
      <c r="X148" s="203"/>
      <c r="Y148" s="203"/>
      <c r="Z148" s="203"/>
      <c r="AA148" s="203"/>
    </row>
    <row r="149" spans="1:27" ht="15" customHeight="1" x14ac:dyDescent="0.2">
      <c r="A149" s="203"/>
      <c r="B149" s="203"/>
      <c r="C149" s="203"/>
      <c r="D149" s="321" t="s">
        <v>2162</v>
      </c>
      <c r="E149" s="641" t="s">
        <v>1545</v>
      </c>
      <c r="F149" s="1107" t="s">
        <v>1052</v>
      </c>
      <c r="G149" s="834"/>
      <c r="H149" s="834"/>
      <c r="I149" s="834"/>
      <c r="J149" s="834"/>
      <c r="K149" s="683" t="s">
        <v>1055</v>
      </c>
      <c r="L149" s="581">
        <f t="shared" si="8"/>
        <v>0</v>
      </c>
      <c r="M149" s="777"/>
      <c r="N149" s="757"/>
      <c r="O149" s="757"/>
      <c r="P149" s="757"/>
      <c r="Q149" s="203"/>
      <c r="R149" s="203"/>
      <c r="S149" s="203"/>
      <c r="T149" s="203"/>
      <c r="U149" s="203"/>
      <c r="V149" s="203"/>
      <c r="W149" s="203"/>
      <c r="X149" s="203"/>
      <c r="Y149" s="203"/>
      <c r="Z149" s="203"/>
      <c r="AA149" s="203"/>
    </row>
    <row r="150" spans="1:27" ht="15" customHeight="1" x14ac:dyDescent="0.2">
      <c r="A150" s="203"/>
      <c r="B150" s="203"/>
      <c r="C150" s="203"/>
      <c r="D150" s="321" t="s">
        <v>2163</v>
      </c>
      <c r="E150" s="641" t="s">
        <v>1547</v>
      </c>
      <c r="F150" s="1107" t="s">
        <v>1877</v>
      </c>
      <c r="G150" s="834"/>
      <c r="H150" s="834"/>
      <c r="I150" s="834"/>
      <c r="J150" s="834"/>
      <c r="K150" s="683" t="s">
        <v>1058</v>
      </c>
      <c r="L150" s="581">
        <f t="shared" si="8"/>
        <v>0</v>
      </c>
      <c r="M150" s="777"/>
      <c r="N150" s="757"/>
      <c r="O150" s="757"/>
      <c r="P150" s="757"/>
      <c r="Q150" s="203"/>
      <c r="R150" s="203"/>
      <c r="S150" s="203"/>
      <c r="T150" s="203"/>
      <c r="U150" s="203"/>
      <c r="V150" s="203"/>
      <c r="W150" s="203"/>
      <c r="X150" s="203"/>
      <c r="Y150" s="203"/>
      <c r="Z150" s="203"/>
      <c r="AA150" s="203"/>
    </row>
    <row r="151" spans="1:27" ht="15" customHeight="1" x14ac:dyDescent="0.2">
      <c r="A151" s="203"/>
      <c r="B151" s="203"/>
      <c r="C151" s="203"/>
      <c r="D151" s="321" t="s">
        <v>2164</v>
      </c>
      <c r="E151" s="641" t="s">
        <v>1549</v>
      </c>
      <c r="F151" s="1180" t="s">
        <v>1052</v>
      </c>
      <c r="G151" s="849"/>
      <c r="H151" s="849"/>
      <c r="I151" s="849"/>
      <c r="J151" s="849"/>
      <c r="K151" s="778" t="s">
        <v>1061</v>
      </c>
      <c r="L151" s="581">
        <f t="shared" si="8"/>
        <v>0</v>
      </c>
      <c r="M151" s="777"/>
      <c r="N151" s="757"/>
      <c r="O151" s="757"/>
      <c r="P151" s="757"/>
      <c r="Q151" s="203"/>
      <c r="R151" s="203"/>
      <c r="S151" s="203"/>
      <c r="T151" s="203"/>
      <c r="U151" s="203"/>
      <c r="V151" s="203"/>
      <c r="W151" s="203"/>
      <c r="X151" s="203"/>
      <c r="Y151" s="203"/>
      <c r="Z151" s="203"/>
      <c r="AA151" s="203"/>
    </row>
    <row r="152" spans="1:27" ht="12.75" customHeight="1" x14ac:dyDescent="0.2">
      <c r="A152" s="203"/>
      <c r="B152" s="203"/>
      <c r="C152" s="203"/>
      <c r="D152" s="203"/>
      <c r="E152" s="203"/>
      <c r="F152" s="1108" t="s">
        <v>1062</v>
      </c>
      <c r="G152" s="834"/>
      <c r="H152" s="834"/>
      <c r="I152" s="834"/>
      <c r="J152" s="834"/>
      <c r="K152" s="779"/>
      <c r="L152" s="672">
        <f>SUM(L148:L151)</f>
        <v>0</v>
      </c>
      <c r="M152" s="780"/>
      <c r="N152" s="781"/>
      <c r="O152" s="781"/>
      <c r="P152" s="781"/>
      <c r="Q152" s="203"/>
      <c r="R152" s="203"/>
      <c r="S152" s="203"/>
      <c r="T152" s="203"/>
      <c r="U152" s="203"/>
      <c r="V152" s="203"/>
      <c r="W152" s="203"/>
      <c r="X152" s="203"/>
      <c r="Y152" s="203"/>
      <c r="Z152" s="203"/>
      <c r="AA152" s="203"/>
    </row>
    <row r="153" spans="1:27" ht="12.75" customHeight="1" x14ac:dyDescent="0.2">
      <c r="A153" s="203"/>
      <c r="B153" s="203"/>
      <c r="C153" s="782"/>
      <c r="D153" s="782"/>
      <c r="E153" s="203"/>
      <c r="F153" s="203"/>
      <c r="G153" s="204"/>
      <c r="H153" s="203"/>
      <c r="I153" s="203"/>
      <c r="J153" s="203"/>
      <c r="K153" s="203"/>
      <c r="L153" s="203"/>
      <c r="M153" s="203"/>
      <c r="N153" s="203"/>
      <c r="O153" s="203"/>
      <c r="P153" s="203"/>
      <c r="Q153" s="203"/>
      <c r="R153" s="203"/>
      <c r="S153" s="203"/>
      <c r="T153" s="203"/>
      <c r="U153" s="203"/>
      <c r="V153" s="203"/>
      <c r="W153" s="203"/>
      <c r="X153" s="203"/>
      <c r="Y153" s="203"/>
      <c r="Z153" s="203"/>
      <c r="AA153" s="203"/>
    </row>
    <row r="154" spans="1:27" ht="12.75" customHeight="1" x14ac:dyDescent="0.2">
      <c r="A154" s="203"/>
      <c r="B154" s="203"/>
      <c r="C154" s="782"/>
      <c r="D154" s="782"/>
      <c r="E154" s="203"/>
      <c r="F154" s="203"/>
      <c r="G154" s="204"/>
      <c r="H154" s="203"/>
      <c r="I154" s="203"/>
      <c r="J154" s="203"/>
      <c r="K154" s="203"/>
      <c r="L154" s="203"/>
      <c r="M154" s="203"/>
      <c r="N154" s="203"/>
      <c r="O154" s="203"/>
      <c r="P154" s="203"/>
      <c r="Q154" s="203"/>
      <c r="R154" s="203"/>
      <c r="S154" s="203"/>
      <c r="T154" s="203"/>
      <c r="U154" s="203"/>
      <c r="V154" s="203"/>
      <c r="W154" s="203"/>
      <c r="X154" s="203"/>
      <c r="Y154" s="203"/>
      <c r="Z154" s="203"/>
      <c r="AA154" s="203"/>
    </row>
    <row r="155" spans="1:27" ht="12.75" customHeight="1" x14ac:dyDescent="0.2">
      <c r="A155" s="203"/>
      <c r="B155" s="203"/>
      <c r="C155" s="203"/>
      <c r="D155" s="203"/>
      <c r="E155" s="203"/>
      <c r="F155" s="203"/>
      <c r="G155" s="204"/>
      <c r="H155" s="203"/>
      <c r="I155" s="203"/>
      <c r="J155" s="203"/>
      <c r="K155" s="203"/>
      <c r="L155" s="203"/>
      <c r="M155" s="203"/>
      <c r="N155" s="203"/>
      <c r="O155" s="203"/>
      <c r="P155" s="203"/>
      <c r="Q155" s="203"/>
      <c r="R155" s="203"/>
      <c r="S155" s="203"/>
      <c r="T155" s="203"/>
      <c r="U155" s="203"/>
      <c r="V155" s="203"/>
      <c r="W155" s="203"/>
      <c r="X155" s="203"/>
      <c r="Y155" s="203"/>
      <c r="Z155" s="203"/>
      <c r="AA155" s="203"/>
    </row>
    <row r="156" spans="1:27" ht="12.75" customHeight="1" x14ac:dyDescent="0.2">
      <c r="A156" s="203"/>
      <c r="B156" s="203"/>
      <c r="C156" s="203"/>
      <c r="D156" s="203"/>
      <c r="E156" s="203"/>
      <c r="F156" s="203"/>
      <c r="G156" s="204"/>
      <c r="H156" s="203"/>
      <c r="I156" s="203"/>
      <c r="J156" s="203"/>
      <c r="K156" s="203"/>
      <c r="L156" s="203"/>
      <c r="M156" s="203"/>
      <c r="N156" s="203"/>
      <c r="O156" s="203"/>
      <c r="P156" s="203"/>
      <c r="Q156" s="203"/>
      <c r="R156" s="203"/>
      <c r="S156" s="203"/>
      <c r="T156" s="203"/>
      <c r="U156" s="203"/>
      <c r="V156" s="203"/>
      <c r="W156" s="203"/>
      <c r="X156" s="203"/>
      <c r="Y156" s="203"/>
      <c r="Z156" s="203"/>
      <c r="AA156" s="203"/>
    </row>
    <row r="157" spans="1:27" ht="12.75" customHeight="1" x14ac:dyDescent="0.2">
      <c r="A157" s="203"/>
      <c r="B157" s="203"/>
      <c r="C157" s="203"/>
      <c r="D157" s="203"/>
      <c r="E157" s="203"/>
      <c r="F157" s="203"/>
      <c r="G157" s="204"/>
      <c r="H157" s="203"/>
      <c r="I157" s="203"/>
      <c r="J157" s="203"/>
      <c r="K157" s="203"/>
      <c r="L157" s="203"/>
      <c r="M157" s="203"/>
      <c r="N157" s="203"/>
      <c r="O157" s="203"/>
      <c r="P157" s="203"/>
      <c r="Q157" s="203"/>
      <c r="R157" s="203"/>
      <c r="S157" s="203"/>
      <c r="T157" s="203"/>
      <c r="U157" s="203"/>
      <c r="V157" s="203"/>
      <c r="W157" s="203"/>
      <c r="X157" s="203"/>
      <c r="Y157" s="203"/>
      <c r="Z157" s="203"/>
      <c r="AA157" s="203"/>
    </row>
    <row r="158" spans="1:27" ht="12.75" customHeight="1" x14ac:dyDescent="0.2">
      <c r="A158" s="203"/>
      <c r="B158" s="203"/>
      <c r="C158" s="203"/>
      <c r="D158" s="203"/>
      <c r="E158" s="203"/>
      <c r="F158" s="203"/>
      <c r="G158" s="204"/>
      <c r="H158" s="203"/>
      <c r="I158" s="203"/>
      <c r="J158" s="203"/>
      <c r="K158" s="203"/>
      <c r="L158" s="203"/>
      <c r="M158" s="203"/>
      <c r="N158" s="203"/>
      <c r="O158" s="203"/>
      <c r="P158" s="203"/>
      <c r="Q158" s="203"/>
      <c r="R158" s="203"/>
      <c r="S158" s="203"/>
      <c r="T158" s="203"/>
      <c r="U158" s="203"/>
      <c r="V158" s="203"/>
      <c r="W158" s="203"/>
      <c r="X158" s="203"/>
      <c r="Y158" s="203"/>
      <c r="Z158" s="203"/>
      <c r="AA158" s="203"/>
    </row>
    <row r="159" spans="1:27" ht="12.75" customHeight="1" x14ac:dyDescent="0.2">
      <c r="A159" s="203"/>
      <c r="B159" s="203"/>
      <c r="C159" s="203"/>
      <c r="D159" s="203"/>
      <c r="E159" s="203"/>
      <c r="F159" s="203"/>
      <c r="G159" s="204"/>
      <c r="H159" s="203"/>
      <c r="I159" s="203"/>
      <c r="J159" s="203"/>
      <c r="K159" s="203"/>
      <c r="L159" s="203"/>
      <c r="M159" s="203"/>
      <c r="N159" s="203"/>
      <c r="O159" s="203"/>
      <c r="P159" s="203"/>
      <c r="Q159" s="203"/>
      <c r="R159" s="203"/>
      <c r="S159" s="203"/>
      <c r="T159" s="203"/>
      <c r="U159" s="203"/>
      <c r="V159" s="203"/>
      <c r="W159" s="203"/>
      <c r="X159" s="203"/>
      <c r="Y159" s="203"/>
      <c r="Z159" s="203"/>
      <c r="AA159" s="203"/>
    </row>
    <row r="160" spans="1:27" ht="12.75" customHeight="1" x14ac:dyDescent="0.2">
      <c r="A160" s="203"/>
      <c r="B160" s="203"/>
      <c r="C160" s="203"/>
      <c r="D160" s="203"/>
      <c r="E160" s="203"/>
      <c r="F160" s="203"/>
      <c r="G160" s="204"/>
      <c r="H160" s="203"/>
      <c r="I160" s="203"/>
      <c r="J160" s="203"/>
      <c r="K160" s="203"/>
      <c r="L160" s="203"/>
      <c r="M160" s="203"/>
      <c r="N160" s="203"/>
      <c r="O160" s="203"/>
      <c r="P160" s="203"/>
      <c r="Q160" s="203"/>
      <c r="R160" s="203"/>
      <c r="S160" s="203"/>
      <c r="T160" s="203"/>
      <c r="U160" s="203"/>
      <c r="V160" s="203"/>
      <c r="W160" s="203"/>
      <c r="X160" s="203"/>
      <c r="Y160" s="203"/>
      <c r="Z160" s="203"/>
      <c r="AA160" s="203"/>
    </row>
    <row r="161" spans="1:27" ht="12.75" customHeight="1" x14ac:dyDescent="0.2">
      <c r="A161" s="203"/>
      <c r="B161" s="203"/>
      <c r="C161" s="203"/>
      <c r="D161" s="203"/>
      <c r="E161" s="203"/>
      <c r="F161" s="203"/>
      <c r="G161" s="204"/>
      <c r="H161" s="203"/>
      <c r="I161" s="203"/>
      <c r="J161" s="203"/>
      <c r="K161" s="203"/>
      <c r="L161" s="203"/>
      <c r="M161" s="203"/>
      <c r="N161" s="203"/>
      <c r="O161" s="203"/>
      <c r="P161" s="203"/>
      <c r="Q161" s="203"/>
      <c r="R161" s="203"/>
      <c r="S161" s="203"/>
      <c r="T161" s="203"/>
      <c r="U161" s="203"/>
      <c r="V161" s="203"/>
      <c r="W161" s="203"/>
      <c r="X161" s="203"/>
      <c r="Y161" s="203"/>
      <c r="Z161" s="203"/>
      <c r="AA161" s="203"/>
    </row>
    <row r="162" spans="1:27" ht="12.75" customHeight="1" x14ac:dyDescent="0.2">
      <c r="A162" s="203"/>
      <c r="B162" s="203"/>
      <c r="C162" s="203"/>
      <c r="D162" s="203"/>
      <c r="E162" s="203"/>
      <c r="F162" s="203"/>
      <c r="G162" s="204"/>
      <c r="H162" s="203"/>
      <c r="I162" s="203"/>
      <c r="J162" s="203"/>
      <c r="K162" s="203"/>
      <c r="L162" s="203"/>
      <c r="M162" s="203"/>
      <c r="N162" s="203"/>
      <c r="O162" s="203"/>
      <c r="P162" s="203"/>
      <c r="Q162" s="203"/>
      <c r="R162" s="203"/>
      <c r="S162" s="203"/>
      <c r="T162" s="203"/>
      <c r="U162" s="203"/>
      <c r="V162" s="203"/>
      <c r="W162" s="203"/>
      <c r="X162" s="203"/>
      <c r="Y162" s="203"/>
      <c r="Z162" s="203"/>
      <c r="AA162" s="203"/>
    </row>
    <row r="163" spans="1:27" ht="12.75" customHeight="1" x14ac:dyDescent="0.2">
      <c r="A163" s="203"/>
      <c r="B163" s="203"/>
      <c r="C163" s="203"/>
      <c r="D163" s="203"/>
      <c r="E163" s="203"/>
      <c r="F163" s="203"/>
      <c r="G163" s="204"/>
      <c r="H163" s="203"/>
      <c r="I163" s="203"/>
      <c r="J163" s="203"/>
      <c r="K163" s="203"/>
      <c r="L163" s="203"/>
      <c r="M163" s="203"/>
      <c r="N163" s="203"/>
      <c r="O163" s="203"/>
      <c r="P163" s="203"/>
      <c r="Q163" s="203"/>
      <c r="R163" s="203"/>
      <c r="S163" s="203"/>
      <c r="T163" s="203"/>
      <c r="U163" s="203"/>
      <c r="V163" s="203"/>
      <c r="W163" s="203"/>
      <c r="X163" s="203"/>
      <c r="Y163" s="203"/>
      <c r="Z163" s="203"/>
      <c r="AA163" s="203"/>
    </row>
    <row r="164" spans="1:27" ht="12.75" customHeight="1" x14ac:dyDescent="0.2">
      <c r="A164" s="203"/>
      <c r="B164" s="203"/>
      <c r="C164" s="203"/>
      <c r="D164" s="203"/>
      <c r="E164" s="203"/>
      <c r="F164" s="203"/>
      <c r="G164" s="204"/>
      <c r="H164" s="203"/>
      <c r="I164" s="203"/>
      <c r="J164" s="203"/>
      <c r="K164" s="203"/>
      <c r="L164" s="203"/>
      <c r="M164" s="203"/>
      <c r="N164" s="203"/>
      <c r="O164" s="203"/>
      <c r="P164" s="203"/>
      <c r="Q164" s="203"/>
      <c r="R164" s="203"/>
      <c r="S164" s="203"/>
      <c r="T164" s="203"/>
      <c r="U164" s="203"/>
      <c r="V164" s="203"/>
      <c r="W164" s="203"/>
      <c r="X164" s="203"/>
      <c r="Y164" s="203"/>
      <c r="Z164" s="203"/>
      <c r="AA164" s="203"/>
    </row>
    <row r="165" spans="1:27" ht="12.75" customHeight="1" x14ac:dyDescent="0.2">
      <c r="A165" s="203"/>
      <c r="B165" s="203"/>
      <c r="C165" s="203"/>
      <c r="D165" s="203"/>
      <c r="E165" s="203"/>
      <c r="F165" s="203"/>
      <c r="G165" s="204"/>
      <c r="H165" s="203"/>
      <c r="I165" s="203"/>
      <c r="J165" s="203"/>
      <c r="K165" s="203"/>
      <c r="L165" s="203"/>
      <c r="M165" s="203"/>
      <c r="N165" s="203"/>
      <c r="O165" s="203"/>
      <c r="P165" s="203"/>
      <c r="Q165" s="203"/>
      <c r="R165" s="203"/>
      <c r="S165" s="203"/>
      <c r="T165" s="203"/>
      <c r="U165" s="203"/>
      <c r="V165" s="203"/>
      <c r="W165" s="203"/>
      <c r="X165" s="203"/>
      <c r="Y165" s="203"/>
      <c r="Z165" s="203"/>
      <c r="AA165" s="203"/>
    </row>
    <row r="166" spans="1:27" ht="12.75" customHeight="1" x14ac:dyDescent="0.2">
      <c r="A166" s="203"/>
      <c r="B166" s="203"/>
      <c r="C166" s="203"/>
      <c r="D166" s="203"/>
      <c r="E166" s="203"/>
      <c r="F166" s="203"/>
      <c r="G166" s="204"/>
      <c r="H166" s="203"/>
      <c r="I166" s="203"/>
      <c r="J166" s="203"/>
      <c r="K166" s="203"/>
      <c r="L166" s="203"/>
      <c r="M166" s="203"/>
      <c r="N166" s="203"/>
      <c r="O166" s="203"/>
      <c r="P166" s="203"/>
      <c r="Q166" s="203"/>
      <c r="R166" s="203"/>
      <c r="S166" s="203"/>
      <c r="T166" s="203"/>
      <c r="U166" s="203"/>
      <c r="V166" s="203"/>
      <c r="W166" s="203"/>
      <c r="X166" s="203"/>
      <c r="Y166" s="203"/>
      <c r="Z166" s="203"/>
      <c r="AA166" s="203"/>
    </row>
    <row r="167" spans="1:27" ht="12.75" customHeight="1" x14ac:dyDescent="0.2">
      <c r="A167" s="203"/>
      <c r="B167" s="203"/>
      <c r="C167" s="203"/>
      <c r="D167" s="203"/>
      <c r="E167" s="203"/>
      <c r="F167" s="203"/>
      <c r="G167" s="204"/>
      <c r="H167" s="203"/>
      <c r="I167" s="203"/>
      <c r="J167" s="203"/>
      <c r="K167" s="203"/>
      <c r="L167" s="203"/>
      <c r="M167" s="203"/>
      <c r="N167" s="203"/>
      <c r="O167" s="203"/>
      <c r="P167" s="203"/>
      <c r="Q167" s="203"/>
      <c r="R167" s="203"/>
      <c r="S167" s="203"/>
      <c r="T167" s="203"/>
      <c r="U167" s="203"/>
      <c r="V167" s="203"/>
      <c r="W167" s="203"/>
      <c r="X167" s="203"/>
      <c r="Y167" s="203"/>
      <c r="Z167" s="203"/>
      <c r="AA167" s="203"/>
    </row>
    <row r="168" spans="1:27" ht="12.75" customHeight="1" x14ac:dyDescent="0.2">
      <c r="A168" s="203"/>
      <c r="B168" s="203"/>
      <c r="C168" s="203"/>
      <c r="D168" s="203"/>
      <c r="E168" s="203"/>
      <c r="F168" s="203"/>
      <c r="G168" s="204"/>
      <c r="H168" s="203"/>
      <c r="I168" s="203"/>
      <c r="J168" s="203"/>
      <c r="K168" s="203"/>
      <c r="L168" s="203"/>
      <c r="M168" s="203"/>
      <c r="N168" s="203"/>
      <c r="O168" s="203"/>
      <c r="P168" s="203"/>
      <c r="Q168" s="203"/>
      <c r="R168" s="203"/>
      <c r="S168" s="203"/>
      <c r="T168" s="203"/>
      <c r="U168" s="203"/>
      <c r="V168" s="203"/>
      <c r="W168" s="203"/>
      <c r="X168" s="203"/>
      <c r="Y168" s="203"/>
      <c r="Z168" s="203"/>
      <c r="AA168" s="203"/>
    </row>
    <row r="169" spans="1:27" ht="12.75" customHeight="1" x14ac:dyDescent="0.2">
      <c r="A169" s="203"/>
      <c r="B169" s="203"/>
      <c r="C169" s="203"/>
      <c r="D169" s="203"/>
      <c r="E169" s="203"/>
      <c r="F169" s="203"/>
      <c r="G169" s="204"/>
      <c r="H169" s="203"/>
      <c r="I169" s="203"/>
      <c r="J169" s="203"/>
      <c r="K169" s="203"/>
      <c r="L169" s="203"/>
      <c r="M169" s="203"/>
      <c r="N169" s="203"/>
      <c r="O169" s="203"/>
      <c r="P169" s="203"/>
      <c r="Q169" s="203"/>
      <c r="R169" s="203"/>
      <c r="S169" s="203"/>
      <c r="T169" s="203"/>
      <c r="U169" s="203"/>
      <c r="V169" s="203"/>
      <c r="W169" s="203"/>
      <c r="X169" s="203"/>
      <c r="Y169" s="203"/>
      <c r="Z169" s="203"/>
      <c r="AA169" s="203"/>
    </row>
    <row r="170" spans="1:27" ht="12.75" customHeight="1" x14ac:dyDescent="0.2">
      <c r="A170" s="203"/>
      <c r="B170" s="203"/>
      <c r="C170" s="203"/>
      <c r="D170" s="203"/>
      <c r="E170" s="203"/>
      <c r="F170" s="203"/>
      <c r="G170" s="204"/>
      <c r="H170" s="203"/>
      <c r="I170" s="203"/>
      <c r="J170" s="203"/>
      <c r="K170" s="203"/>
      <c r="L170" s="203"/>
      <c r="M170" s="203"/>
      <c r="N170" s="203"/>
      <c r="O170" s="203"/>
      <c r="P170" s="203"/>
      <c r="Q170" s="203"/>
      <c r="R170" s="203"/>
      <c r="S170" s="203"/>
      <c r="T170" s="203"/>
      <c r="U170" s="203"/>
      <c r="V170" s="203"/>
      <c r="W170" s="203"/>
      <c r="X170" s="203"/>
      <c r="Y170" s="203"/>
      <c r="Z170" s="203"/>
      <c r="AA170" s="203"/>
    </row>
    <row r="171" spans="1:27" ht="12.75" customHeight="1" x14ac:dyDescent="0.2">
      <c r="A171" s="203"/>
      <c r="B171" s="203"/>
      <c r="C171" s="203"/>
      <c r="D171" s="203"/>
      <c r="E171" s="203"/>
      <c r="F171" s="203"/>
      <c r="G171" s="204"/>
      <c r="H171" s="203"/>
      <c r="I171" s="203"/>
      <c r="J171" s="203"/>
      <c r="K171" s="203"/>
      <c r="L171" s="203"/>
      <c r="M171" s="203"/>
      <c r="N171" s="203"/>
      <c r="O171" s="203"/>
      <c r="P171" s="203"/>
      <c r="Q171" s="203"/>
      <c r="R171" s="203"/>
      <c r="S171" s="203"/>
      <c r="T171" s="203"/>
      <c r="U171" s="203"/>
      <c r="V171" s="203"/>
      <c r="W171" s="203"/>
      <c r="X171" s="203"/>
      <c r="Y171" s="203"/>
      <c r="Z171" s="203"/>
      <c r="AA171" s="203"/>
    </row>
    <row r="172" spans="1:27" ht="12.75" customHeight="1" x14ac:dyDescent="0.2">
      <c r="A172" s="203"/>
      <c r="B172" s="203"/>
      <c r="C172" s="203"/>
      <c r="D172" s="203"/>
      <c r="E172" s="203"/>
      <c r="F172" s="203"/>
      <c r="G172" s="204"/>
      <c r="H172" s="203"/>
      <c r="I172" s="203"/>
      <c r="J172" s="203"/>
      <c r="K172" s="203"/>
      <c r="L172" s="203"/>
      <c r="M172" s="203"/>
      <c r="N172" s="203"/>
      <c r="O172" s="203"/>
      <c r="P172" s="203"/>
      <c r="Q172" s="203"/>
      <c r="R172" s="203"/>
      <c r="S172" s="203"/>
      <c r="T172" s="203"/>
      <c r="U172" s="203"/>
      <c r="V172" s="203"/>
      <c r="W172" s="203"/>
      <c r="X172" s="203"/>
      <c r="Y172" s="203"/>
      <c r="Z172" s="203"/>
      <c r="AA172" s="203"/>
    </row>
    <row r="173" spans="1:27" ht="12.75" customHeight="1" x14ac:dyDescent="0.2">
      <c r="A173" s="203"/>
      <c r="B173" s="203"/>
      <c r="C173" s="203"/>
      <c r="D173" s="203"/>
      <c r="E173" s="203"/>
      <c r="F173" s="203"/>
      <c r="G173" s="204"/>
      <c r="H173" s="203"/>
      <c r="I173" s="203"/>
      <c r="J173" s="203"/>
      <c r="K173" s="203"/>
      <c r="L173" s="203"/>
      <c r="M173" s="203"/>
      <c r="N173" s="203"/>
      <c r="O173" s="203"/>
      <c r="P173" s="203"/>
      <c r="Q173" s="203"/>
      <c r="R173" s="203"/>
      <c r="S173" s="203"/>
      <c r="T173" s="203"/>
      <c r="U173" s="203"/>
      <c r="V173" s="203"/>
      <c r="W173" s="203"/>
      <c r="X173" s="203"/>
      <c r="Y173" s="203"/>
      <c r="Z173" s="203"/>
      <c r="AA173" s="203"/>
    </row>
    <row r="174" spans="1:27" ht="12.75" customHeight="1" x14ac:dyDescent="0.2">
      <c r="A174" s="203"/>
      <c r="B174" s="203"/>
      <c r="C174" s="203"/>
      <c r="D174" s="203"/>
      <c r="E174" s="203"/>
      <c r="F174" s="203"/>
      <c r="G174" s="204"/>
      <c r="H174" s="203"/>
      <c r="I174" s="203"/>
      <c r="J174" s="203"/>
      <c r="K174" s="203"/>
      <c r="L174" s="203"/>
      <c r="M174" s="203"/>
      <c r="N174" s="203"/>
      <c r="O174" s="203"/>
      <c r="P174" s="203"/>
      <c r="Q174" s="203"/>
      <c r="R174" s="203"/>
      <c r="S174" s="203"/>
      <c r="T174" s="203"/>
      <c r="U174" s="203"/>
      <c r="V174" s="203"/>
      <c r="W174" s="203"/>
      <c r="X174" s="203"/>
      <c r="Y174" s="203"/>
      <c r="Z174" s="203"/>
      <c r="AA174" s="203"/>
    </row>
    <row r="175" spans="1:27" ht="12.75" customHeight="1" x14ac:dyDescent="0.2">
      <c r="A175" s="203"/>
      <c r="B175" s="203"/>
      <c r="C175" s="203"/>
      <c r="D175" s="203"/>
      <c r="E175" s="203"/>
      <c r="F175" s="203"/>
      <c r="G175" s="204"/>
      <c r="H175" s="203"/>
      <c r="I175" s="203"/>
      <c r="J175" s="203"/>
      <c r="K175" s="203"/>
      <c r="L175" s="203"/>
      <c r="M175" s="203"/>
      <c r="N175" s="203"/>
      <c r="O175" s="203"/>
      <c r="P175" s="203"/>
      <c r="Q175" s="203"/>
      <c r="R175" s="203"/>
      <c r="S175" s="203"/>
      <c r="T175" s="203"/>
      <c r="U175" s="203"/>
      <c r="V175" s="203"/>
      <c r="W175" s="203"/>
      <c r="X175" s="203"/>
      <c r="Y175" s="203"/>
      <c r="Z175" s="203"/>
      <c r="AA175" s="203"/>
    </row>
    <row r="176" spans="1:27" ht="12.75" customHeight="1" x14ac:dyDescent="0.2">
      <c r="A176" s="203"/>
      <c r="B176" s="203"/>
      <c r="C176" s="203"/>
      <c r="D176" s="203"/>
      <c r="E176" s="203"/>
      <c r="F176" s="203"/>
      <c r="G176" s="204"/>
      <c r="H176" s="203"/>
      <c r="I176" s="203"/>
      <c r="J176" s="203"/>
      <c r="K176" s="203"/>
      <c r="L176" s="203"/>
      <c r="M176" s="203"/>
      <c r="N176" s="203"/>
      <c r="O176" s="203"/>
      <c r="P176" s="203"/>
      <c r="Q176" s="203"/>
      <c r="R176" s="203"/>
      <c r="S176" s="203"/>
      <c r="T176" s="203"/>
      <c r="U176" s="203"/>
      <c r="V176" s="203"/>
      <c r="W176" s="203"/>
      <c r="X176" s="203"/>
      <c r="Y176" s="203"/>
      <c r="Z176" s="203"/>
      <c r="AA176" s="203"/>
    </row>
    <row r="177" spans="1:27" ht="12.75" customHeight="1" x14ac:dyDescent="0.2">
      <c r="A177" s="203"/>
      <c r="B177" s="203"/>
      <c r="C177" s="203"/>
      <c r="D177" s="203"/>
      <c r="E177" s="203"/>
      <c r="F177" s="203"/>
      <c r="G177" s="204"/>
      <c r="H177" s="203"/>
      <c r="I177" s="203"/>
      <c r="J177" s="203"/>
      <c r="K177" s="203"/>
      <c r="L177" s="203"/>
      <c r="M177" s="203"/>
      <c r="N177" s="203"/>
      <c r="O177" s="203"/>
      <c r="P177" s="203"/>
      <c r="Q177" s="203"/>
      <c r="R177" s="203"/>
      <c r="S177" s="203"/>
      <c r="T177" s="203"/>
      <c r="U177" s="203"/>
      <c r="V177" s="203"/>
      <c r="W177" s="203"/>
      <c r="X177" s="203"/>
      <c r="Y177" s="203"/>
      <c r="Z177" s="203"/>
      <c r="AA177" s="203"/>
    </row>
    <row r="178" spans="1:27" ht="12.75" customHeight="1" x14ac:dyDescent="0.2">
      <c r="A178" s="203"/>
      <c r="B178" s="203"/>
      <c r="C178" s="203"/>
      <c r="D178" s="203"/>
      <c r="E178" s="203"/>
      <c r="F178" s="203"/>
      <c r="G178" s="204"/>
      <c r="H178" s="203"/>
      <c r="I178" s="203"/>
      <c r="J178" s="203"/>
      <c r="K178" s="203"/>
      <c r="L178" s="203"/>
      <c r="M178" s="203"/>
      <c r="N178" s="203"/>
      <c r="O178" s="203"/>
      <c r="P178" s="203"/>
      <c r="Q178" s="203"/>
      <c r="R178" s="203"/>
      <c r="S178" s="203"/>
      <c r="T178" s="203"/>
      <c r="U178" s="203"/>
      <c r="V178" s="203"/>
      <c r="W178" s="203"/>
      <c r="X178" s="203"/>
      <c r="Y178" s="203"/>
      <c r="Z178" s="203"/>
      <c r="AA178" s="203"/>
    </row>
    <row r="179" spans="1:27" ht="12.75" customHeight="1" x14ac:dyDescent="0.2">
      <c r="A179" s="203"/>
      <c r="B179" s="203"/>
      <c r="C179" s="203"/>
      <c r="D179" s="203"/>
      <c r="E179" s="203"/>
      <c r="F179" s="203"/>
      <c r="G179" s="204"/>
      <c r="H179" s="203"/>
      <c r="I179" s="203"/>
      <c r="J179" s="203"/>
      <c r="K179" s="203"/>
      <c r="L179" s="203"/>
      <c r="M179" s="203"/>
      <c r="N179" s="203"/>
      <c r="O179" s="203"/>
      <c r="P179" s="203"/>
      <c r="Q179" s="203"/>
      <c r="R179" s="203"/>
      <c r="S179" s="203"/>
      <c r="T179" s="203"/>
      <c r="U179" s="203"/>
      <c r="V179" s="203"/>
      <c r="W179" s="203"/>
      <c r="X179" s="203"/>
      <c r="Y179" s="203"/>
      <c r="Z179" s="203"/>
      <c r="AA179" s="203"/>
    </row>
    <row r="180" spans="1:27" ht="12.75" customHeight="1" x14ac:dyDescent="0.2">
      <c r="A180" s="203"/>
      <c r="B180" s="203"/>
      <c r="C180" s="203"/>
      <c r="D180" s="203"/>
      <c r="E180" s="203"/>
      <c r="F180" s="203"/>
      <c r="G180" s="204"/>
      <c r="H180" s="203"/>
      <c r="I180" s="203"/>
      <c r="J180" s="203"/>
      <c r="K180" s="203"/>
      <c r="L180" s="203"/>
      <c r="M180" s="203"/>
      <c r="N180" s="203"/>
      <c r="O180" s="203"/>
      <c r="P180" s="203"/>
      <c r="Q180" s="203"/>
      <c r="R180" s="203"/>
      <c r="S180" s="203"/>
      <c r="T180" s="203"/>
      <c r="U180" s="203"/>
      <c r="V180" s="203"/>
      <c r="W180" s="203"/>
      <c r="X180" s="203"/>
      <c r="Y180" s="203"/>
      <c r="Z180" s="203"/>
      <c r="AA180" s="203"/>
    </row>
    <row r="181" spans="1:27" ht="12.75" customHeight="1" x14ac:dyDescent="0.2">
      <c r="A181" s="203"/>
      <c r="B181" s="203"/>
      <c r="C181" s="203"/>
      <c r="D181" s="203"/>
      <c r="E181" s="203"/>
      <c r="F181" s="203"/>
      <c r="G181" s="204"/>
      <c r="H181" s="203"/>
      <c r="I181" s="203"/>
      <c r="J181" s="203"/>
      <c r="K181" s="203"/>
      <c r="L181" s="203"/>
      <c r="M181" s="203"/>
      <c r="N181" s="203"/>
      <c r="O181" s="203"/>
      <c r="P181" s="203"/>
      <c r="Q181" s="203"/>
      <c r="R181" s="203"/>
      <c r="S181" s="203"/>
      <c r="T181" s="203"/>
      <c r="U181" s="203"/>
      <c r="V181" s="203"/>
      <c r="W181" s="203"/>
      <c r="X181" s="203"/>
      <c r="Y181" s="203"/>
      <c r="Z181" s="203"/>
      <c r="AA181" s="203"/>
    </row>
    <row r="182" spans="1:27" ht="12.75" customHeight="1" x14ac:dyDescent="0.2">
      <c r="A182" s="203"/>
      <c r="B182" s="203"/>
      <c r="C182" s="203"/>
      <c r="D182" s="203"/>
      <c r="E182" s="203"/>
      <c r="F182" s="203"/>
      <c r="G182" s="204"/>
      <c r="H182" s="203"/>
      <c r="I182" s="203"/>
      <c r="J182" s="203"/>
      <c r="K182" s="203"/>
      <c r="L182" s="203"/>
      <c r="M182" s="203"/>
      <c r="N182" s="203"/>
      <c r="O182" s="203"/>
      <c r="P182" s="203"/>
      <c r="Q182" s="203"/>
      <c r="R182" s="203"/>
      <c r="S182" s="203"/>
      <c r="T182" s="203"/>
      <c r="U182" s="203"/>
      <c r="V182" s="203"/>
      <c r="W182" s="203"/>
      <c r="X182" s="203"/>
      <c r="Y182" s="203"/>
      <c r="Z182" s="203"/>
      <c r="AA182" s="203"/>
    </row>
    <row r="183" spans="1:27" ht="12.75" customHeight="1" x14ac:dyDescent="0.2">
      <c r="A183" s="203"/>
      <c r="B183" s="203"/>
      <c r="C183" s="203"/>
      <c r="D183" s="203"/>
      <c r="E183" s="203"/>
      <c r="F183" s="203"/>
      <c r="G183" s="204"/>
      <c r="H183" s="203"/>
      <c r="I183" s="203"/>
      <c r="J183" s="203"/>
      <c r="K183" s="203"/>
      <c r="L183" s="203"/>
      <c r="M183" s="203"/>
      <c r="N183" s="203"/>
      <c r="O183" s="203"/>
      <c r="P183" s="203"/>
      <c r="Q183" s="203"/>
      <c r="R183" s="203"/>
      <c r="S183" s="203"/>
      <c r="T183" s="203"/>
      <c r="U183" s="203"/>
      <c r="V183" s="203"/>
      <c r="W183" s="203"/>
      <c r="X183" s="203"/>
      <c r="Y183" s="203"/>
      <c r="Z183" s="203"/>
      <c r="AA183" s="203"/>
    </row>
    <row r="184" spans="1:27" ht="12.75" customHeight="1" x14ac:dyDescent="0.2">
      <c r="A184" s="203"/>
      <c r="B184" s="203"/>
      <c r="C184" s="203"/>
      <c r="D184" s="203"/>
      <c r="E184" s="203"/>
      <c r="F184" s="203"/>
      <c r="G184" s="204"/>
      <c r="H184" s="203"/>
      <c r="I184" s="203"/>
      <c r="J184" s="203"/>
      <c r="K184" s="203"/>
      <c r="L184" s="203"/>
      <c r="M184" s="203"/>
      <c r="N184" s="203"/>
      <c r="O184" s="203"/>
      <c r="P184" s="203"/>
      <c r="Q184" s="203"/>
      <c r="R184" s="203"/>
      <c r="S184" s="203"/>
      <c r="T184" s="203"/>
      <c r="U184" s="203"/>
      <c r="V184" s="203"/>
      <c r="W184" s="203"/>
      <c r="X184" s="203"/>
      <c r="Y184" s="203"/>
      <c r="Z184" s="203"/>
      <c r="AA184" s="203"/>
    </row>
    <row r="185" spans="1:27" ht="12.75" customHeight="1" x14ac:dyDescent="0.2">
      <c r="A185" s="203"/>
      <c r="B185" s="203"/>
      <c r="C185" s="203"/>
      <c r="D185" s="203"/>
      <c r="E185" s="203"/>
      <c r="F185" s="203"/>
      <c r="G185" s="204"/>
      <c r="H185" s="203"/>
      <c r="I185" s="203"/>
      <c r="J185" s="203"/>
      <c r="K185" s="203"/>
      <c r="L185" s="203"/>
      <c r="M185" s="203"/>
      <c r="N185" s="203"/>
      <c r="O185" s="203"/>
      <c r="P185" s="203"/>
      <c r="Q185" s="203"/>
      <c r="R185" s="203"/>
      <c r="S185" s="203"/>
      <c r="T185" s="203"/>
      <c r="U185" s="203"/>
      <c r="V185" s="203"/>
      <c r="W185" s="203"/>
      <c r="X185" s="203"/>
      <c r="Y185" s="203"/>
      <c r="Z185" s="203"/>
      <c r="AA185" s="203"/>
    </row>
    <row r="186" spans="1:27" ht="12.75" customHeight="1" x14ac:dyDescent="0.2">
      <c r="A186" s="203"/>
      <c r="B186" s="203"/>
      <c r="C186" s="203"/>
      <c r="D186" s="203"/>
      <c r="E186" s="203"/>
      <c r="F186" s="203"/>
      <c r="G186" s="204"/>
      <c r="H186" s="203"/>
      <c r="I186" s="203"/>
      <c r="J186" s="203"/>
      <c r="K186" s="203"/>
      <c r="L186" s="203"/>
      <c r="M186" s="203"/>
      <c r="N186" s="203"/>
      <c r="O186" s="203"/>
      <c r="P186" s="203"/>
      <c r="Q186" s="203"/>
      <c r="R186" s="203"/>
      <c r="S186" s="203"/>
      <c r="T186" s="203"/>
      <c r="U186" s="203"/>
      <c r="V186" s="203"/>
      <c r="W186" s="203"/>
      <c r="X186" s="203"/>
      <c r="Y186" s="203"/>
      <c r="Z186" s="203"/>
      <c r="AA186" s="203"/>
    </row>
    <row r="187" spans="1:27" ht="12.75" customHeight="1" x14ac:dyDescent="0.2">
      <c r="A187" s="203"/>
      <c r="B187" s="203"/>
      <c r="C187" s="203"/>
      <c r="D187" s="203"/>
      <c r="E187" s="203"/>
      <c r="F187" s="203"/>
      <c r="G187" s="204"/>
      <c r="H187" s="203"/>
      <c r="I187" s="203"/>
      <c r="J187" s="203"/>
      <c r="K187" s="203"/>
      <c r="L187" s="203"/>
      <c r="M187" s="203"/>
      <c r="N187" s="203"/>
      <c r="O187" s="203"/>
      <c r="P187" s="203"/>
      <c r="Q187" s="203"/>
      <c r="R187" s="203"/>
      <c r="S187" s="203"/>
      <c r="T187" s="203"/>
      <c r="U187" s="203"/>
      <c r="V187" s="203"/>
      <c r="W187" s="203"/>
      <c r="X187" s="203"/>
      <c r="Y187" s="203"/>
      <c r="Z187" s="203"/>
      <c r="AA187" s="203"/>
    </row>
    <row r="188" spans="1:27" ht="12.75" customHeight="1" x14ac:dyDescent="0.2">
      <c r="A188" s="203"/>
      <c r="B188" s="203"/>
      <c r="C188" s="203"/>
      <c r="D188" s="203"/>
      <c r="E188" s="203"/>
      <c r="F188" s="203"/>
      <c r="G188" s="204"/>
      <c r="H188" s="203"/>
      <c r="I188" s="203"/>
      <c r="J188" s="203"/>
      <c r="K188" s="203"/>
      <c r="L188" s="203"/>
      <c r="M188" s="203"/>
      <c r="N188" s="203"/>
      <c r="O188" s="203"/>
      <c r="P188" s="203"/>
      <c r="Q188" s="203"/>
      <c r="R188" s="203"/>
      <c r="S188" s="203"/>
      <c r="T188" s="203"/>
      <c r="U188" s="203"/>
      <c r="V188" s="203"/>
      <c r="W188" s="203"/>
      <c r="X188" s="203"/>
      <c r="Y188" s="203"/>
      <c r="Z188" s="203"/>
      <c r="AA188" s="203"/>
    </row>
    <row r="189" spans="1:27" ht="12.75" customHeight="1" x14ac:dyDescent="0.2">
      <c r="A189" s="203"/>
      <c r="B189" s="203"/>
      <c r="C189" s="203"/>
      <c r="D189" s="203"/>
      <c r="E189" s="203"/>
      <c r="F189" s="203"/>
      <c r="G189" s="204"/>
      <c r="H189" s="203"/>
      <c r="I189" s="203"/>
      <c r="J189" s="203"/>
      <c r="K189" s="203"/>
      <c r="L189" s="203"/>
      <c r="M189" s="203"/>
      <c r="N189" s="203"/>
      <c r="O189" s="203"/>
      <c r="P189" s="203"/>
      <c r="Q189" s="203"/>
      <c r="R189" s="203"/>
      <c r="S189" s="203"/>
      <c r="T189" s="203"/>
      <c r="U189" s="203"/>
      <c r="V189" s="203"/>
      <c r="W189" s="203"/>
      <c r="X189" s="203"/>
      <c r="Y189" s="203"/>
      <c r="Z189" s="203"/>
      <c r="AA189" s="203"/>
    </row>
    <row r="190" spans="1:27" ht="12.75" customHeight="1" x14ac:dyDescent="0.2">
      <c r="A190" s="203"/>
      <c r="B190" s="203"/>
      <c r="C190" s="203"/>
      <c r="D190" s="203"/>
      <c r="E190" s="203"/>
      <c r="F190" s="203"/>
      <c r="G190" s="204"/>
      <c r="H190" s="203"/>
      <c r="I190" s="203"/>
      <c r="J190" s="203"/>
      <c r="K190" s="203"/>
      <c r="L190" s="203"/>
      <c r="M190" s="203"/>
      <c r="N190" s="203"/>
      <c r="O190" s="203"/>
      <c r="P190" s="203"/>
      <c r="Q190" s="203"/>
      <c r="R190" s="203"/>
      <c r="S190" s="203"/>
      <c r="T190" s="203"/>
      <c r="U190" s="203"/>
      <c r="V190" s="203"/>
      <c r="W190" s="203"/>
      <c r="X190" s="203"/>
      <c r="Y190" s="203"/>
      <c r="Z190" s="203"/>
      <c r="AA190" s="203"/>
    </row>
    <row r="191" spans="1:27" ht="12.75" customHeight="1" x14ac:dyDescent="0.2">
      <c r="A191" s="203"/>
      <c r="B191" s="203"/>
      <c r="C191" s="203"/>
      <c r="D191" s="203"/>
      <c r="E191" s="203"/>
      <c r="F191" s="203"/>
      <c r="G191" s="204"/>
      <c r="H191" s="203"/>
      <c r="I191" s="203"/>
      <c r="J191" s="203"/>
      <c r="K191" s="203"/>
      <c r="L191" s="203"/>
      <c r="M191" s="203"/>
      <c r="N191" s="203"/>
      <c r="O191" s="203"/>
      <c r="P191" s="203"/>
      <c r="Q191" s="203"/>
      <c r="R191" s="203"/>
      <c r="S191" s="203"/>
      <c r="T191" s="203"/>
      <c r="U191" s="203"/>
      <c r="V191" s="203"/>
      <c r="W191" s="203"/>
      <c r="X191" s="203"/>
      <c r="Y191" s="203"/>
      <c r="Z191" s="203"/>
      <c r="AA191" s="203"/>
    </row>
    <row r="192" spans="1:27" ht="12.75" customHeight="1" x14ac:dyDescent="0.2">
      <c r="A192" s="203"/>
      <c r="B192" s="203"/>
      <c r="C192" s="203"/>
      <c r="D192" s="203"/>
      <c r="E192" s="203"/>
      <c r="F192" s="203"/>
      <c r="G192" s="204"/>
      <c r="H192" s="203"/>
      <c r="I192" s="203"/>
      <c r="J192" s="203"/>
      <c r="K192" s="203"/>
      <c r="L192" s="203"/>
      <c r="M192" s="203"/>
      <c r="N192" s="203"/>
      <c r="O192" s="203"/>
      <c r="P192" s="203"/>
      <c r="Q192" s="203"/>
      <c r="R192" s="203"/>
      <c r="S192" s="203"/>
      <c r="T192" s="203"/>
      <c r="U192" s="203"/>
      <c r="V192" s="203"/>
      <c r="W192" s="203"/>
      <c r="X192" s="203"/>
      <c r="Y192" s="203"/>
      <c r="Z192" s="203"/>
      <c r="AA192" s="203"/>
    </row>
    <row r="193" spans="1:27" ht="12.75" customHeight="1" x14ac:dyDescent="0.2">
      <c r="A193" s="203"/>
      <c r="B193" s="203"/>
      <c r="C193" s="203"/>
      <c r="D193" s="203"/>
      <c r="E193" s="203"/>
      <c r="F193" s="203"/>
      <c r="G193" s="204"/>
      <c r="H193" s="203"/>
      <c r="I193" s="203"/>
      <c r="J193" s="203"/>
      <c r="K193" s="203"/>
      <c r="L193" s="203"/>
      <c r="M193" s="203"/>
      <c r="N193" s="203"/>
      <c r="O193" s="203"/>
      <c r="P193" s="203"/>
      <c r="Q193" s="203"/>
      <c r="R193" s="203"/>
      <c r="S193" s="203"/>
      <c r="T193" s="203"/>
      <c r="U193" s="203"/>
      <c r="V193" s="203"/>
      <c r="W193" s="203"/>
      <c r="X193" s="203"/>
      <c r="Y193" s="203"/>
      <c r="Z193" s="203"/>
      <c r="AA193" s="203"/>
    </row>
    <row r="194" spans="1:27" ht="12.75" customHeight="1" x14ac:dyDescent="0.2">
      <c r="A194" s="203"/>
      <c r="B194" s="203"/>
      <c r="C194" s="203"/>
      <c r="D194" s="203"/>
      <c r="E194" s="203"/>
      <c r="F194" s="203"/>
      <c r="G194" s="204"/>
      <c r="H194" s="203"/>
      <c r="I194" s="203"/>
      <c r="J194" s="203"/>
      <c r="K194" s="203"/>
      <c r="L194" s="203"/>
      <c r="M194" s="203"/>
      <c r="N194" s="203"/>
      <c r="O194" s="203"/>
      <c r="P194" s="203"/>
      <c r="Q194" s="203"/>
      <c r="R194" s="203"/>
      <c r="S194" s="203"/>
      <c r="T194" s="203"/>
      <c r="U194" s="203"/>
      <c r="V194" s="203"/>
      <c r="W194" s="203"/>
      <c r="X194" s="203"/>
      <c r="Y194" s="203"/>
      <c r="Z194" s="203"/>
      <c r="AA194" s="203"/>
    </row>
    <row r="195" spans="1:27" ht="12.75" customHeight="1" x14ac:dyDescent="0.2">
      <c r="A195" s="203"/>
      <c r="B195" s="203"/>
      <c r="C195" s="203"/>
      <c r="D195" s="203"/>
      <c r="E195" s="203"/>
      <c r="F195" s="203"/>
      <c r="G195" s="204"/>
      <c r="H195" s="203"/>
      <c r="I195" s="203"/>
      <c r="J195" s="203"/>
      <c r="K195" s="203"/>
      <c r="L195" s="203"/>
      <c r="M195" s="203"/>
      <c r="N195" s="203"/>
      <c r="O195" s="203"/>
      <c r="P195" s="203"/>
      <c r="Q195" s="203"/>
      <c r="R195" s="203"/>
      <c r="S195" s="203"/>
      <c r="T195" s="203"/>
      <c r="U195" s="203"/>
      <c r="V195" s="203"/>
      <c r="W195" s="203"/>
      <c r="X195" s="203"/>
      <c r="Y195" s="203"/>
      <c r="Z195" s="203"/>
      <c r="AA195" s="203"/>
    </row>
    <row r="196" spans="1:27" ht="12.75" customHeight="1" x14ac:dyDescent="0.2">
      <c r="A196" s="203"/>
      <c r="B196" s="203"/>
      <c r="C196" s="203"/>
      <c r="D196" s="203"/>
      <c r="E196" s="203"/>
      <c r="F196" s="203"/>
      <c r="G196" s="204"/>
      <c r="H196" s="203"/>
      <c r="I196" s="203"/>
      <c r="J196" s="203"/>
      <c r="K196" s="203"/>
      <c r="L196" s="203"/>
      <c r="M196" s="203"/>
      <c r="N196" s="203"/>
      <c r="O196" s="203"/>
      <c r="P196" s="203"/>
      <c r="Q196" s="203"/>
      <c r="R196" s="203"/>
      <c r="S196" s="203"/>
      <c r="T196" s="203"/>
      <c r="U196" s="203"/>
      <c r="V196" s="203"/>
      <c r="W196" s="203"/>
      <c r="X196" s="203"/>
      <c r="Y196" s="203"/>
      <c r="Z196" s="203"/>
      <c r="AA196" s="203"/>
    </row>
    <row r="197" spans="1:27" ht="12.75" customHeight="1" x14ac:dyDescent="0.2">
      <c r="A197" s="203"/>
      <c r="B197" s="203"/>
      <c r="C197" s="203"/>
      <c r="D197" s="203"/>
      <c r="E197" s="203"/>
      <c r="F197" s="203"/>
      <c r="G197" s="204"/>
      <c r="H197" s="203"/>
      <c r="I197" s="203"/>
      <c r="J197" s="203"/>
      <c r="K197" s="203"/>
      <c r="L197" s="203"/>
      <c r="M197" s="203"/>
      <c r="N197" s="203"/>
      <c r="O197" s="203"/>
      <c r="P197" s="203"/>
      <c r="Q197" s="203"/>
      <c r="R197" s="203"/>
      <c r="S197" s="203"/>
      <c r="T197" s="203"/>
      <c r="U197" s="203"/>
      <c r="V197" s="203"/>
      <c r="W197" s="203"/>
      <c r="X197" s="203"/>
      <c r="Y197" s="203"/>
      <c r="Z197" s="203"/>
      <c r="AA197" s="203"/>
    </row>
    <row r="198" spans="1:27" ht="12.75" customHeight="1" x14ac:dyDescent="0.2">
      <c r="A198" s="203"/>
      <c r="B198" s="203"/>
      <c r="C198" s="203"/>
      <c r="D198" s="203"/>
      <c r="E198" s="203"/>
      <c r="F198" s="203"/>
      <c r="G198" s="204"/>
      <c r="H198" s="203"/>
      <c r="I198" s="203"/>
      <c r="J198" s="203"/>
      <c r="K198" s="203"/>
      <c r="L198" s="203"/>
      <c r="M198" s="203"/>
      <c r="N198" s="203"/>
      <c r="O198" s="203"/>
      <c r="P198" s="203"/>
      <c r="Q198" s="203"/>
      <c r="R198" s="203"/>
      <c r="S198" s="203"/>
      <c r="T198" s="203"/>
      <c r="U198" s="203"/>
      <c r="V198" s="203"/>
      <c r="W198" s="203"/>
      <c r="X198" s="203"/>
      <c r="Y198" s="203"/>
      <c r="Z198" s="203"/>
      <c r="AA198" s="203"/>
    </row>
    <row r="199" spans="1:27" ht="12.75" customHeight="1" x14ac:dyDescent="0.2">
      <c r="A199" s="203"/>
      <c r="B199" s="203"/>
      <c r="C199" s="203"/>
      <c r="D199" s="203"/>
      <c r="E199" s="203"/>
      <c r="F199" s="203"/>
      <c r="G199" s="204"/>
      <c r="H199" s="203"/>
      <c r="I199" s="203"/>
      <c r="J199" s="203"/>
      <c r="K199" s="203"/>
      <c r="L199" s="203"/>
      <c r="M199" s="203"/>
      <c r="N199" s="203"/>
      <c r="O199" s="203"/>
      <c r="P199" s="203"/>
      <c r="Q199" s="203"/>
      <c r="R199" s="203"/>
      <c r="S199" s="203"/>
      <c r="T199" s="203"/>
      <c r="U199" s="203"/>
      <c r="V199" s="203"/>
      <c r="W199" s="203"/>
      <c r="X199" s="203"/>
      <c r="Y199" s="203"/>
      <c r="Z199" s="203"/>
      <c r="AA199" s="203"/>
    </row>
    <row r="200" spans="1:27" ht="12.75" customHeight="1" x14ac:dyDescent="0.2">
      <c r="A200" s="203"/>
      <c r="B200" s="203"/>
      <c r="C200" s="203"/>
      <c r="D200" s="203"/>
      <c r="E200" s="203"/>
      <c r="F200" s="203"/>
      <c r="G200" s="204"/>
      <c r="H200" s="203"/>
      <c r="I200" s="203"/>
      <c r="J200" s="203"/>
      <c r="K200" s="203"/>
      <c r="L200" s="203"/>
      <c r="M200" s="203"/>
      <c r="N200" s="203"/>
      <c r="O200" s="203"/>
      <c r="P200" s="203"/>
      <c r="Q200" s="203"/>
      <c r="R200" s="203"/>
      <c r="S200" s="203"/>
      <c r="T200" s="203"/>
      <c r="U200" s="203"/>
      <c r="V200" s="203"/>
      <c r="W200" s="203"/>
      <c r="X200" s="203"/>
      <c r="Y200" s="203"/>
      <c r="Z200" s="203"/>
      <c r="AA200" s="203"/>
    </row>
    <row r="201" spans="1:27" ht="12.75" customHeight="1" x14ac:dyDescent="0.2">
      <c r="A201" s="203"/>
      <c r="B201" s="203"/>
      <c r="C201" s="203"/>
      <c r="D201" s="203"/>
      <c r="E201" s="203"/>
      <c r="F201" s="203"/>
      <c r="G201" s="204"/>
      <c r="H201" s="203"/>
      <c r="I201" s="203"/>
      <c r="J201" s="203"/>
      <c r="K201" s="203"/>
      <c r="L201" s="203"/>
      <c r="M201" s="203"/>
      <c r="N201" s="203"/>
      <c r="O201" s="203"/>
      <c r="P201" s="203"/>
      <c r="Q201" s="203"/>
      <c r="R201" s="203"/>
      <c r="S201" s="203"/>
      <c r="T201" s="203"/>
      <c r="U201" s="203"/>
      <c r="V201" s="203"/>
      <c r="W201" s="203"/>
      <c r="X201" s="203"/>
      <c r="Y201" s="203"/>
      <c r="Z201" s="203"/>
      <c r="AA201" s="203"/>
    </row>
    <row r="202" spans="1:27" ht="12.75" customHeight="1" x14ac:dyDescent="0.2">
      <c r="A202" s="203"/>
      <c r="B202" s="203"/>
      <c r="C202" s="203"/>
      <c r="D202" s="203"/>
      <c r="E202" s="203"/>
      <c r="F202" s="203"/>
      <c r="G202" s="204"/>
      <c r="H202" s="203"/>
      <c r="I202" s="203"/>
      <c r="J202" s="203"/>
      <c r="K202" s="203"/>
      <c r="L202" s="203"/>
      <c r="M202" s="203"/>
      <c r="N202" s="203"/>
      <c r="O202" s="203"/>
      <c r="P202" s="203"/>
      <c r="Q202" s="203"/>
      <c r="R202" s="203"/>
      <c r="S202" s="203"/>
      <c r="T202" s="203"/>
      <c r="U202" s="203"/>
      <c r="V202" s="203"/>
      <c r="W202" s="203"/>
      <c r="X202" s="203"/>
      <c r="Y202" s="203"/>
      <c r="Z202" s="203"/>
      <c r="AA202" s="203"/>
    </row>
    <row r="203" spans="1:27" ht="12.75" customHeight="1" x14ac:dyDescent="0.2">
      <c r="A203" s="203"/>
      <c r="B203" s="203"/>
      <c r="C203" s="203"/>
      <c r="D203" s="203"/>
      <c r="E203" s="203"/>
      <c r="F203" s="203"/>
      <c r="G203" s="204"/>
      <c r="H203" s="203"/>
      <c r="I203" s="203"/>
      <c r="J203" s="203"/>
      <c r="K203" s="203"/>
      <c r="L203" s="203"/>
      <c r="M203" s="203"/>
      <c r="N203" s="203"/>
      <c r="O203" s="203"/>
      <c r="P203" s="203"/>
      <c r="Q203" s="203"/>
      <c r="R203" s="203"/>
      <c r="S203" s="203"/>
      <c r="T203" s="203"/>
      <c r="U203" s="203"/>
      <c r="V203" s="203"/>
      <c r="W203" s="203"/>
      <c r="X203" s="203"/>
      <c r="Y203" s="203"/>
      <c r="Z203" s="203"/>
      <c r="AA203" s="203"/>
    </row>
    <row r="204" spans="1:27" ht="12.75" customHeight="1" x14ac:dyDescent="0.2">
      <c r="A204" s="203"/>
      <c r="B204" s="203"/>
      <c r="C204" s="203"/>
      <c r="D204" s="203"/>
      <c r="E204" s="203"/>
      <c r="F204" s="203"/>
      <c r="G204" s="204"/>
      <c r="H204" s="203"/>
      <c r="I204" s="203"/>
      <c r="J204" s="203"/>
      <c r="K204" s="203"/>
      <c r="L204" s="203"/>
      <c r="M204" s="203"/>
      <c r="N204" s="203"/>
      <c r="O204" s="203"/>
      <c r="P204" s="203"/>
      <c r="Q204" s="203"/>
      <c r="R204" s="203"/>
      <c r="S204" s="203"/>
      <c r="T204" s="203"/>
      <c r="U204" s="203"/>
      <c r="V204" s="203"/>
      <c r="W204" s="203"/>
      <c r="X204" s="203"/>
      <c r="Y204" s="203"/>
      <c r="Z204" s="203"/>
      <c r="AA204" s="203"/>
    </row>
    <row r="205" spans="1:27" ht="12.75" customHeight="1" x14ac:dyDescent="0.2">
      <c r="A205" s="203"/>
      <c r="B205" s="203"/>
      <c r="C205" s="203"/>
      <c r="D205" s="203"/>
      <c r="E205" s="203"/>
      <c r="F205" s="203"/>
      <c r="G205" s="204"/>
      <c r="H205" s="203"/>
      <c r="I205" s="203"/>
      <c r="J205" s="203"/>
      <c r="K205" s="203"/>
      <c r="L205" s="203"/>
      <c r="M205" s="203"/>
      <c r="N205" s="203"/>
      <c r="O205" s="203"/>
      <c r="P205" s="203"/>
      <c r="Q205" s="203"/>
      <c r="R205" s="203"/>
      <c r="S205" s="203"/>
      <c r="T205" s="203"/>
      <c r="U205" s="203"/>
      <c r="V205" s="203"/>
      <c r="W205" s="203"/>
      <c r="X205" s="203"/>
      <c r="Y205" s="203"/>
      <c r="Z205" s="203"/>
      <c r="AA205" s="203"/>
    </row>
    <row r="206" spans="1:27" ht="12.75" customHeight="1" x14ac:dyDescent="0.2">
      <c r="A206" s="203"/>
      <c r="B206" s="203"/>
      <c r="C206" s="203"/>
      <c r="D206" s="203"/>
      <c r="E206" s="203"/>
      <c r="F206" s="203"/>
      <c r="G206" s="204"/>
      <c r="H206" s="203"/>
      <c r="I206" s="203"/>
      <c r="J206" s="203"/>
      <c r="K206" s="203"/>
      <c r="L206" s="203"/>
      <c r="M206" s="203"/>
      <c r="N206" s="203"/>
      <c r="O206" s="203"/>
      <c r="P206" s="203"/>
      <c r="Q206" s="203"/>
      <c r="R206" s="203"/>
      <c r="S206" s="203"/>
      <c r="T206" s="203"/>
      <c r="U206" s="203"/>
      <c r="V206" s="203"/>
      <c r="W206" s="203"/>
      <c r="X206" s="203"/>
      <c r="Y206" s="203"/>
      <c r="Z206" s="203"/>
      <c r="AA206" s="203"/>
    </row>
    <row r="207" spans="1:27" ht="12.75" customHeight="1" x14ac:dyDescent="0.2">
      <c r="A207" s="203"/>
      <c r="B207" s="203"/>
      <c r="C207" s="203"/>
      <c r="D207" s="203"/>
      <c r="E207" s="203"/>
      <c r="F207" s="203"/>
      <c r="G207" s="204"/>
      <c r="H207" s="203"/>
      <c r="I207" s="203"/>
      <c r="J207" s="203"/>
      <c r="K207" s="203"/>
      <c r="L207" s="203"/>
      <c r="M207" s="203"/>
      <c r="N207" s="203"/>
      <c r="O207" s="203"/>
      <c r="P207" s="203"/>
      <c r="Q207" s="203"/>
      <c r="R207" s="203"/>
      <c r="S207" s="203"/>
      <c r="T207" s="203"/>
      <c r="U207" s="203"/>
      <c r="V207" s="203"/>
      <c r="W207" s="203"/>
      <c r="X207" s="203"/>
      <c r="Y207" s="203"/>
      <c r="Z207" s="203"/>
      <c r="AA207" s="203"/>
    </row>
    <row r="208" spans="1:27" ht="12.75" customHeight="1" x14ac:dyDescent="0.2">
      <c r="A208" s="203"/>
      <c r="B208" s="203"/>
      <c r="C208" s="203"/>
      <c r="D208" s="203"/>
      <c r="E208" s="203"/>
      <c r="F208" s="203"/>
      <c r="G208" s="204"/>
      <c r="H208" s="203"/>
      <c r="I208" s="203"/>
      <c r="J208" s="203"/>
      <c r="K208" s="203"/>
      <c r="L208" s="203"/>
      <c r="M208" s="203"/>
      <c r="N208" s="203"/>
      <c r="O208" s="203"/>
      <c r="P208" s="203"/>
      <c r="Q208" s="203"/>
      <c r="R208" s="203"/>
      <c r="S208" s="203"/>
      <c r="T208" s="203"/>
      <c r="U208" s="203"/>
      <c r="V208" s="203"/>
      <c r="W208" s="203"/>
      <c r="X208" s="203"/>
      <c r="Y208" s="203"/>
      <c r="Z208" s="203"/>
      <c r="AA208" s="203"/>
    </row>
    <row r="209" spans="1:27" ht="12.75" customHeight="1" x14ac:dyDescent="0.2">
      <c r="A209" s="203"/>
      <c r="B209" s="203"/>
      <c r="C209" s="203"/>
      <c r="D209" s="203"/>
      <c r="E209" s="203"/>
      <c r="F209" s="203"/>
      <c r="G209" s="204"/>
      <c r="H209" s="203"/>
      <c r="I209" s="203"/>
      <c r="J209" s="203"/>
      <c r="K209" s="203"/>
      <c r="L209" s="203"/>
      <c r="M209" s="203"/>
      <c r="N209" s="203"/>
      <c r="O209" s="203"/>
      <c r="P209" s="203"/>
      <c r="Q209" s="203"/>
      <c r="R209" s="203"/>
      <c r="S209" s="203"/>
      <c r="T209" s="203"/>
      <c r="U209" s="203"/>
      <c r="V209" s="203"/>
      <c r="W209" s="203"/>
      <c r="X209" s="203"/>
      <c r="Y209" s="203"/>
      <c r="Z209" s="203"/>
      <c r="AA209" s="203"/>
    </row>
    <row r="210" spans="1:27" ht="12.75" customHeight="1" x14ac:dyDescent="0.2">
      <c r="A210" s="203"/>
      <c r="B210" s="203"/>
      <c r="C210" s="203"/>
      <c r="D210" s="203"/>
      <c r="E210" s="203"/>
      <c r="F210" s="203"/>
      <c r="G210" s="204"/>
      <c r="H210" s="203"/>
      <c r="I210" s="203"/>
      <c r="J210" s="203"/>
      <c r="K210" s="203"/>
      <c r="L210" s="203"/>
      <c r="M210" s="203"/>
      <c r="N210" s="203"/>
      <c r="O210" s="203"/>
      <c r="P210" s="203"/>
      <c r="Q210" s="203"/>
      <c r="R210" s="203"/>
      <c r="S210" s="203"/>
      <c r="T210" s="203"/>
      <c r="U210" s="203"/>
      <c r="V210" s="203"/>
      <c r="W210" s="203"/>
      <c r="X210" s="203"/>
      <c r="Y210" s="203"/>
      <c r="Z210" s="203"/>
      <c r="AA210" s="203"/>
    </row>
    <row r="211" spans="1:27" ht="12.75" customHeight="1" x14ac:dyDescent="0.2">
      <c r="A211" s="203"/>
      <c r="B211" s="203"/>
      <c r="C211" s="203"/>
      <c r="D211" s="203"/>
      <c r="E211" s="203"/>
      <c r="F211" s="203"/>
      <c r="G211" s="204"/>
      <c r="H211" s="203"/>
      <c r="I211" s="203"/>
      <c r="J211" s="203"/>
      <c r="K211" s="203"/>
      <c r="L211" s="203"/>
      <c r="M211" s="203"/>
      <c r="N211" s="203"/>
      <c r="O211" s="203"/>
      <c r="P211" s="203"/>
      <c r="Q211" s="203"/>
      <c r="R211" s="203"/>
      <c r="S211" s="203"/>
      <c r="T211" s="203"/>
      <c r="U211" s="203"/>
      <c r="V211" s="203"/>
      <c r="W211" s="203"/>
      <c r="X211" s="203"/>
      <c r="Y211" s="203"/>
      <c r="Z211" s="203"/>
      <c r="AA211" s="203"/>
    </row>
    <row r="212" spans="1:27" ht="12.75" customHeight="1" x14ac:dyDescent="0.2">
      <c r="A212" s="203"/>
      <c r="B212" s="203"/>
      <c r="C212" s="203"/>
      <c r="D212" s="203"/>
      <c r="E212" s="203"/>
      <c r="F212" s="203"/>
      <c r="G212" s="204"/>
      <c r="H212" s="203"/>
      <c r="I212" s="203"/>
      <c r="J212" s="203"/>
      <c r="K212" s="203"/>
      <c r="L212" s="203"/>
      <c r="M212" s="203"/>
      <c r="N212" s="203"/>
      <c r="O212" s="203"/>
      <c r="P212" s="203"/>
      <c r="Q212" s="203"/>
      <c r="R212" s="203"/>
      <c r="S212" s="203"/>
      <c r="T212" s="203"/>
      <c r="U212" s="203"/>
      <c r="V212" s="203"/>
      <c r="W212" s="203"/>
      <c r="X212" s="203"/>
      <c r="Y212" s="203"/>
      <c r="Z212" s="203"/>
      <c r="AA212" s="203"/>
    </row>
    <row r="213" spans="1:27" ht="12.75" customHeight="1" x14ac:dyDescent="0.2">
      <c r="A213" s="203"/>
      <c r="B213" s="203"/>
      <c r="C213" s="203"/>
      <c r="D213" s="203"/>
      <c r="E213" s="203"/>
      <c r="F213" s="203"/>
      <c r="G213" s="204"/>
      <c r="H213" s="203"/>
      <c r="I213" s="203"/>
      <c r="J213" s="203"/>
      <c r="K213" s="203"/>
      <c r="L213" s="203"/>
      <c r="M213" s="203"/>
      <c r="N213" s="203"/>
      <c r="O213" s="203"/>
      <c r="P213" s="203"/>
      <c r="Q213" s="203"/>
      <c r="R213" s="203"/>
      <c r="S213" s="203"/>
      <c r="T213" s="203"/>
      <c r="U213" s="203"/>
      <c r="V213" s="203"/>
      <c r="W213" s="203"/>
      <c r="X213" s="203"/>
      <c r="Y213" s="203"/>
      <c r="Z213" s="203"/>
      <c r="AA213" s="203"/>
    </row>
    <row r="214" spans="1:27" ht="12.75" customHeight="1" x14ac:dyDescent="0.2">
      <c r="A214" s="203"/>
      <c r="B214" s="203"/>
      <c r="C214" s="203"/>
      <c r="D214" s="203"/>
      <c r="E214" s="203"/>
      <c r="F214" s="203"/>
      <c r="G214" s="204"/>
      <c r="H214" s="203"/>
      <c r="I214" s="203"/>
      <c r="J214" s="203"/>
      <c r="K214" s="203"/>
      <c r="L214" s="203"/>
      <c r="M214" s="203"/>
      <c r="N214" s="203"/>
      <c r="O214" s="203"/>
      <c r="P214" s="203"/>
      <c r="Q214" s="203"/>
      <c r="R214" s="203"/>
      <c r="S214" s="203"/>
      <c r="T214" s="203"/>
      <c r="U214" s="203"/>
      <c r="V214" s="203"/>
      <c r="W214" s="203"/>
      <c r="X214" s="203"/>
      <c r="Y214" s="203"/>
      <c r="Z214" s="203"/>
      <c r="AA214" s="203"/>
    </row>
    <row r="215" spans="1:27" ht="12.75" customHeight="1" x14ac:dyDescent="0.2">
      <c r="A215" s="203"/>
      <c r="B215" s="203"/>
      <c r="C215" s="203"/>
      <c r="D215" s="203"/>
      <c r="E215" s="203"/>
      <c r="F215" s="203"/>
      <c r="G215" s="204"/>
      <c r="H215" s="203"/>
      <c r="I215" s="203"/>
      <c r="J215" s="203"/>
      <c r="K215" s="203"/>
      <c r="L215" s="203"/>
      <c r="M215" s="203"/>
      <c r="N215" s="203"/>
      <c r="O215" s="203"/>
      <c r="P215" s="203"/>
      <c r="Q215" s="203"/>
      <c r="R215" s="203"/>
      <c r="S215" s="203"/>
      <c r="T215" s="203"/>
      <c r="U215" s="203"/>
      <c r="V215" s="203"/>
      <c r="W215" s="203"/>
      <c r="X215" s="203"/>
      <c r="Y215" s="203"/>
      <c r="Z215" s="203"/>
      <c r="AA215" s="203"/>
    </row>
    <row r="216" spans="1:27" ht="12.75" customHeight="1" x14ac:dyDescent="0.2">
      <c r="A216" s="203"/>
      <c r="B216" s="203"/>
      <c r="C216" s="203"/>
      <c r="D216" s="203"/>
      <c r="E216" s="203"/>
      <c r="F216" s="203"/>
      <c r="G216" s="204"/>
      <c r="H216" s="203"/>
      <c r="I216" s="203"/>
      <c r="J216" s="203"/>
      <c r="K216" s="203"/>
      <c r="L216" s="203"/>
      <c r="M216" s="203"/>
      <c r="N216" s="203"/>
      <c r="O216" s="203"/>
      <c r="P216" s="203"/>
      <c r="Q216" s="203"/>
      <c r="R216" s="203"/>
      <c r="S216" s="203"/>
      <c r="T216" s="203"/>
      <c r="U216" s="203"/>
      <c r="V216" s="203"/>
      <c r="W216" s="203"/>
      <c r="X216" s="203"/>
      <c r="Y216" s="203"/>
      <c r="Z216" s="203"/>
      <c r="AA216" s="203"/>
    </row>
    <row r="217" spans="1:27" ht="12.75" customHeight="1" x14ac:dyDescent="0.2">
      <c r="A217" s="203"/>
      <c r="B217" s="203"/>
      <c r="C217" s="203"/>
      <c r="D217" s="203"/>
      <c r="E217" s="203"/>
      <c r="F217" s="203"/>
      <c r="G217" s="204"/>
      <c r="H217" s="203"/>
      <c r="I217" s="203"/>
      <c r="J217" s="203"/>
      <c r="K217" s="203"/>
      <c r="L217" s="203"/>
      <c r="M217" s="203"/>
      <c r="N217" s="203"/>
      <c r="O217" s="203"/>
      <c r="P217" s="203"/>
      <c r="Q217" s="203"/>
      <c r="R217" s="203"/>
      <c r="S217" s="203"/>
      <c r="T217" s="203"/>
      <c r="U217" s="203"/>
      <c r="V217" s="203"/>
      <c r="W217" s="203"/>
      <c r="X217" s="203"/>
      <c r="Y217" s="203"/>
      <c r="Z217" s="203"/>
      <c r="AA217" s="203"/>
    </row>
    <row r="218" spans="1:27" ht="12.75" customHeight="1" x14ac:dyDescent="0.2">
      <c r="A218" s="203"/>
      <c r="B218" s="203"/>
      <c r="C218" s="203"/>
      <c r="D218" s="203"/>
      <c r="E218" s="203"/>
      <c r="F218" s="203"/>
      <c r="G218" s="204"/>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27" ht="12.75" customHeight="1" x14ac:dyDescent="0.2">
      <c r="A219" s="203"/>
      <c r="B219" s="203"/>
      <c r="C219" s="203"/>
      <c r="D219" s="203"/>
      <c r="E219" s="203"/>
      <c r="F219" s="203"/>
      <c r="G219" s="204"/>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27" ht="12.75" customHeight="1" x14ac:dyDescent="0.2">
      <c r="A220" s="203"/>
      <c r="B220" s="203"/>
      <c r="C220" s="203"/>
      <c r="D220" s="203"/>
      <c r="E220" s="203"/>
      <c r="F220" s="203"/>
      <c r="G220" s="204"/>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27" ht="12.75" customHeight="1" x14ac:dyDescent="0.2">
      <c r="A221" s="203"/>
      <c r="B221" s="203"/>
      <c r="C221" s="203"/>
      <c r="D221" s="203"/>
      <c r="E221" s="203"/>
      <c r="F221" s="203"/>
      <c r="G221" s="204"/>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27" ht="12.75" customHeight="1" x14ac:dyDescent="0.2">
      <c r="A222" s="203"/>
      <c r="B222" s="203"/>
      <c r="C222" s="203"/>
      <c r="D222" s="203"/>
      <c r="E222" s="203"/>
      <c r="F222" s="203"/>
      <c r="G222" s="204"/>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27" ht="12.75" customHeight="1" x14ac:dyDescent="0.2">
      <c r="A223" s="203"/>
      <c r="B223" s="203"/>
      <c r="C223" s="203"/>
      <c r="D223" s="203"/>
      <c r="E223" s="203"/>
      <c r="F223" s="203"/>
      <c r="G223" s="204"/>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27" ht="12.75" customHeight="1" x14ac:dyDescent="0.2">
      <c r="A224" s="203"/>
      <c r="B224" s="203"/>
      <c r="C224" s="203"/>
      <c r="D224" s="203"/>
      <c r="E224" s="203"/>
      <c r="F224" s="203"/>
      <c r="G224" s="204"/>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ht="12.75" customHeight="1" x14ac:dyDescent="0.2">
      <c r="A225" s="203"/>
      <c r="B225" s="203"/>
      <c r="C225" s="203"/>
      <c r="D225" s="203"/>
      <c r="E225" s="203"/>
      <c r="F225" s="203"/>
      <c r="G225" s="204"/>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ht="12.75" customHeight="1" x14ac:dyDescent="0.2">
      <c r="A226" s="203"/>
      <c r="B226" s="203"/>
      <c r="C226" s="203"/>
      <c r="D226" s="203"/>
      <c r="E226" s="203"/>
      <c r="F226" s="203"/>
      <c r="G226" s="204"/>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ht="12.75" customHeight="1" x14ac:dyDescent="0.2">
      <c r="A227" s="203"/>
      <c r="B227" s="203"/>
      <c r="C227" s="203"/>
      <c r="D227" s="203"/>
      <c r="E227" s="203"/>
      <c r="F227" s="203"/>
      <c r="G227" s="204"/>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ht="12.75" customHeight="1" x14ac:dyDescent="0.2">
      <c r="A228" s="203"/>
      <c r="B228" s="203"/>
      <c r="C228" s="203"/>
      <c r="D228" s="203"/>
      <c r="E228" s="203"/>
      <c r="F228" s="203"/>
      <c r="G228" s="204"/>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ht="12.75" customHeight="1" x14ac:dyDescent="0.2">
      <c r="A229" s="203"/>
      <c r="B229" s="203"/>
      <c r="C229" s="203"/>
      <c r="D229" s="203"/>
      <c r="E229" s="203"/>
      <c r="F229" s="203"/>
      <c r="G229" s="204"/>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ht="12.75" customHeight="1" x14ac:dyDescent="0.2">
      <c r="A230" s="203"/>
      <c r="B230" s="203"/>
      <c r="C230" s="203"/>
      <c r="D230" s="203"/>
      <c r="E230" s="203"/>
      <c r="F230" s="203"/>
      <c r="G230" s="204"/>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ht="12.75" customHeight="1" x14ac:dyDescent="0.2">
      <c r="A231" s="203"/>
      <c r="B231" s="203"/>
      <c r="C231" s="203"/>
      <c r="D231" s="203"/>
      <c r="E231" s="203"/>
      <c r="F231" s="203"/>
      <c r="G231" s="204"/>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ht="12.75" customHeight="1" x14ac:dyDescent="0.2">
      <c r="A232" s="203"/>
      <c r="B232" s="203"/>
      <c r="C232" s="203"/>
      <c r="D232" s="203"/>
      <c r="E232" s="203"/>
      <c r="F232" s="203"/>
      <c r="G232" s="204"/>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ht="12.75" customHeight="1" x14ac:dyDescent="0.2">
      <c r="A233" s="203"/>
      <c r="B233" s="203"/>
      <c r="C233" s="203"/>
      <c r="D233" s="203"/>
      <c r="E233" s="203"/>
      <c r="F233" s="203"/>
      <c r="G233" s="204"/>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ht="12.75" customHeight="1" x14ac:dyDescent="0.2">
      <c r="A234" s="203"/>
      <c r="B234" s="203"/>
      <c r="C234" s="203"/>
      <c r="D234" s="203"/>
      <c r="E234" s="203"/>
      <c r="F234" s="203"/>
      <c r="G234" s="204"/>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ht="12.75" customHeight="1" x14ac:dyDescent="0.2">
      <c r="A235" s="203"/>
      <c r="B235" s="203"/>
      <c r="C235" s="203"/>
      <c r="D235" s="203"/>
      <c r="E235" s="203"/>
      <c r="F235" s="203"/>
      <c r="G235" s="204"/>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ht="12.75" customHeight="1" x14ac:dyDescent="0.2">
      <c r="A236" s="203"/>
      <c r="B236" s="203"/>
      <c r="C236" s="203"/>
      <c r="D236" s="203"/>
      <c r="E236" s="203"/>
      <c r="F236" s="203"/>
      <c r="G236" s="204"/>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ht="12.75" customHeight="1" x14ac:dyDescent="0.2">
      <c r="A237" s="203"/>
      <c r="B237" s="203"/>
      <c r="C237" s="203"/>
      <c r="D237" s="203"/>
      <c r="E237" s="203"/>
      <c r="F237" s="203"/>
      <c r="G237" s="204"/>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ht="12.75" customHeight="1" x14ac:dyDescent="0.2">
      <c r="A238" s="203"/>
      <c r="B238" s="203"/>
      <c r="C238" s="203"/>
      <c r="D238" s="203"/>
      <c r="E238" s="203"/>
      <c r="F238" s="203"/>
      <c r="G238" s="204"/>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ht="12.75" customHeight="1" x14ac:dyDescent="0.2">
      <c r="A239" s="203"/>
      <c r="B239" s="203"/>
      <c r="C239" s="203"/>
      <c r="D239" s="203"/>
      <c r="E239" s="203"/>
      <c r="F239" s="203"/>
      <c r="G239" s="204"/>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ht="12.75" customHeight="1" x14ac:dyDescent="0.2">
      <c r="A240" s="203"/>
      <c r="B240" s="203"/>
      <c r="C240" s="203"/>
      <c r="D240" s="203"/>
      <c r="E240" s="203"/>
      <c r="F240" s="203"/>
      <c r="G240" s="204"/>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ht="12.75" customHeight="1" x14ac:dyDescent="0.2">
      <c r="A241" s="203"/>
      <c r="B241" s="203"/>
      <c r="C241" s="203"/>
      <c r="D241" s="203"/>
      <c r="E241" s="203"/>
      <c r="F241" s="203"/>
      <c r="G241" s="204"/>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ht="12.75" customHeight="1" x14ac:dyDescent="0.2">
      <c r="A242" s="203"/>
      <c r="B242" s="203"/>
      <c r="C242" s="203"/>
      <c r="D242" s="203"/>
      <c r="E242" s="203"/>
      <c r="F242" s="203"/>
      <c r="G242" s="204"/>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ht="12.75" customHeight="1" x14ac:dyDescent="0.2">
      <c r="A243" s="203"/>
      <c r="B243" s="203"/>
      <c r="C243" s="203"/>
      <c r="D243" s="203"/>
      <c r="E243" s="203"/>
      <c r="F243" s="203"/>
      <c r="G243" s="204"/>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ht="12.75" customHeight="1" x14ac:dyDescent="0.2">
      <c r="A244" s="203"/>
      <c r="B244" s="203"/>
      <c r="C244" s="203"/>
      <c r="D244" s="203"/>
      <c r="E244" s="203"/>
      <c r="F244" s="203"/>
      <c r="G244" s="204"/>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ht="12.75" customHeight="1" x14ac:dyDescent="0.2">
      <c r="A245" s="203"/>
      <c r="B245" s="203"/>
      <c r="C245" s="203"/>
      <c r="D245" s="203"/>
      <c r="E245" s="203"/>
      <c r="F245" s="203"/>
      <c r="G245" s="204"/>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ht="12.75" customHeight="1" x14ac:dyDescent="0.2">
      <c r="A246" s="203"/>
      <c r="B246" s="203"/>
      <c r="C246" s="203"/>
      <c r="D246" s="203"/>
      <c r="E246" s="203"/>
      <c r="F246" s="203"/>
      <c r="G246" s="204"/>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ht="12.75" customHeight="1" x14ac:dyDescent="0.2">
      <c r="A247" s="203"/>
      <c r="B247" s="203"/>
      <c r="C247" s="203"/>
      <c r="D247" s="203"/>
      <c r="E247" s="203"/>
      <c r="F247" s="203"/>
      <c r="G247" s="204"/>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ht="12.75" customHeight="1" x14ac:dyDescent="0.2">
      <c r="A248" s="203"/>
      <c r="B248" s="203"/>
      <c r="C248" s="203"/>
      <c r="D248" s="203"/>
      <c r="E248" s="203"/>
      <c r="F248" s="203"/>
      <c r="G248" s="204"/>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ht="12.75" customHeight="1" x14ac:dyDescent="0.2">
      <c r="A249" s="203"/>
      <c r="B249" s="203"/>
      <c r="C249" s="203"/>
      <c r="D249" s="203"/>
      <c r="E249" s="203"/>
      <c r="F249" s="203"/>
      <c r="G249" s="204"/>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ht="12.75" customHeight="1" x14ac:dyDescent="0.2">
      <c r="A250" s="203"/>
      <c r="B250" s="203"/>
      <c r="C250" s="203"/>
      <c r="D250" s="203"/>
      <c r="E250" s="203"/>
      <c r="F250" s="203"/>
      <c r="G250" s="204"/>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ht="12.75" customHeight="1" x14ac:dyDescent="0.2">
      <c r="A251" s="203"/>
      <c r="B251" s="203"/>
      <c r="C251" s="203"/>
      <c r="D251" s="203"/>
      <c r="E251" s="203"/>
      <c r="F251" s="203"/>
      <c r="G251" s="204"/>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ht="12.75" customHeight="1" x14ac:dyDescent="0.2">
      <c r="A252" s="203"/>
      <c r="B252" s="203"/>
      <c r="C252" s="203"/>
      <c r="D252" s="203"/>
      <c r="E252" s="203"/>
      <c r="F252" s="203"/>
      <c r="G252" s="204"/>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ht="12.75" customHeight="1" x14ac:dyDescent="0.2">
      <c r="A253" s="203"/>
      <c r="B253" s="203"/>
      <c r="C253" s="203"/>
      <c r="D253" s="203"/>
      <c r="E253" s="203"/>
      <c r="F253" s="203"/>
      <c r="G253" s="204"/>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ht="12.75" customHeight="1" x14ac:dyDescent="0.2">
      <c r="A254" s="203"/>
      <c r="B254" s="203"/>
      <c r="C254" s="203"/>
      <c r="D254" s="203"/>
      <c r="E254" s="203"/>
      <c r="F254" s="203"/>
      <c r="G254" s="204"/>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ht="12.75" customHeight="1" x14ac:dyDescent="0.2">
      <c r="A255" s="203"/>
      <c r="B255" s="203"/>
      <c r="C255" s="203"/>
      <c r="D255" s="203"/>
      <c r="E255" s="203"/>
      <c r="F255" s="203"/>
      <c r="G255" s="204"/>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ht="12.75" customHeight="1" x14ac:dyDescent="0.2">
      <c r="A256" s="203"/>
      <c r="B256" s="203"/>
      <c r="C256" s="203"/>
      <c r="D256" s="203"/>
      <c r="E256" s="203"/>
      <c r="F256" s="203"/>
      <c r="G256" s="204"/>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ht="12.75" customHeight="1" x14ac:dyDescent="0.2">
      <c r="A257" s="203"/>
      <c r="B257" s="203"/>
      <c r="C257" s="203"/>
      <c r="D257" s="203"/>
      <c r="E257" s="203"/>
      <c r="F257" s="203"/>
      <c r="G257" s="204"/>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ht="12.75" customHeight="1" x14ac:dyDescent="0.2">
      <c r="A258" s="203"/>
      <c r="B258" s="203"/>
      <c r="C258" s="203"/>
      <c r="D258" s="203"/>
      <c r="E258" s="203"/>
      <c r="F258" s="203"/>
      <c r="G258" s="204"/>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ht="12.75" customHeight="1" x14ac:dyDescent="0.2">
      <c r="A259" s="203"/>
      <c r="B259" s="203"/>
      <c r="C259" s="203"/>
      <c r="D259" s="203"/>
      <c r="E259" s="203"/>
      <c r="F259" s="203"/>
      <c r="G259" s="204"/>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ht="12.75" customHeight="1" x14ac:dyDescent="0.2">
      <c r="A260" s="203"/>
      <c r="B260" s="203"/>
      <c r="C260" s="203"/>
      <c r="D260" s="203"/>
      <c r="E260" s="203"/>
      <c r="F260" s="203"/>
      <c r="G260" s="204"/>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ht="12.75" customHeight="1" x14ac:dyDescent="0.2">
      <c r="A261" s="203"/>
      <c r="B261" s="203"/>
      <c r="C261" s="203"/>
      <c r="D261" s="203"/>
      <c r="E261" s="203"/>
      <c r="F261" s="203"/>
      <c r="G261" s="204"/>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ht="12.75" customHeight="1" x14ac:dyDescent="0.2">
      <c r="A262" s="203"/>
      <c r="B262" s="203"/>
      <c r="C262" s="203"/>
      <c r="D262" s="203"/>
      <c r="E262" s="203"/>
      <c r="F262" s="203"/>
      <c r="G262" s="204"/>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ht="12.75" customHeight="1" x14ac:dyDescent="0.2">
      <c r="A263" s="203"/>
      <c r="B263" s="203"/>
      <c r="C263" s="203"/>
      <c r="D263" s="203"/>
      <c r="E263" s="203"/>
      <c r="F263" s="203"/>
      <c r="G263" s="204"/>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ht="12.75" customHeight="1" x14ac:dyDescent="0.2">
      <c r="A264" s="203"/>
      <c r="B264" s="203"/>
      <c r="C264" s="203"/>
      <c r="D264" s="203"/>
      <c r="E264" s="203"/>
      <c r="F264" s="203"/>
      <c r="G264" s="204"/>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ht="12.75" customHeight="1" x14ac:dyDescent="0.2">
      <c r="A265" s="203"/>
      <c r="B265" s="203"/>
      <c r="C265" s="203"/>
      <c r="D265" s="203"/>
      <c r="E265" s="203"/>
      <c r="F265" s="203"/>
      <c r="G265" s="204"/>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ht="12.75" customHeight="1" x14ac:dyDescent="0.2">
      <c r="A266" s="203"/>
      <c r="B266" s="203"/>
      <c r="C266" s="203"/>
      <c r="D266" s="203"/>
      <c r="E266" s="203"/>
      <c r="F266" s="203"/>
      <c r="G266" s="204"/>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ht="12.75" customHeight="1" x14ac:dyDescent="0.2">
      <c r="A267" s="203"/>
      <c r="B267" s="203"/>
      <c r="C267" s="203"/>
      <c r="D267" s="203"/>
      <c r="E267" s="203"/>
      <c r="F267" s="203"/>
      <c r="G267" s="204"/>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ht="12.75" customHeight="1" x14ac:dyDescent="0.2">
      <c r="A268" s="203"/>
      <c r="B268" s="203"/>
      <c r="C268" s="203"/>
      <c r="D268" s="203"/>
      <c r="E268" s="203"/>
      <c r="F268" s="203"/>
      <c r="G268" s="204"/>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ht="12.75" customHeight="1" x14ac:dyDescent="0.2">
      <c r="A269" s="203"/>
      <c r="B269" s="203"/>
      <c r="C269" s="203"/>
      <c r="D269" s="203"/>
      <c r="E269" s="203"/>
      <c r="F269" s="203"/>
      <c r="G269" s="204"/>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ht="12.75" customHeight="1" x14ac:dyDescent="0.2">
      <c r="A270" s="203"/>
      <c r="B270" s="203"/>
      <c r="C270" s="203"/>
      <c r="D270" s="203"/>
      <c r="E270" s="203"/>
      <c r="F270" s="203"/>
      <c r="G270" s="204"/>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ht="12.75" customHeight="1" x14ac:dyDescent="0.2">
      <c r="A271" s="203"/>
      <c r="B271" s="203"/>
      <c r="C271" s="203"/>
      <c r="D271" s="203"/>
      <c r="E271" s="203"/>
      <c r="F271" s="203"/>
      <c r="G271" s="204"/>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ht="12.75" customHeight="1" x14ac:dyDescent="0.2">
      <c r="A272" s="203"/>
      <c r="B272" s="203"/>
      <c r="C272" s="203"/>
      <c r="D272" s="203"/>
      <c r="E272" s="203"/>
      <c r="F272" s="203"/>
      <c r="G272" s="204"/>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ht="12.75" customHeight="1" x14ac:dyDescent="0.2">
      <c r="A273" s="203"/>
      <c r="B273" s="203"/>
      <c r="C273" s="203"/>
      <c r="D273" s="203"/>
      <c r="E273" s="203"/>
      <c r="F273" s="203"/>
      <c r="G273" s="204"/>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ht="12.75" customHeight="1" x14ac:dyDescent="0.2">
      <c r="A274" s="203"/>
      <c r="B274" s="203"/>
      <c r="C274" s="203"/>
      <c r="D274" s="203"/>
      <c r="E274" s="203"/>
      <c r="F274" s="203"/>
      <c r="G274" s="204"/>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ht="12.75" customHeight="1" x14ac:dyDescent="0.2">
      <c r="A275" s="203"/>
      <c r="B275" s="203"/>
      <c r="C275" s="203"/>
      <c r="D275" s="203"/>
      <c r="E275" s="203"/>
      <c r="F275" s="203"/>
      <c r="G275" s="204"/>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ht="12.75" customHeight="1" x14ac:dyDescent="0.2">
      <c r="A276" s="203"/>
      <c r="B276" s="203"/>
      <c r="C276" s="203"/>
      <c r="D276" s="203"/>
      <c r="E276" s="203"/>
      <c r="F276" s="203"/>
      <c r="G276" s="204"/>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ht="12.75" customHeight="1" x14ac:dyDescent="0.2">
      <c r="A277" s="203"/>
      <c r="B277" s="203"/>
      <c r="C277" s="203"/>
      <c r="D277" s="203"/>
      <c r="E277" s="203"/>
      <c r="F277" s="203"/>
      <c r="G277" s="204"/>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ht="12.75" customHeight="1" x14ac:dyDescent="0.2">
      <c r="A278" s="203"/>
      <c r="B278" s="203"/>
      <c r="C278" s="203"/>
      <c r="D278" s="203"/>
      <c r="E278" s="203"/>
      <c r="F278" s="203"/>
      <c r="G278" s="204"/>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ht="12.75" customHeight="1" x14ac:dyDescent="0.2">
      <c r="A279" s="203"/>
      <c r="B279" s="203"/>
      <c r="C279" s="203"/>
      <c r="D279" s="203"/>
      <c r="E279" s="203"/>
      <c r="F279" s="203"/>
      <c r="G279" s="204"/>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ht="12.75" customHeight="1" x14ac:dyDescent="0.2">
      <c r="A280" s="203"/>
      <c r="B280" s="203"/>
      <c r="C280" s="203"/>
      <c r="D280" s="203"/>
      <c r="E280" s="203"/>
      <c r="F280" s="203"/>
      <c r="G280" s="204"/>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ht="12.75" customHeight="1" x14ac:dyDescent="0.2">
      <c r="A281" s="203"/>
      <c r="B281" s="203"/>
      <c r="C281" s="203"/>
      <c r="D281" s="203"/>
      <c r="E281" s="203"/>
      <c r="F281" s="203"/>
      <c r="G281" s="204"/>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ht="12.75" customHeight="1" x14ac:dyDescent="0.2">
      <c r="A282" s="203"/>
      <c r="B282" s="203"/>
      <c r="C282" s="203"/>
      <c r="D282" s="203"/>
      <c r="E282" s="203"/>
      <c r="F282" s="203"/>
      <c r="G282" s="204"/>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ht="12.75" customHeight="1" x14ac:dyDescent="0.2">
      <c r="A283" s="203"/>
      <c r="B283" s="203"/>
      <c r="C283" s="203"/>
      <c r="D283" s="203"/>
      <c r="E283" s="203"/>
      <c r="F283" s="203"/>
      <c r="G283" s="204"/>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ht="12.75" customHeight="1" x14ac:dyDescent="0.2">
      <c r="A284" s="203"/>
      <c r="B284" s="203"/>
      <c r="C284" s="203"/>
      <c r="D284" s="203"/>
      <c r="E284" s="203"/>
      <c r="F284" s="203"/>
      <c r="G284" s="204"/>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ht="12.75" customHeight="1" x14ac:dyDescent="0.2">
      <c r="A285" s="203"/>
      <c r="B285" s="203"/>
      <c r="C285" s="203"/>
      <c r="D285" s="203"/>
      <c r="E285" s="203"/>
      <c r="F285" s="203"/>
      <c r="G285" s="204"/>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ht="12.75" customHeight="1" x14ac:dyDescent="0.2">
      <c r="A286" s="203"/>
      <c r="B286" s="203"/>
      <c r="C286" s="203"/>
      <c r="D286" s="203"/>
      <c r="E286" s="203"/>
      <c r="F286" s="203"/>
      <c r="G286" s="204"/>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ht="12.75" customHeight="1" x14ac:dyDescent="0.2">
      <c r="A287" s="203"/>
      <c r="B287" s="203"/>
      <c r="C287" s="203"/>
      <c r="D287" s="203"/>
      <c r="E287" s="203"/>
      <c r="F287" s="203"/>
      <c r="G287" s="204"/>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ht="12.75" customHeight="1" x14ac:dyDescent="0.2">
      <c r="A288" s="203"/>
      <c r="B288" s="203"/>
      <c r="C288" s="203"/>
      <c r="D288" s="203"/>
      <c r="E288" s="203"/>
      <c r="F288" s="203"/>
      <c r="G288" s="204"/>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ht="12.75" customHeight="1" x14ac:dyDescent="0.2">
      <c r="A289" s="203"/>
      <c r="B289" s="203"/>
      <c r="C289" s="203"/>
      <c r="D289" s="203"/>
      <c r="E289" s="203"/>
      <c r="F289" s="203"/>
      <c r="G289" s="204"/>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ht="12.75" customHeight="1" x14ac:dyDescent="0.2">
      <c r="A290" s="203"/>
      <c r="B290" s="203"/>
      <c r="C290" s="203"/>
      <c r="D290" s="203"/>
      <c r="E290" s="203"/>
      <c r="F290" s="203"/>
      <c r="G290" s="204"/>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ht="12.75" customHeight="1" x14ac:dyDescent="0.2">
      <c r="A291" s="203"/>
      <c r="B291" s="203"/>
      <c r="C291" s="203"/>
      <c r="D291" s="203"/>
      <c r="E291" s="203"/>
      <c r="F291" s="203"/>
      <c r="G291" s="204"/>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ht="12.75" customHeight="1" x14ac:dyDescent="0.2">
      <c r="A292" s="203"/>
      <c r="B292" s="203"/>
      <c r="C292" s="203"/>
      <c r="D292" s="203"/>
      <c r="E292" s="203"/>
      <c r="F292" s="203"/>
      <c r="G292" s="204"/>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ht="12.75" customHeight="1" x14ac:dyDescent="0.2">
      <c r="A293" s="203"/>
      <c r="B293" s="203"/>
      <c r="C293" s="203"/>
      <c r="D293" s="203"/>
      <c r="E293" s="203"/>
      <c r="F293" s="203"/>
      <c r="G293" s="204"/>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ht="12.75" customHeight="1" x14ac:dyDescent="0.2">
      <c r="A294" s="203"/>
      <c r="B294" s="203"/>
      <c r="C294" s="203"/>
      <c r="D294" s="203"/>
      <c r="E294" s="203"/>
      <c r="F294" s="203"/>
      <c r="G294" s="204"/>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ht="12.75" customHeight="1" x14ac:dyDescent="0.2">
      <c r="A295" s="203"/>
      <c r="B295" s="203"/>
      <c r="C295" s="203"/>
      <c r="D295" s="203"/>
      <c r="E295" s="203"/>
      <c r="F295" s="203"/>
      <c r="G295" s="204"/>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ht="12.75" customHeight="1" x14ac:dyDescent="0.2">
      <c r="A296" s="203"/>
      <c r="B296" s="203"/>
      <c r="C296" s="203"/>
      <c r="D296" s="203"/>
      <c r="E296" s="203"/>
      <c r="F296" s="203"/>
      <c r="G296" s="204"/>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ht="12.75" customHeight="1" x14ac:dyDescent="0.2">
      <c r="A297" s="203"/>
      <c r="B297" s="203"/>
      <c r="C297" s="203"/>
      <c r="D297" s="203"/>
      <c r="E297" s="203"/>
      <c r="F297" s="203"/>
      <c r="G297" s="204"/>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ht="12.75" customHeight="1" x14ac:dyDescent="0.2">
      <c r="A298" s="203"/>
      <c r="B298" s="203"/>
      <c r="C298" s="203"/>
      <c r="D298" s="203"/>
      <c r="E298" s="203"/>
      <c r="F298" s="203"/>
      <c r="G298" s="204"/>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ht="12.75" customHeight="1" x14ac:dyDescent="0.2">
      <c r="A299" s="203"/>
      <c r="B299" s="203"/>
      <c r="C299" s="203"/>
      <c r="D299" s="203"/>
      <c r="E299" s="203"/>
      <c r="F299" s="203"/>
      <c r="G299" s="204"/>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ht="12.75" customHeight="1" x14ac:dyDescent="0.2">
      <c r="A300" s="203"/>
      <c r="B300" s="203"/>
      <c r="C300" s="203"/>
      <c r="D300" s="203"/>
      <c r="E300" s="203"/>
      <c r="F300" s="203"/>
      <c r="G300" s="204"/>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ht="12.75" customHeight="1" x14ac:dyDescent="0.2">
      <c r="A301" s="203"/>
      <c r="B301" s="203"/>
      <c r="C301" s="203"/>
      <c r="D301" s="203"/>
      <c r="E301" s="203"/>
      <c r="F301" s="203"/>
      <c r="G301" s="204"/>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ht="12.75" customHeight="1" x14ac:dyDescent="0.2">
      <c r="A302" s="203"/>
      <c r="B302" s="203"/>
      <c r="C302" s="203"/>
      <c r="D302" s="203"/>
      <c r="E302" s="203"/>
      <c r="F302" s="203"/>
      <c r="G302" s="204"/>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ht="12.75" customHeight="1" x14ac:dyDescent="0.2">
      <c r="A303" s="203"/>
      <c r="B303" s="203"/>
      <c r="C303" s="203"/>
      <c r="D303" s="203"/>
      <c r="E303" s="203"/>
      <c r="F303" s="203"/>
      <c r="G303" s="204"/>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ht="12.75" customHeight="1" x14ac:dyDescent="0.2">
      <c r="A304" s="203"/>
      <c r="B304" s="203"/>
      <c r="C304" s="203"/>
      <c r="D304" s="203"/>
      <c r="E304" s="203"/>
      <c r="F304" s="203"/>
      <c r="G304" s="204"/>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ht="12.75" customHeight="1" x14ac:dyDescent="0.2">
      <c r="A305" s="203"/>
      <c r="B305" s="203"/>
      <c r="C305" s="203"/>
      <c r="D305" s="203"/>
      <c r="E305" s="203"/>
      <c r="F305" s="203"/>
      <c r="G305" s="204"/>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ht="12.75" customHeight="1" x14ac:dyDescent="0.2">
      <c r="A306" s="203"/>
      <c r="B306" s="203"/>
      <c r="C306" s="203"/>
      <c r="D306" s="203"/>
      <c r="E306" s="203"/>
      <c r="F306" s="203"/>
      <c r="G306" s="204"/>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ht="12.75" customHeight="1" x14ac:dyDescent="0.2">
      <c r="A307" s="203"/>
      <c r="B307" s="203"/>
      <c r="C307" s="203"/>
      <c r="D307" s="203"/>
      <c r="E307" s="203"/>
      <c r="F307" s="203"/>
      <c r="G307" s="204"/>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ht="12.75" customHeight="1" x14ac:dyDescent="0.2">
      <c r="A308" s="203"/>
      <c r="B308" s="203"/>
      <c r="C308" s="203"/>
      <c r="D308" s="203"/>
      <c r="E308" s="203"/>
      <c r="F308" s="203"/>
      <c r="G308" s="204"/>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ht="12.75" customHeight="1" x14ac:dyDescent="0.2">
      <c r="A309" s="203"/>
      <c r="B309" s="203"/>
      <c r="C309" s="203"/>
      <c r="D309" s="203"/>
      <c r="E309" s="203"/>
      <c r="F309" s="203"/>
      <c r="G309" s="204"/>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ht="12.75" customHeight="1" x14ac:dyDescent="0.2">
      <c r="A310" s="203"/>
      <c r="B310" s="203"/>
      <c r="C310" s="203"/>
      <c r="D310" s="203"/>
      <c r="E310" s="203"/>
      <c r="F310" s="203"/>
      <c r="G310" s="204"/>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ht="12.75" customHeight="1" x14ac:dyDescent="0.2">
      <c r="A311" s="203"/>
      <c r="B311" s="203"/>
      <c r="C311" s="203"/>
      <c r="D311" s="203"/>
      <c r="E311" s="203"/>
      <c r="F311" s="203"/>
      <c r="G311" s="204"/>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ht="12.75" customHeight="1" x14ac:dyDescent="0.2">
      <c r="A312" s="203"/>
      <c r="B312" s="203"/>
      <c r="C312" s="203"/>
      <c r="D312" s="203"/>
      <c r="E312" s="203"/>
      <c r="F312" s="203"/>
      <c r="G312" s="204"/>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ht="12.75" customHeight="1" x14ac:dyDescent="0.2">
      <c r="A313" s="203"/>
      <c r="B313" s="203"/>
      <c r="C313" s="203"/>
      <c r="D313" s="203"/>
      <c r="E313" s="203"/>
      <c r="F313" s="203"/>
      <c r="G313" s="204"/>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ht="12.75" customHeight="1" x14ac:dyDescent="0.2">
      <c r="A314" s="203"/>
      <c r="B314" s="203"/>
      <c r="C314" s="203"/>
      <c r="D314" s="203"/>
      <c r="E314" s="203"/>
      <c r="F314" s="203"/>
      <c r="G314" s="204"/>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ht="12.75" customHeight="1" x14ac:dyDescent="0.2">
      <c r="A315" s="203"/>
      <c r="B315" s="203"/>
      <c r="C315" s="203"/>
      <c r="D315" s="203"/>
      <c r="E315" s="203"/>
      <c r="F315" s="203"/>
      <c r="G315" s="204"/>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ht="12.75" customHeight="1" x14ac:dyDescent="0.2">
      <c r="A316" s="203"/>
      <c r="B316" s="203"/>
      <c r="C316" s="203"/>
      <c r="D316" s="203"/>
      <c r="E316" s="203"/>
      <c r="F316" s="203"/>
      <c r="G316" s="204"/>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ht="12.75" customHeight="1" x14ac:dyDescent="0.2">
      <c r="A317" s="203"/>
      <c r="B317" s="203"/>
      <c r="C317" s="203"/>
      <c r="D317" s="203"/>
      <c r="E317" s="203"/>
      <c r="F317" s="203"/>
      <c r="G317" s="204"/>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ht="12.75" customHeight="1" x14ac:dyDescent="0.2">
      <c r="A318" s="203"/>
      <c r="B318" s="203"/>
      <c r="C318" s="203"/>
      <c r="D318" s="203"/>
      <c r="E318" s="203"/>
      <c r="F318" s="203"/>
      <c r="G318" s="204"/>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ht="12.75" customHeight="1" x14ac:dyDescent="0.2">
      <c r="A319" s="203"/>
      <c r="B319" s="203"/>
      <c r="C319" s="203"/>
      <c r="D319" s="203"/>
      <c r="E319" s="203"/>
      <c r="F319" s="203"/>
      <c r="G319" s="204"/>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ht="12.75" customHeight="1" x14ac:dyDescent="0.2">
      <c r="A320" s="203"/>
      <c r="B320" s="203"/>
      <c r="C320" s="203"/>
      <c r="D320" s="203"/>
      <c r="E320" s="203"/>
      <c r="F320" s="203"/>
      <c r="G320" s="204"/>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ht="12.75" customHeight="1" x14ac:dyDescent="0.2">
      <c r="A321" s="203"/>
      <c r="B321" s="203"/>
      <c r="C321" s="203"/>
      <c r="D321" s="203"/>
      <c r="E321" s="203"/>
      <c r="F321" s="203"/>
      <c r="G321" s="204"/>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ht="12.75" customHeight="1" x14ac:dyDescent="0.2">
      <c r="A322" s="203"/>
      <c r="B322" s="203"/>
      <c r="C322" s="203"/>
      <c r="D322" s="203"/>
      <c r="E322" s="203"/>
      <c r="F322" s="203"/>
      <c r="G322" s="204"/>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ht="12.75" customHeight="1" x14ac:dyDescent="0.2">
      <c r="A323" s="203"/>
      <c r="B323" s="203"/>
      <c r="C323" s="203"/>
      <c r="D323" s="203"/>
      <c r="E323" s="203"/>
      <c r="F323" s="203"/>
      <c r="G323" s="204"/>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ht="12.75" customHeight="1" x14ac:dyDescent="0.2">
      <c r="A324" s="203"/>
      <c r="B324" s="203"/>
      <c r="C324" s="203"/>
      <c r="D324" s="203"/>
      <c r="E324" s="203"/>
      <c r="F324" s="203"/>
      <c r="G324" s="204"/>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ht="12.75" customHeight="1" x14ac:dyDescent="0.2">
      <c r="A325" s="203"/>
      <c r="B325" s="203"/>
      <c r="C325" s="203"/>
      <c r="D325" s="203"/>
      <c r="E325" s="203"/>
      <c r="F325" s="203"/>
      <c r="G325" s="204"/>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ht="12.75" customHeight="1" x14ac:dyDescent="0.2">
      <c r="A326" s="203"/>
      <c r="B326" s="203"/>
      <c r="C326" s="203"/>
      <c r="D326" s="203"/>
      <c r="E326" s="203"/>
      <c r="F326" s="203"/>
      <c r="G326" s="204"/>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ht="12.75" customHeight="1" x14ac:dyDescent="0.2">
      <c r="A327" s="203"/>
      <c r="B327" s="203"/>
      <c r="C327" s="203"/>
      <c r="D327" s="203"/>
      <c r="E327" s="203"/>
      <c r="F327" s="203"/>
      <c r="G327" s="204"/>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ht="12.75" customHeight="1" x14ac:dyDescent="0.2">
      <c r="A328" s="203"/>
      <c r="B328" s="203"/>
      <c r="C328" s="203"/>
      <c r="D328" s="203"/>
      <c r="E328" s="203"/>
      <c r="F328" s="203"/>
      <c r="G328" s="204"/>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ht="12.75" customHeight="1" x14ac:dyDescent="0.2">
      <c r="A329" s="203"/>
      <c r="B329" s="203"/>
      <c r="C329" s="203"/>
      <c r="D329" s="203"/>
      <c r="E329" s="203"/>
      <c r="F329" s="203"/>
      <c r="G329" s="204"/>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ht="12.75" customHeight="1" x14ac:dyDescent="0.2">
      <c r="A330" s="203"/>
      <c r="B330" s="203"/>
      <c r="C330" s="203"/>
      <c r="D330" s="203"/>
      <c r="E330" s="203"/>
      <c r="F330" s="203"/>
      <c r="G330" s="204"/>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ht="12.75" customHeight="1" x14ac:dyDescent="0.2">
      <c r="A331" s="203"/>
      <c r="B331" s="203"/>
      <c r="C331" s="203"/>
      <c r="D331" s="203"/>
      <c r="E331" s="203"/>
      <c r="F331" s="203"/>
      <c r="G331" s="204"/>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ht="12.75" customHeight="1" x14ac:dyDescent="0.2">
      <c r="A332" s="203"/>
      <c r="B332" s="203"/>
      <c r="C332" s="203"/>
      <c r="D332" s="203"/>
      <c r="E332" s="203"/>
      <c r="F332" s="203"/>
      <c r="G332" s="204"/>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ht="12.75" customHeight="1" x14ac:dyDescent="0.2">
      <c r="A333" s="203"/>
      <c r="B333" s="203"/>
      <c r="C333" s="203"/>
      <c r="D333" s="203"/>
      <c r="E333" s="203"/>
      <c r="F333" s="203"/>
      <c r="G333" s="204"/>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ht="12.75" customHeight="1" x14ac:dyDescent="0.2">
      <c r="A334" s="203"/>
      <c r="B334" s="203"/>
      <c r="C334" s="203"/>
      <c r="D334" s="203"/>
      <c r="E334" s="203"/>
      <c r="F334" s="203"/>
      <c r="G334" s="204"/>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ht="12.75" customHeight="1" x14ac:dyDescent="0.2">
      <c r="A335" s="203"/>
      <c r="B335" s="203"/>
      <c r="C335" s="203"/>
      <c r="D335" s="203"/>
      <c r="E335" s="203"/>
      <c r="F335" s="203"/>
      <c r="G335" s="204"/>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ht="12.75" customHeight="1" x14ac:dyDescent="0.2">
      <c r="A336" s="203"/>
      <c r="B336" s="203"/>
      <c r="C336" s="203"/>
      <c r="D336" s="203"/>
      <c r="E336" s="203"/>
      <c r="F336" s="203"/>
      <c r="G336" s="204"/>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ht="12.75" customHeight="1" x14ac:dyDescent="0.2">
      <c r="A337" s="203"/>
      <c r="B337" s="203"/>
      <c r="C337" s="203"/>
      <c r="D337" s="203"/>
      <c r="E337" s="203"/>
      <c r="F337" s="203"/>
      <c r="G337" s="204"/>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ht="12.75" customHeight="1" x14ac:dyDescent="0.2">
      <c r="A338" s="203"/>
      <c r="B338" s="203"/>
      <c r="C338" s="203"/>
      <c r="D338" s="203"/>
      <c r="E338" s="203"/>
      <c r="F338" s="203"/>
      <c r="G338" s="204"/>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ht="12.75" customHeight="1" x14ac:dyDescent="0.2">
      <c r="A339" s="203"/>
      <c r="B339" s="203"/>
      <c r="C339" s="203"/>
      <c r="D339" s="203"/>
      <c r="E339" s="203"/>
      <c r="F339" s="203"/>
      <c r="G339" s="204"/>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ht="12.75" customHeight="1" x14ac:dyDescent="0.2">
      <c r="A340" s="203"/>
      <c r="B340" s="203"/>
      <c r="C340" s="203"/>
      <c r="D340" s="203"/>
      <c r="E340" s="203"/>
      <c r="F340" s="203"/>
      <c r="G340" s="204"/>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ht="12.75" customHeight="1" x14ac:dyDescent="0.2">
      <c r="A341" s="203"/>
      <c r="B341" s="203"/>
      <c r="C341" s="203"/>
      <c r="D341" s="203"/>
      <c r="E341" s="203"/>
      <c r="F341" s="203"/>
      <c r="G341" s="204"/>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ht="12.75" customHeight="1" x14ac:dyDescent="0.2">
      <c r="A342" s="203"/>
      <c r="B342" s="203"/>
      <c r="C342" s="203"/>
      <c r="D342" s="203"/>
      <c r="E342" s="203"/>
      <c r="F342" s="203"/>
      <c r="G342" s="204"/>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ht="12.75" customHeight="1" x14ac:dyDescent="0.2">
      <c r="A343" s="203"/>
      <c r="B343" s="203"/>
      <c r="C343" s="203"/>
      <c r="D343" s="203"/>
      <c r="E343" s="203"/>
      <c r="F343" s="203"/>
      <c r="G343" s="204"/>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ht="12.75" customHeight="1" x14ac:dyDescent="0.2">
      <c r="A344" s="203"/>
      <c r="B344" s="203"/>
      <c r="C344" s="203"/>
      <c r="D344" s="203"/>
      <c r="E344" s="203"/>
      <c r="F344" s="203"/>
      <c r="G344" s="204"/>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ht="12.75" customHeight="1" x14ac:dyDescent="0.2">
      <c r="A345" s="203"/>
      <c r="B345" s="203"/>
      <c r="C345" s="203"/>
      <c r="D345" s="203"/>
      <c r="E345" s="203"/>
      <c r="F345" s="203"/>
      <c r="G345" s="204"/>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ht="12.75" customHeight="1" x14ac:dyDescent="0.2">
      <c r="A346" s="203"/>
      <c r="B346" s="203"/>
      <c r="C346" s="203"/>
      <c r="D346" s="203"/>
      <c r="E346" s="203"/>
      <c r="F346" s="203"/>
      <c r="G346" s="204"/>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ht="12.75" customHeight="1" x14ac:dyDescent="0.2">
      <c r="A347" s="203"/>
      <c r="B347" s="203"/>
      <c r="C347" s="203"/>
      <c r="D347" s="203"/>
      <c r="E347" s="203"/>
      <c r="F347" s="203"/>
      <c r="G347" s="204"/>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ht="12.75" customHeight="1" x14ac:dyDescent="0.2">
      <c r="A348" s="203"/>
      <c r="B348" s="203"/>
      <c r="C348" s="203"/>
      <c r="D348" s="203"/>
      <c r="E348" s="203"/>
      <c r="F348" s="203"/>
      <c r="G348" s="204"/>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ht="12.75" customHeight="1" x14ac:dyDescent="0.2">
      <c r="A349" s="203"/>
      <c r="B349" s="203"/>
      <c r="C349" s="203"/>
      <c r="D349" s="203"/>
      <c r="E349" s="203"/>
      <c r="F349" s="203"/>
      <c r="G349" s="204"/>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ht="12.75" customHeight="1" x14ac:dyDescent="0.2">
      <c r="A350" s="203"/>
      <c r="B350" s="203"/>
      <c r="C350" s="203"/>
      <c r="D350" s="203"/>
      <c r="E350" s="203"/>
      <c r="F350" s="203"/>
      <c r="G350" s="204"/>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ht="12.75" customHeight="1" x14ac:dyDescent="0.2">
      <c r="A351" s="203"/>
      <c r="B351" s="203"/>
      <c r="C351" s="203"/>
      <c r="D351" s="203"/>
      <c r="E351" s="203"/>
      <c r="F351" s="203"/>
      <c r="G351" s="204"/>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ht="12.75" customHeight="1" x14ac:dyDescent="0.2">
      <c r="A352" s="203"/>
      <c r="B352" s="203"/>
      <c r="C352" s="203"/>
      <c r="D352" s="203"/>
      <c r="E352" s="203"/>
      <c r="F352" s="203"/>
      <c r="G352" s="204"/>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ht="15.75" customHeight="1" x14ac:dyDescent="0.2">
      <c r="A353" s="203"/>
      <c r="B353" s="203"/>
      <c r="C353" s="203"/>
      <c r="D353" s="203"/>
      <c r="E353" s="203"/>
      <c r="F353" s="203"/>
      <c r="G353" s="204"/>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ht="15.75" customHeight="1" x14ac:dyDescent="0.2">
      <c r="A354" s="203"/>
      <c r="B354" s="203"/>
      <c r="C354" s="203"/>
      <c r="D354" s="203"/>
      <c r="E354" s="203"/>
      <c r="F354" s="203"/>
      <c r="G354" s="204"/>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ht="15.75" customHeight="1" x14ac:dyDescent="0.2">
      <c r="A355" s="203"/>
      <c r="B355" s="203"/>
      <c r="C355" s="203"/>
      <c r="D355" s="203"/>
      <c r="E355" s="203"/>
      <c r="F355" s="203"/>
      <c r="G355" s="204"/>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ht="15.75" customHeight="1" x14ac:dyDescent="0.2">
      <c r="A356" s="203"/>
      <c r="B356" s="203"/>
      <c r="C356" s="203"/>
      <c r="D356" s="203"/>
      <c r="E356" s="203"/>
      <c r="F356" s="203"/>
      <c r="G356" s="204"/>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ht="15.75" customHeight="1" x14ac:dyDescent="0.2">
      <c r="A357" s="203"/>
      <c r="B357" s="203"/>
      <c r="C357" s="203"/>
      <c r="D357" s="203"/>
      <c r="E357" s="203"/>
      <c r="F357" s="203"/>
      <c r="G357" s="204"/>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ht="15.75" customHeight="1" x14ac:dyDescent="0.2">
      <c r="A358" s="203"/>
      <c r="B358" s="203"/>
      <c r="C358" s="203"/>
      <c r="D358" s="203"/>
      <c r="E358" s="203"/>
      <c r="F358" s="203"/>
      <c r="G358" s="204"/>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ht="15.75" customHeight="1" x14ac:dyDescent="0.2">
      <c r="A359" s="203"/>
      <c r="B359" s="203"/>
      <c r="C359" s="203"/>
      <c r="D359" s="203"/>
      <c r="E359" s="203"/>
      <c r="F359" s="203"/>
      <c r="G359" s="204"/>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ht="15.75" customHeight="1" x14ac:dyDescent="0.2">
      <c r="A360" s="203"/>
      <c r="B360" s="203"/>
      <c r="C360" s="203"/>
      <c r="D360" s="203"/>
      <c r="E360" s="203"/>
      <c r="F360" s="203"/>
      <c r="G360" s="204"/>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ht="15.75" customHeight="1" x14ac:dyDescent="0.2">
      <c r="A361" s="203"/>
      <c r="B361" s="203"/>
      <c r="C361" s="203"/>
      <c r="D361" s="203"/>
      <c r="E361" s="203"/>
      <c r="F361" s="203"/>
      <c r="G361" s="204"/>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ht="15.75" customHeight="1" x14ac:dyDescent="0.2">
      <c r="A362" s="203"/>
      <c r="B362" s="203"/>
      <c r="C362" s="203"/>
      <c r="D362" s="203"/>
      <c r="E362" s="203"/>
      <c r="F362" s="203"/>
      <c r="G362" s="204"/>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ht="15.75" customHeight="1" x14ac:dyDescent="0.2">
      <c r="A363" s="203"/>
      <c r="B363" s="203"/>
      <c r="C363" s="203"/>
      <c r="D363" s="203"/>
      <c r="E363" s="203"/>
      <c r="F363" s="203"/>
      <c r="G363" s="204"/>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ht="15.75" customHeight="1" x14ac:dyDescent="0.2">
      <c r="A364" s="203"/>
      <c r="B364" s="203"/>
      <c r="C364" s="203"/>
      <c r="D364" s="203"/>
      <c r="E364" s="203"/>
      <c r="F364" s="203"/>
      <c r="G364" s="204"/>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ht="15.75" customHeight="1" x14ac:dyDescent="0.2">
      <c r="A365" s="203"/>
      <c r="B365" s="203"/>
      <c r="C365" s="203"/>
      <c r="D365" s="203"/>
      <c r="E365" s="203"/>
      <c r="F365" s="203"/>
      <c r="G365" s="204"/>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ht="15.75" customHeight="1" x14ac:dyDescent="0.2">
      <c r="A366" s="203"/>
      <c r="B366" s="203"/>
      <c r="C366" s="203"/>
      <c r="D366" s="203"/>
      <c r="E366" s="203"/>
      <c r="F366" s="203"/>
      <c r="G366" s="204"/>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ht="15.75" customHeight="1" x14ac:dyDescent="0.2">
      <c r="A367" s="203"/>
      <c r="B367" s="203"/>
      <c r="C367" s="203"/>
      <c r="D367" s="203"/>
      <c r="E367" s="203"/>
      <c r="F367" s="203"/>
      <c r="G367" s="204"/>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ht="15.75" customHeight="1" x14ac:dyDescent="0.2">
      <c r="A368" s="203"/>
      <c r="B368" s="203"/>
      <c r="C368" s="203"/>
      <c r="D368" s="203"/>
      <c r="E368" s="203"/>
      <c r="F368" s="203"/>
      <c r="G368" s="204"/>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ht="15.75" customHeight="1" x14ac:dyDescent="0.2">
      <c r="A369" s="203"/>
      <c r="B369" s="203"/>
      <c r="C369" s="203"/>
      <c r="D369" s="203"/>
      <c r="E369" s="203"/>
      <c r="F369" s="203"/>
      <c r="G369" s="204"/>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ht="15.75" customHeight="1" x14ac:dyDescent="0.2">
      <c r="A370" s="203"/>
      <c r="B370" s="203"/>
      <c r="C370" s="203"/>
      <c r="D370" s="203"/>
      <c r="E370" s="203"/>
      <c r="F370" s="203"/>
      <c r="G370" s="204"/>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ht="15.75" customHeight="1" x14ac:dyDescent="0.2">
      <c r="A371" s="203"/>
      <c r="B371" s="203"/>
      <c r="C371" s="203"/>
      <c r="D371" s="203"/>
      <c r="E371" s="203"/>
      <c r="F371" s="203"/>
      <c r="G371" s="204"/>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ht="15.75" customHeight="1" x14ac:dyDescent="0.2">
      <c r="A372" s="203"/>
      <c r="B372" s="203"/>
      <c r="C372" s="203"/>
      <c r="D372" s="203"/>
      <c r="E372" s="203"/>
      <c r="F372" s="203"/>
      <c r="G372" s="204"/>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ht="15.75" customHeight="1" x14ac:dyDescent="0.2">
      <c r="A373" s="203"/>
      <c r="B373" s="203"/>
      <c r="C373" s="203"/>
      <c r="D373" s="203"/>
      <c r="E373" s="203"/>
      <c r="F373" s="203"/>
      <c r="G373" s="204"/>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ht="15.75" customHeight="1" x14ac:dyDescent="0.2">
      <c r="A374" s="203"/>
      <c r="B374" s="203"/>
      <c r="C374" s="203"/>
      <c r="D374" s="203"/>
      <c r="E374" s="203"/>
      <c r="F374" s="203"/>
      <c r="G374" s="204"/>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ht="15.75" customHeight="1" x14ac:dyDescent="0.2">
      <c r="A375" s="203"/>
      <c r="B375" s="203"/>
      <c r="C375" s="203"/>
      <c r="D375" s="203"/>
      <c r="E375" s="203"/>
      <c r="F375" s="203"/>
      <c r="G375" s="204"/>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ht="15.75" customHeight="1" x14ac:dyDescent="0.2">
      <c r="A376" s="203"/>
      <c r="B376" s="203"/>
      <c r="C376" s="203"/>
      <c r="D376" s="203"/>
      <c r="E376" s="203"/>
      <c r="F376" s="203"/>
      <c r="G376" s="204"/>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ht="15.75" customHeight="1" x14ac:dyDescent="0.2">
      <c r="A377" s="203"/>
      <c r="B377" s="203"/>
      <c r="C377" s="203"/>
      <c r="D377" s="203"/>
      <c r="E377" s="203"/>
      <c r="F377" s="203"/>
      <c r="G377" s="204"/>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ht="15.75" customHeight="1" x14ac:dyDescent="0.2">
      <c r="A378" s="203"/>
      <c r="B378" s="203"/>
      <c r="C378" s="203"/>
      <c r="D378" s="203"/>
      <c r="E378" s="203"/>
      <c r="F378" s="203"/>
      <c r="G378" s="204"/>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ht="15.75" customHeight="1" x14ac:dyDescent="0.2">
      <c r="A379" s="203"/>
      <c r="B379" s="203"/>
      <c r="C379" s="203"/>
      <c r="D379" s="203"/>
      <c r="E379" s="203"/>
      <c r="F379" s="203"/>
      <c r="G379" s="204"/>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ht="15.75" customHeight="1" x14ac:dyDescent="0.2">
      <c r="A380" s="203"/>
      <c r="B380" s="203"/>
      <c r="C380" s="203"/>
      <c r="D380" s="203"/>
      <c r="E380" s="203"/>
      <c r="F380" s="203"/>
      <c r="G380" s="204"/>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ht="15.75" customHeight="1" x14ac:dyDescent="0.2">
      <c r="A381" s="203"/>
      <c r="B381" s="203"/>
      <c r="C381" s="203"/>
      <c r="D381" s="203"/>
      <c r="E381" s="203"/>
      <c r="F381" s="203"/>
      <c r="G381" s="204"/>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ht="15.75" customHeight="1" x14ac:dyDescent="0.2">
      <c r="A382" s="203"/>
      <c r="B382" s="203"/>
      <c r="C382" s="203"/>
      <c r="D382" s="203"/>
      <c r="E382" s="203"/>
      <c r="F382" s="203"/>
      <c r="G382" s="204"/>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ht="15.75" customHeight="1" x14ac:dyDescent="0.2">
      <c r="A383" s="203"/>
      <c r="B383" s="203"/>
      <c r="C383" s="203"/>
      <c r="D383" s="203"/>
      <c r="E383" s="203"/>
      <c r="F383" s="203"/>
      <c r="G383" s="204"/>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ht="15.75" customHeight="1" x14ac:dyDescent="0.2">
      <c r="A384" s="203"/>
      <c r="B384" s="203"/>
      <c r="C384" s="203"/>
      <c r="D384" s="203"/>
      <c r="E384" s="203"/>
      <c r="F384" s="203"/>
      <c r="G384" s="204"/>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ht="15.75" customHeight="1" x14ac:dyDescent="0.2">
      <c r="A385" s="203"/>
      <c r="B385" s="203"/>
      <c r="C385" s="203"/>
      <c r="D385" s="203"/>
      <c r="E385" s="203"/>
      <c r="F385" s="203"/>
      <c r="G385" s="204"/>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ht="15.75" customHeight="1" x14ac:dyDescent="0.2">
      <c r="A386" s="203"/>
      <c r="B386" s="203"/>
      <c r="C386" s="203"/>
      <c r="D386" s="203"/>
      <c r="E386" s="203"/>
      <c r="F386" s="203"/>
      <c r="G386" s="204"/>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ht="15.75" customHeight="1" x14ac:dyDescent="0.2">
      <c r="A387" s="203"/>
      <c r="B387" s="203"/>
      <c r="C387" s="203"/>
      <c r="D387" s="203"/>
      <c r="E387" s="203"/>
      <c r="F387" s="203"/>
      <c r="G387" s="204"/>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ht="15.75" customHeight="1" x14ac:dyDescent="0.2">
      <c r="A388" s="203"/>
      <c r="B388" s="203"/>
      <c r="C388" s="203"/>
      <c r="D388" s="203"/>
      <c r="E388" s="203"/>
      <c r="F388" s="203"/>
      <c r="G388" s="204"/>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ht="15.75" customHeight="1" x14ac:dyDescent="0.2">
      <c r="A389" s="203"/>
      <c r="B389" s="203"/>
      <c r="C389" s="203"/>
      <c r="D389" s="203"/>
      <c r="E389" s="203"/>
      <c r="F389" s="203"/>
      <c r="G389" s="204"/>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ht="15.75" customHeight="1" x14ac:dyDescent="0.2">
      <c r="A390" s="203"/>
      <c r="B390" s="203"/>
      <c r="C390" s="203"/>
      <c r="D390" s="203"/>
      <c r="E390" s="203"/>
      <c r="F390" s="203"/>
      <c r="G390" s="204"/>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ht="15.75" customHeight="1" x14ac:dyDescent="0.2">
      <c r="A391" s="203"/>
      <c r="B391" s="203"/>
      <c r="C391" s="203"/>
      <c r="D391" s="203"/>
      <c r="E391" s="203"/>
      <c r="F391" s="203"/>
      <c r="G391" s="204"/>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ht="15.75" customHeight="1" x14ac:dyDescent="0.2">
      <c r="A392" s="203"/>
      <c r="B392" s="203"/>
      <c r="C392" s="203"/>
      <c r="D392" s="203"/>
      <c r="E392" s="203"/>
      <c r="F392" s="203"/>
      <c r="G392" s="204"/>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ht="15.75" customHeight="1" x14ac:dyDescent="0.2">
      <c r="A393" s="203"/>
      <c r="B393" s="203"/>
      <c r="C393" s="203"/>
      <c r="D393" s="203"/>
      <c r="E393" s="203"/>
      <c r="F393" s="203"/>
      <c r="G393" s="204"/>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ht="15.75" customHeight="1" x14ac:dyDescent="0.2">
      <c r="A394" s="203"/>
      <c r="B394" s="203"/>
      <c r="C394" s="203"/>
      <c r="D394" s="203"/>
      <c r="E394" s="203"/>
      <c r="F394" s="203"/>
      <c r="G394" s="204"/>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ht="15.75" customHeight="1" x14ac:dyDescent="0.2">
      <c r="A395" s="203"/>
      <c r="B395" s="203"/>
      <c r="C395" s="203"/>
      <c r="D395" s="203"/>
      <c r="E395" s="203"/>
      <c r="F395" s="203"/>
      <c r="G395" s="204"/>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ht="15.75" customHeight="1" x14ac:dyDescent="0.2">
      <c r="A396" s="203"/>
      <c r="B396" s="203"/>
      <c r="C396" s="203"/>
      <c r="D396" s="203"/>
      <c r="E396" s="203"/>
      <c r="F396" s="203"/>
      <c r="G396" s="204"/>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ht="15.75" customHeight="1" x14ac:dyDescent="0.2">
      <c r="A397" s="203"/>
      <c r="B397" s="203"/>
      <c r="C397" s="203"/>
      <c r="D397" s="203"/>
      <c r="E397" s="203"/>
      <c r="F397" s="203"/>
      <c r="G397" s="204"/>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ht="15.75" customHeight="1" x14ac:dyDescent="0.2">
      <c r="A398" s="203"/>
      <c r="B398" s="203"/>
      <c r="C398" s="203"/>
      <c r="D398" s="203"/>
      <c r="E398" s="203"/>
      <c r="F398" s="203"/>
      <c r="G398" s="204"/>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ht="15.75" customHeight="1" x14ac:dyDescent="0.2">
      <c r="A399" s="203"/>
      <c r="B399" s="203"/>
      <c r="C399" s="203"/>
      <c r="D399" s="203"/>
      <c r="E399" s="203"/>
      <c r="F399" s="203"/>
      <c r="G399" s="204"/>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ht="15.75" customHeight="1" x14ac:dyDescent="0.2">
      <c r="A400" s="203"/>
      <c r="B400" s="203"/>
      <c r="C400" s="203"/>
      <c r="D400" s="203"/>
      <c r="E400" s="203"/>
      <c r="F400" s="203"/>
      <c r="G400" s="204"/>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ht="15.75" customHeight="1" x14ac:dyDescent="0.2">
      <c r="A401" s="203"/>
      <c r="B401" s="203"/>
      <c r="C401" s="203"/>
      <c r="D401" s="203"/>
      <c r="E401" s="203"/>
      <c r="F401" s="203"/>
      <c r="G401" s="204"/>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ht="15.75" customHeight="1" x14ac:dyDescent="0.2">
      <c r="A402" s="203"/>
      <c r="B402" s="203"/>
      <c r="C402" s="203"/>
      <c r="D402" s="203"/>
      <c r="E402" s="203"/>
      <c r="F402" s="203"/>
      <c r="G402" s="204"/>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ht="15.75" customHeight="1" x14ac:dyDescent="0.2">
      <c r="A403" s="203"/>
      <c r="B403" s="203"/>
      <c r="C403" s="203"/>
      <c r="D403" s="203"/>
      <c r="E403" s="203"/>
      <c r="F403" s="203"/>
      <c r="G403" s="204"/>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ht="15.75" customHeight="1" x14ac:dyDescent="0.2">
      <c r="A404" s="203"/>
      <c r="B404" s="203"/>
      <c r="C404" s="203"/>
      <c r="D404" s="203"/>
      <c r="E404" s="203"/>
      <c r="F404" s="203"/>
      <c r="G404" s="204"/>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ht="15.75" customHeight="1" x14ac:dyDescent="0.2">
      <c r="A405" s="203"/>
      <c r="B405" s="203"/>
      <c r="C405" s="203"/>
      <c r="D405" s="203"/>
      <c r="E405" s="203"/>
      <c r="F405" s="203"/>
      <c r="G405" s="204"/>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ht="15.75" customHeight="1" x14ac:dyDescent="0.2">
      <c r="A406" s="203"/>
      <c r="B406" s="203"/>
      <c r="C406" s="203"/>
      <c r="D406" s="203"/>
      <c r="E406" s="203"/>
      <c r="F406" s="203"/>
      <c r="G406" s="204"/>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ht="15.75" customHeight="1" x14ac:dyDescent="0.2">
      <c r="A407" s="203"/>
      <c r="B407" s="203"/>
      <c r="C407" s="203"/>
      <c r="D407" s="203"/>
      <c r="E407" s="203"/>
      <c r="F407" s="203"/>
      <c r="G407" s="204"/>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ht="15.75" customHeight="1" x14ac:dyDescent="0.2">
      <c r="A408" s="203"/>
      <c r="B408" s="203"/>
      <c r="C408" s="203"/>
      <c r="D408" s="203"/>
      <c r="E408" s="203"/>
      <c r="F408" s="203"/>
      <c r="G408" s="204"/>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ht="15.75" customHeight="1" x14ac:dyDescent="0.2">
      <c r="A409" s="203"/>
      <c r="B409" s="203"/>
      <c r="C409" s="203"/>
      <c r="D409" s="203"/>
      <c r="E409" s="203"/>
      <c r="F409" s="203"/>
      <c r="G409" s="204"/>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ht="15.75" customHeight="1" x14ac:dyDescent="0.2">
      <c r="A410" s="203"/>
      <c r="B410" s="203"/>
      <c r="C410" s="203"/>
      <c r="D410" s="203"/>
      <c r="E410" s="203"/>
      <c r="F410" s="203"/>
      <c r="G410" s="204"/>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ht="15.75" customHeight="1" x14ac:dyDescent="0.2">
      <c r="A411" s="203"/>
      <c r="B411" s="203"/>
      <c r="C411" s="203"/>
      <c r="D411" s="203"/>
      <c r="E411" s="203"/>
      <c r="F411" s="203"/>
      <c r="G411" s="204"/>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ht="15.75" customHeight="1" x14ac:dyDescent="0.2">
      <c r="A412" s="203"/>
      <c r="B412" s="203"/>
      <c r="C412" s="203"/>
      <c r="D412" s="203"/>
      <c r="E412" s="203"/>
      <c r="F412" s="203"/>
      <c r="G412" s="204"/>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ht="15.75" customHeight="1" x14ac:dyDescent="0.2">
      <c r="A413" s="203"/>
      <c r="B413" s="203"/>
      <c r="C413" s="203"/>
      <c r="D413" s="203"/>
      <c r="E413" s="203"/>
      <c r="F413" s="203"/>
      <c r="G413" s="204"/>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ht="15.75" customHeight="1" x14ac:dyDescent="0.2">
      <c r="A414" s="203"/>
      <c r="B414" s="203"/>
      <c r="C414" s="203"/>
      <c r="D414" s="203"/>
      <c r="E414" s="203"/>
      <c r="F414" s="203"/>
      <c r="G414" s="204"/>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ht="15.75" customHeight="1" x14ac:dyDescent="0.2">
      <c r="A415" s="203"/>
      <c r="B415" s="203"/>
      <c r="C415" s="203"/>
      <c r="D415" s="203"/>
      <c r="E415" s="203"/>
      <c r="F415" s="203"/>
      <c r="G415" s="204"/>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ht="15.75" customHeight="1" x14ac:dyDescent="0.2">
      <c r="A416" s="203"/>
      <c r="B416" s="203"/>
      <c r="C416" s="203"/>
      <c r="D416" s="203"/>
      <c r="E416" s="203"/>
      <c r="F416" s="203"/>
      <c r="G416" s="204"/>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ht="15.75" customHeight="1" x14ac:dyDescent="0.2">
      <c r="A417" s="203"/>
      <c r="B417" s="203"/>
      <c r="C417" s="203"/>
      <c r="D417" s="203"/>
      <c r="E417" s="203"/>
      <c r="F417" s="203"/>
      <c r="G417" s="204"/>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ht="15.75" customHeight="1" x14ac:dyDescent="0.2">
      <c r="A418" s="203"/>
      <c r="B418" s="203"/>
      <c r="C418" s="203"/>
      <c r="D418" s="203"/>
      <c r="E418" s="203"/>
      <c r="F418" s="203"/>
      <c r="G418" s="204"/>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ht="15.75" customHeight="1" x14ac:dyDescent="0.2">
      <c r="A419" s="203"/>
      <c r="B419" s="203"/>
      <c r="C419" s="203"/>
      <c r="D419" s="203"/>
      <c r="E419" s="203"/>
      <c r="F419" s="203"/>
      <c r="G419" s="204"/>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ht="15.75" customHeight="1" x14ac:dyDescent="0.2">
      <c r="A420" s="203"/>
      <c r="B420" s="203"/>
      <c r="C420" s="203"/>
      <c r="D420" s="203"/>
      <c r="E420" s="203"/>
      <c r="F420" s="203"/>
      <c r="G420" s="204"/>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ht="15.75" customHeight="1" x14ac:dyDescent="0.2">
      <c r="A421" s="203"/>
      <c r="B421" s="203"/>
      <c r="C421" s="203"/>
      <c r="D421" s="203"/>
      <c r="E421" s="203"/>
      <c r="F421" s="203"/>
      <c r="G421" s="204"/>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ht="15.75" customHeight="1" x14ac:dyDescent="0.2">
      <c r="A422" s="203"/>
      <c r="B422" s="203"/>
      <c r="C422" s="203"/>
      <c r="D422" s="203"/>
      <c r="E422" s="203"/>
      <c r="F422" s="203"/>
      <c r="G422" s="204"/>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ht="15.75" customHeight="1" x14ac:dyDescent="0.2">
      <c r="A423" s="203"/>
      <c r="B423" s="203"/>
      <c r="C423" s="203"/>
      <c r="D423" s="203"/>
      <c r="E423" s="203"/>
      <c r="F423" s="203"/>
      <c r="G423" s="204"/>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ht="15.75" customHeight="1" x14ac:dyDescent="0.2">
      <c r="A424" s="203"/>
      <c r="B424" s="203"/>
      <c r="C424" s="203"/>
      <c r="D424" s="203"/>
      <c r="E424" s="203"/>
      <c r="F424" s="203"/>
      <c r="G424" s="204"/>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ht="15.75" customHeight="1" x14ac:dyDescent="0.2">
      <c r="A425" s="203"/>
      <c r="B425" s="203"/>
      <c r="C425" s="203"/>
      <c r="D425" s="203"/>
      <c r="E425" s="203"/>
      <c r="F425" s="203"/>
      <c r="G425" s="204"/>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ht="15.75" customHeight="1" x14ac:dyDescent="0.2">
      <c r="A426" s="203"/>
      <c r="B426" s="203"/>
      <c r="C426" s="203"/>
      <c r="D426" s="203"/>
      <c r="E426" s="203"/>
      <c r="F426" s="203"/>
      <c r="G426" s="204"/>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ht="15.75" customHeight="1" x14ac:dyDescent="0.2">
      <c r="A427" s="203"/>
      <c r="B427" s="203"/>
      <c r="C427" s="203"/>
      <c r="D427" s="203"/>
      <c r="E427" s="203"/>
      <c r="F427" s="203"/>
      <c r="G427" s="204"/>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ht="15.75" customHeight="1" x14ac:dyDescent="0.2">
      <c r="A428" s="203"/>
      <c r="B428" s="203"/>
      <c r="C428" s="203"/>
      <c r="D428" s="203"/>
      <c r="E428" s="203"/>
      <c r="F428" s="203"/>
      <c r="G428" s="204"/>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ht="15.75" customHeight="1" x14ac:dyDescent="0.2">
      <c r="A429" s="203"/>
      <c r="B429" s="203"/>
      <c r="C429" s="203"/>
      <c r="D429" s="203"/>
      <c r="E429" s="203"/>
      <c r="F429" s="203"/>
      <c r="G429" s="204"/>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ht="15.75" customHeight="1" x14ac:dyDescent="0.2">
      <c r="A430" s="203"/>
      <c r="B430" s="203"/>
      <c r="C430" s="203"/>
      <c r="D430" s="203"/>
      <c r="E430" s="203"/>
      <c r="F430" s="203"/>
      <c r="G430" s="204"/>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ht="15.75" customHeight="1" x14ac:dyDescent="0.2">
      <c r="A431" s="203"/>
      <c r="B431" s="203"/>
      <c r="C431" s="203"/>
      <c r="D431" s="203"/>
      <c r="E431" s="203"/>
      <c r="F431" s="203"/>
      <c r="G431" s="204"/>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ht="15.75" customHeight="1" x14ac:dyDescent="0.2">
      <c r="A432" s="203"/>
      <c r="B432" s="203"/>
      <c r="C432" s="203"/>
      <c r="D432" s="203"/>
      <c r="E432" s="203"/>
      <c r="F432" s="203"/>
      <c r="G432" s="204"/>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ht="15.75" customHeight="1" x14ac:dyDescent="0.2">
      <c r="A433" s="203"/>
      <c r="B433" s="203"/>
      <c r="C433" s="203"/>
      <c r="D433" s="203"/>
      <c r="E433" s="203"/>
      <c r="F433" s="203"/>
      <c r="G433" s="204"/>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ht="15.75" customHeight="1" x14ac:dyDescent="0.2">
      <c r="A434" s="203"/>
      <c r="B434" s="203"/>
      <c r="C434" s="203"/>
      <c r="D434" s="203"/>
      <c r="E434" s="203"/>
      <c r="F434" s="203"/>
      <c r="G434" s="204"/>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ht="15.75" customHeight="1" x14ac:dyDescent="0.2">
      <c r="A435" s="203"/>
      <c r="B435" s="203"/>
      <c r="C435" s="203"/>
      <c r="D435" s="203"/>
      <c r="E435" s="203"/>
      <c r="F435" s="203"/>
      <c r="G435" s="204"/>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ht="15.75" customHeight="1" x14ac:dyDescent="0.2">
      <c r="A436" s="203"/>
      <c r="B436" s="203"/>
      <c r="C436" s="203"/>
      <c r="D436" s="203"/>
      <c r="E436" s="203"/>
      <c r="F436" s="203"/>
      <c r="G436" s="204"/>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ht="15.75" customHeight="1" x14ac:dyDescent="0.2">
      <c r="A437" s="203"/>
      <c r="B437" s="203"/>
      <c r="C437" s="203"/>
      <c r="D437" s="203"/>
      <c r="E437" s="203"/>
      <c r="F437" s="203"/>
      <c r="G437" s="204"/>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ht="15.75" customHeight="1" x14ac:dyDescent="0.2">
      <c r="A438" s="203"/>
      <c r="B438" s="203"/>
      <c r="C438" s="203"/>
      <c r="D438" s="203"/>
      <c r="E438" s="203"/>
      <c r="F438" s="203"/>
      <c r="G438" s="204"/>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ht="15.75" customHeight="1" x14ac:dyDescent="0.2">
      <c r="A439" s="203"/>
      <c r="B439" s="203"/>
      <c r="C439" s="203"/>
      <c r="D439" s="203"/>
      <c r="E439" s="203"/>
      <c r="F439" s="203"/>
      <c r="G439" s="204"/>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ht="15.75" customHeight="1" x14ac:dyDescent="0.2">
      <c r="A440" s="203"/>
      <c r="B440" s="203"/>
      <c r="C440" s="203"/>
      <c r="D440" s="203"/>
      <c r="E440" s="203"/>
      <c r="F440" s="203"/>
      <c r="G440" s="204"/>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ht="15.75" customHeight="1" x14ac:dyDescent="0.2">
      <c r="A441" s="203"/>
      <c r="B441" s="203"/>
      <c r="C441" s="203"/>
      <c r="D441" s="203"/>
      <c r="E441" s="203"/>
      <c r="F441" s="203"/>
      <c r="G441" s="204"/>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ht="15.75" customHeight="1" x14ac:dyDescent="0.2">
      <c r="A442" s="203"/>
      <c r="B442" s="203"/>
      <c r="C442" s="203"/>
      <c r="D442" s="203"/>
      <c r="E442" s="203"/>
      <c r="F442" s="203"/>
      <c r="G442" s="204"/>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ht="15.75" customHeight="1" x14ac:dyDescent="0.2">
      <c r="A443" s="203"/>
      <c r="B443" s="203"/>
      <c r="C443" s="203"/>
      <c r="D443" s="203"/>
      <c r="E443" s="203"/>
      <c r="F443" s="203"/>
      <c r="G443" s="204"/>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ht="15.75" customHeight="1" x14ac:dyDescent="0.2">
      <c r="A444" s="203"/>
      <c r="B444" s="203"/>
      <c r="C444" s="203"/>
      <c r="D444" s="203"/>
      <c r="E444" s="203"/>
      <c r="F444" s="203"/>
      <c r="G444" s="204"/>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ht="15.75" customHeight="1" x14ac:dyDescent="0.2">
      <c r="A445" s="203"/>
      <c r="B445" s="203"/>
      <c r="C445" s="203"/>
      <c r="D445" s="203"/>
      <c r="E445" s="203"/>
      <c r="F445" s="203"/>
      <c r="G445" s="204"/>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ht="15.75" customHeight="1" x14ac:dyDescent="0.2">
      <c r="A446" s="203"/>
      <c r="B446" s="203"/>
      <c r="C446" s="203"/>
      <c r="D446" s="203"/>
      <c r="E446" s="203"/>
      <c r="F446" s="203"/>
      <c r="G446" s="204"/>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ht="15.75" customHeight="1" x14ac:dyDescent="0.2">
      <c r="A447" s="203"/>
      <c r="B447" s="203"/>
      <c r="C447" s="203"/>
      <c r="D447" s="203"/>
      <c r="E447" s="203"/>
      <c r="F447" s="203"/>
      <c r="G447" s="204"/>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ht="15.75" customHeight="1" x14ac:dyDescent="0.2">
      <c r="A448" s="203"/>
      <c r="B448" s="203"/>
      <c r="C448" s="203"/>
      <c r="D448" s="203"/>
      <c r="E448" s="203"/>
      <c r="F448" s="203"/>
      <c r="G448" s="204"/>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ht="15.75" customHeight="1" x14ac:dyDescent="0.2">
      <c r="A449" s="203"/>
      <c r="B449" s="203"/>
      <c r="C449" s="203"/>
      <c r="D449" s="203"/>
      <c r="E449" s="203"/>
      <c r="F449" s="203"/>
      <c r="G449" s="204"/>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ht="15.75" customHeight="1" x14ac:dyDescent="0.2">
      <c r="A450" s="203"/>
      <c r="B450" s="203"/>
      <c r="C450" s="203"/>
      <c r="D450" s="203"/>
      <c r="E450" s="203"/>
      <c r="F450" s="203"/>
      <c r="G450" s="204"/>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ht="15.75" customHeight="1" x14ac:dyDescent="0.2">
      <c r="A451" s="203"/>
      <c r="B451" s="203"/>
      <c r="C451" s="203"/>
      <c r="D451" s="203"/>
      <c r="E451" s="203"/>
      <c r="F451" s="203"/>
      <c r="G451" s="204"/>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ht="15.75" customHeight="1" x14ac:dyDescent="0.2">
      <c r="A452" s="203"/>
      <c r="B452" s="203"/>
      <c r="C452" s="203"/>
      <c r="D452" s="203"/>
      <c r="E452" s="203"/>
      <c r="F452" s="203"/>
      <c r="G452" s="204"/>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ht="15.75" customHeight="1" x14ac:dyDescent="0.2">
      <c r="A453" s="203"/>
      <c r="B453" s="203"/>
      <c r="C453" s="203"/>
      <c r="D453" s="203"/>
      <c r="E453" s="203"/>
      <c r="F453" s="203"/>
      <c r="G453" s="204"/>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ht="15.75" customHeight="1" x14ac:dyDescent="0.2">
      <c r="A454" s="203"/>
      <c r="B454" s="203"/>
      <c r="C454" s="203"/>
      <c r="D454" s="203"/>
      <c r="E454" s="203"/>
      <c r="F454" s="203"/>
      <c r="G454" s="204"/>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ht="15.75" customHeight="1" x14ac:dyDescent="0.2">
      <c r="A455" s="203"/>
      <c r="B455" s="203"/>
      <c r="C455" s="203"/>
      <c r="D455" s="203"/>
      <c r="E455" s="203"/>
      <c r="F455" s="203"/>
      <c r="G455" s="204"/>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ht="15.75" customHeight="1" x14ac:dyDescent="0.2">
      <c r="A456" s="203"/>
      <c r="B456" s="203"/>
      <c r="C456" s="203"/>
      <c r="D456" s="203"/>
      <c r="E456" s="203"/>
      <c r="F456" s="203"/>
      <c r="G456" s="204"/>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ht="15.75" customHeight="1" x14ac:dyDescent="0.2">
      <c r="A457" s="203"/>
      <c r="B457" s="203"/>
      <c r="C457" s="203"/>
      <c r="D457" s="203"/>
      <c r="E457" s="203"/>
      <c r="F457" s="203"/>
      <c r="G457" s="204"/>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ht="15.75" customHeight="1" x14ac:dyDescent="0.2">
      <c r="A458" s="203"/>
      <c r="B458" s="203"/>
      <c r="C458" s="203"/>
      <c r="D458" s="203"/>
      <c r="E458" s="203"/>
      <c r="F458" s="203"/>
      <c r="G458" s="204"/>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ht="15.75" customHeight="1" x14ac:dyDescent="0.2">
      <c r="A459" s="203"/>
      <c r="B459" s="203"/>
      <c r="C459" s="203"/>
      <c r="D459" s="203"/>
      <c r="E459" s="203"/>
      <c r="F459" s="203"/>
      <c r="G459" s="204"/>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ht="15.75" customHeight="1" x14ac:dyDescent="0.2">
      <c r="A460" s="203"/>
      <c r="B460" s="203"/>
      <c r="C460" s="203"/>
      <c r="D460" s="203"/>
      <c r="E460" s="203"/>
      <c r="F460" s="203"/>
      <c r="G460" s="204"/>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ht="15.75" customHeight="1" x14ac:dyDescent="0.2">
      <c r="A461" s="203"/>
      <c r="B461" s="203"/>
      <c r="C461" s="203"/>
      <c r="D461" s="203"/>
      <c r="E461" s="203"/>
      <c r="F461" s="203"/>
      <c r="G461" s="204"/>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ht="15.75" customHeight="1" x14ac:dyDescent="0.2">
      <c r="A462" s="203"/>
      <c r="B462" s="203"/>
      <c r="C462" s="203"/>
      <c r="D462" s="203"/>
      <c r="E462" s="203"/>
      <c r="F462" s="203"/>
      <c r="G462" s="204"/>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ht="15.75" customHeight="1" x14ac:dyDescent="0.2">
      <c r="A463" s="203"/>
      <c r="B463" s="203"/>
      <c r="C463" s="203"/>
      <c r="D463" s="203"/>
      <c r="E463" s="203"/>
      <c r="F463" s="203"/>
      <c r="G463" s="204"/>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ht="15.75" customHeight="1" x14ac:dyDescent="0.2">
      <c r="A464" s="203"/>
      <c r="B464" s="203"/>
      <c r="C464" s="203"/>
      <c r="D464" s="203"/>
      <c r="E464" s="203"/>
      <c r="F464" s="203"/>
      <c r="G464" s="204"/>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ht="15.75" customHeight="1" x14ac:dyDescent="0.2">
      <c r="A465" s="203"/>
      <c r="B465" s="203"/>
      <c r="C465" s="203"/>
      <c r="D465" s="203"/>
      <c r="E465" s="203"/>
      <c r="F465" s="203"/>
      <c r="G465" s="204"/>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ht="15.75" customHeight="1" x14ac:dyDescent="0.2">
      <c r="A466" s="203"/>
      <c r="B466" s="203"/>
      <c r="C466" s="203"/>
      <c r="D466" s="203"/>
      <c r="E466" s="203"/>
      <c r="F466" s="203"/>
      <c r="G466" s="204"/>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ht="15.75" customHeight="1" x14ac:dyDescent="0.2">
      <c r="A467" s="203"/>
      <c r="B467" s="203"/>
      <c r="C467" s="203"/>
      <c r="D467" s="203"/>
      <c r="E467" s="203"/>
      <c r="F467" s="203"/>
      <c r="G467" s="204"/>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ht="15.75" customHeight="1" x14ac:dyDescent="0.2">
      <c r="A468" s="203"/>
      <c r="B468" s="203"/>
      <c r="C468" s="203"/>
      <c r="D468" s="203"/>
      <c r="E468" s="203"/>
      <c r="F468" s="203"/>
      <c r="G468" s="204"/>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ht="15.75" customHeight="1" x14ac:dyDescent="0.2">
      <c r="A469" s="203"/>
      <c r="B469" s="203"/>
      <c r="C469" s="203"/>
      <c r="D469" s="203"/>
      <c r="E469" s="203"/>
      <c r="F469" s="203"/>
      <c r="G469" s="204"/>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ht="15.75" customHeight="1" x14ac:dyDescent="0.2">
      <c r="A470" s="203"/>
      <c r="B470" s="203"/>
      <c r="C470" s="203"/>
      <c r="D470" s="203"/>
      <c r="E470" s="203"/>
      <c r="F470" s="203"/>
      <c r="G470" s="204"/>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ht="15.75" customHeight="1" x14ac:dyDescent="0.2">
      <c r="A471" s="203"/>
      <c r="B471" s="203"/>
      <c r="C471" s="203"/>
      <c r="D471" s="203"/>
      <c r="E471" s="203"/>
      <c r="F471" s="203"/>
      <c r="G471" s="204"/>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ht="15.75" customHeight="1" x14ac:dyDescent="0.2">
      <c r="A472" s="203"/>
      <c r="B472" s="203"/>
      <c r="C472" s="203"/>
      <c r="D472" s="203"/>
      <c r="E472" s="203"/>
      <c r="F472" s="203"/>
      <c r="G472" s="204"/>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ht="15.75" customHeight="1" x14ac:dyDescent="0.2">
      <c r="A473" s="203"/>
      <c r="B473" s="203"/>
      <c r="C473" s="203"/>
      <c r="D473" s="203"/>
      <c r="E473" s="203"/>
      <c r="F473" s="203"/>
      <c r="G473" s="204"/>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ht="15.75" customHeight="1" x14ac:dyDescent="0.2">
      <c r="A474" s="203"/>
      <c r="B474" s="203"/>
      <c r="C474" s="203"/>
      <c r="D474" s="203"/>
      <c r="E474" s="203"/>
      <c r="F474" s="203"/>
      <c r="G474" s="204"/>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ht="15.75" customHeight="1" x14ac:dyDescent="0.2">
      <c r="A475" s="203"/>
      <c r="B475" s="203"/>
      <c r="C475" s="203"/>
      <c r="D475" s="203"/>
      <c r="E475" s="203"/>
      <c r="F475" s="203"/>
      <c r="G475" s="204"/>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ht="15.75" customHeight="1" x14ac:dyDescent="0.2">
      <c r="A476" s="203"/>
      <c r="B476" s="203"/>
      <c r="C476" s="203"/>
      <c r="D476" s="203"/>
      <c r="E476" s="203"/>
      <c r="F476" s="203"/>
      <c r="G476" s="204"/>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ht="15.75" customHeight="1" x14ac:dyDescent="0.2">
      <c r="A477" s="203"/>
      <c r="B477" s="203"/>
      <c r="C477" s="203"/>
      <c r="D477" s="203"/>
      <c r="E477" s="203"/>
      <c r="F477" s="203"/>
      <c r="G477" s="204"/>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ht="15.75" customHeight="1" x14ac:dyDescent="0.2">
      <c r="A478" s="203"/>
      <c r="B478" s="203"/>
      <c r="C478" s="203"/>
      <c r="D478" s="203"/>
      <c r="E478" s="203"/>
      <c r="F478" s="203"/>
      <c r="G478" s="204"/>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ht="15.75" customHeight="1" x14ac:dyDescent="0.2">
      <c r="A479" s="203"/>
      <c r="B479" s="203"/>
      <c r="C479" s="203"/>
      <c r="D479" s="203"/>
      <c r="E479" s="203"/>
      <c r="F479" s="203"/>
      <c r="G479" s="204"/>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ht="15.75" customHeight="1" x14ac:dyDescent="0.2">
      <c r="A480" s="203"/>
      <c r="B480" s="203"/>
      <c r="C480" s="203"/>
      <c r="D480" s="203"/>
      <c r="E480" s="203"/>
      <c r="F480" s="203"/>
      <c r="G480" s="204"/>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ht="15.75" customHeight="1" x14ac:dyDescent="0.2">
      <c r="A481" s="203"/>
      <c r="B481" s="203"/>
      <c r="C481" s="203"/>
      <c r="D481" s="203"/>
      <c r="E481" s="203"/>
      <c r="F481" s="203"/>
      <c r="G481" s="204"/>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ht="15.75" customHeight="1" x14ac:dyDescent="0.2">
      <c r="A482" s="203"/>
      <c r="B482" s="203"/>
      <c r="C482" s="203"/>
      <c r="D482" s="203"/>
      <c r="E482" s="203"/>
      <c r="F482" s="203"/>
      <c r="G482" s="204"/>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ht="15.75" customHeight="1" x14ac:dyDescent="0.2">
      <c r="A483" s="203"/>
      <c r="B483" s="203"/>
      <c r="C483" s="203"/>
      <c r="D483" s="203"/>
      <c r="E483" s="203"/>
      <c r="F483" s="203"/>
      <c r="G483" s="204"/>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ht="15.75" customHeight="1" x14ac:dyDescent="0.2">
      <c r="A484" s="203"/>
      <c r="B484" s="203"/>
      <c r="C484" s="203"/>
      <c r="D484" s="203"/>
      <c r="E484" s="203"/>
      <c r="F484" s="203"/>
      <c r="G484" s="204"/>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ht="15.75" customHeight="1" x14ac:dyDescent="0.2">
      <c r="A485" s="203"/>
      <c r="B485" s="203"/>
      <c r="C485" s="203"/>
      <c r="D485" s="203"/>
      <c r="E485" s="203"/>
      <c r="F485" s="203"/>
      <c r="G485" s="204"/>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ht="15.75" customHeight="1" x14ac:dyDescent="0.2">
      <c r="A486" s="203"/>
      <c r="B486" s="203"/>
      <c r="C486" s="203"/>
      <c r="D486" s="203"/>
      <c r="E486" s="203"/>
      <c r="F486" s="203"/>
      <c r="G486" s="204"/>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ht="15.75" customHeight="1" x14ac:dyDescent="0.2">
      <c r="A487" s="203"/>
      <c r="B487" s="203"/>
      <c r="C487" s="203"/>
      <c r="D487" s="203"/>
      <c r="E487" s="203"/>
      <c r="F487" s="203"/>
      <c r="G487" s="204"/>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ht="15.75" customHeight="1" x14ac:dyDescent="0.2">
      <c r="A488" s="203"/>
      <c r="B488" s="203"/>
      <c r="C488" s="203"/>
      <c r="D488" s="203"/>
      <c r="E488" s="203"/>
      <c r="F488" s="203"/>
      <c r="G488" s="204"/>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ht="15.75" customHeight="1" x14ac:dyDescent="0.2">
      <c r="A489" s="203"/>
      <c r="B489" s="203"/>
      <c r="C489" s="203"/>
      <c r="D489" s="203"/>
      <c r="E489" s="203"/>
      <c r="F489" s="203"/>
      <c r="G489" s="204"/>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ht="15.75" customHeight="1" x14ac:dyDescent="0.2">
      <c r="A490" s="203"/>
      <c r="B490" s="203"/>
      <c r="C490" s="203"/>
      <c r="D490" s="203"/>
      <c r="E490" s="203"/>
      <c r="F490" s="203"/>
      <c r="G490" s="204"/>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ht="15.75" customHeight="1" x14ac:dyDescent="0.2">
      <c r="A491" s="203"/>
      <c r="B491" s="203"/>
      <c r="C491" s="203"/>
      <c r="D491" s="203"/>
      <c r="E491" s="203"/>
      <c r="F491" s="203"/>
      <c r="G491" s="204"/>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ht="15.75" customHeight="1" x14ac:dyDescent="0.2">
      <c r="A492" s="203"/>
      <c r="B492" s="203"/>
      <c r="C492" s="203"/>
      <c r="D492" s="203"/>
      <c r="E492" s="203"/>
      <c r="F492" s="203"/>
      <c r="G492" s="204"/>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ht="15.75" customHeight="1" x14ac:dyDescent="0.2">
      <c r="A493" s="203"/>
      <c r="B493" s="203"/>
      <c r="C493" s="203"/>
      <c r="D493" s="203"/>
      <c r="E493" s="203"/>
      <c r="F493" s="203"/>
      <c r="G493" s="204"/>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ht="15.75" customHeight="1" x14ac:dyDescent="0.2">
      <c r="A494" s="203"/>
      <c r="B494" s="203"/>
      <c r="C494" s="203"/>
      <c r="D494" s="203"/>
      <c r="E494" s="203"/>
      <c r="F494" s="203"/>
      <c r="G494" s="204"/>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ht="15.75" customHeight="1" x14ac:dyDescent="0.2">
      <c r="A495" s="203"/>
      <c r="B495" s="203"/>
      <c r="C495" s="203"/>
      <c r="D495" s="203"/>
      <c r="E495" s="203"/>
      <c r="F495" s="203"/>
      <c r="G495" s="204"/>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ht="15.75" customHeight="1" x14ac:dyDescent="0.2">
      <c r="A496" s="203"/>
      <c r="B496" s="203"/>
      <c r="C496" s="203"/>
      <c r="D496" s="203"/>
      <c r="E496" s="203"/>
      <c r="F496" s="203"/>
      <c r="G496" s="204"/>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ht="15.75" customHeight="1" x14ac:dyDescent="0.2">
      <c r="A497" s="203"/>
      <c r="B497" s="203"/>
      <c r="C497" s="203"/>
      <c r="D497" s="203"/>
      <c r="E497" s="203"/>
      <c r="F497" s="203"/>
      <c r="G497" s="204"/>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ht="15.75" customHeight="1" x14ac:dyDescent="0.2">
      <c r="A498" s="203"/>
      <c r="B498" s="203"/>
      <c r="C498" s="203"/>
      <c r="D498" s="203"/>
      <c r="E498" s="203"/>
      <c r="F498" s="203"/>
      <c r="G498" s="204"/>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ht="15.75" customHeight="1" x14ac:dyDescent="0.2">
      <c r="A499" s="203"/>
      <c r="B499" s="203"/>
      <c r="C499" s="203"/>
      <c r="D499" s="203"/>
      <c r="E499" s="203"/>
      <c r="F499" s="203"/>
      <c r="G499" s="204"/>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ht="15.75" customHeight="1" x14ac:dyDescent="0.2">
      <c r="A500" s="203"/>
      <c r="B500" s="203"/>
      <c r="C500" s="203"/>
      <c r="D500" s="203"/>
      <c r="E500" s="203"/>
      <c r="F500" s="203"/>
      <c r="G500" s="204"/>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ht="15.75" customHeight="1" x14ac:dyDescent="0.2">
      <c r="A501" s="203"/>
      <c r="B501" s="203"/>
      <c r="C501" s="203"/>
      <c r="D501" s="203"/>
      <c r="E501" s="203"/>
      <c r="F501" s="203"/>
      <c r="G501" s="204"/>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ht="15.75" customHeight="1" x14ac:dyDescent="0.2">
      <c r="A502" s="203"/>
      <c r="B502" s="203"/>
      <c r="C502" s="203"/>
      <c r="D502" s="203"/>
      <c r="E502" s="203"/>
      <c r="F502" s="203"/>
      <c r="G502" s="204"/>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ht="15.75" customHeight="1" x14ac:dyDescent="0.2">
      <c r="A503" s="203"/>
      <c r="B503" s="203"/>
      <c r="C503" s="203"/>
      <c r="D503" s="203"/>
      <c r="E503" s="203"/>
      <c r="F503" s="203"/>
      <c r="G503" s="204"/>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ht="15.75" customHeight="1" x14ac:dyDescent="0.2">
      <c r="A504" s="203"/>
      <c r="B504" s="203"/>
      <c r="C504" s="203"/>
      <c r="D504" s="203"/>
      <c r="E504" s="203"/>
      <c r="F504" s="203"/>
      <c r="G504" s="204"/>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ht="15.75" customHeight="1" x14ac:dyDescent="0.2">
      <c r="A505" s="203"/>
      <c r="B505" s="203"/>
      <c r="C505" s="203"/>
      <c r="D505" s="203"/>
      <c r="E505" s="203"/>
      <c r="F505" s="203"/>
      <c r="G505" s="204"/>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ht="15.75" customHeight="1" x14ac:dyDescent="0.2">
      <c r="A506" s="203"/>
      <c r="B506" s="203"/>
      <c r="C506" s="203"/>
      <c r="D506" s="203"/>
      <c r="E506" s="203"/>
      <c r="F506" s="203"/>
      <c r="G506" s="204"/>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ht="15.75" customHeight="1" x14ac:dyDescent="0.2">
      <c r="A507" s="203"/>
      <c r="B507" s="203"/>
      <c r="C507" s="203"/>
      <c r="D507" s="203"/>
      <c r="E507" s="203"/>
      <c r="F507" s="203"/>
      <c r="G507" s="204"/>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ht="15.75" customHeight="1" x14ac:dyDescent="0.2">
      <c r="A508" s="203"/>
      <c r="B508" s="203"/>
      <c r="C508" s="203"/>
      <c r="D508" s="203"/>
      <c r="E508" s="203"/>
      <c r="F508" s="203"/>
      <c r="G508" s="204"/>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ht="15.75" customHeight="1" x14ac:dyDescent="0.2">
      <c r="A509" s="203"/>
      <c r="B509" s="203"/>
      <c r="C509" s="203"/>
      <c r="D509" s="203"/>
      <c r="E509" s="203"/>
      <c r="F509" s="203"/>
      <c r="G509" s="204"/>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ht="15.75" customHeight="1" x14ac:dyDescent="0.2">
      <c r="A510" s="203"/>
      <c r="B510" s="203"/>
      <c r="C510" s="203"/>
      <c r="D510" s="203"/>
      <c r="E510" s="203"/>
      <c r="F510" s="203"/>
      <c r="G510" s="204"/>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ht="15.75" customHeight="1" x14ac:dyDescent="0.2">
      <c r="A511" s="203"/>
      <c r="B511" s="203"/>
      <c r="C511" s="203"/>
      <c r="D511" s="203"/>
      <c r="E511" s="203"/>
      <c r="F511" s="203"/>
      <c r="G511" s="204"/>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ht="15.75" customHeight="1" x14ac:dyDescent="0.2">
      <c r="A512" s="203"/>
      <c r="B512" s="203"/>
      <c r="C512" s="203"/>
      <c r="D512" s="203"/>
      <c r="E512" s="203"/>
      <c r="F512" s="203"/>
      <c r="G512" s="204"/>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ht="15.75" customHeight="1" x14ac:dyDescent="0.2">
      <c r="A513" s="203"/>
      <c r="B513" s="203"/>
      <c r="C513" s="203"/>
      <c r="D513" s="203"/>
      <c r="E513" s="203"/>
      <c r="F513" s="203"/>
      <c r="G513" s="204"/>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ht="15.75" customHeight="1" x14ac:dyDescent="0.2">
      <c r="A514" s="203"/>
      <c r="B514" s="203"/>
      <c r="C514" s="203"/>
      <c r="D514" s="203"/>
      <c r="E514" s="203"/>
      <c r="F514" s="203"/>
      <c r="G514" s="204"/>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ht="15.75" customHeight="1" x14ac:dyDescent="0.2">
      <c r="A515" s="203"/>
      <c r="B515" s="203"/>
      <c r="C515" s="203"/>
      <c r="D515" s="203"/>
      <c r="E515" s="203"/>
      <c r="F515" s="203"/>
      <c r="G515" s="204"/>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ht="15.75" customHeight="1" x14ac:dyDescent="0.2">
      <c r="A516" s="203"/>
      <c r="B516" s="203"/>
      <c r="C516" s="203"/>
      <c r="D516" s="203"/>
      <c r="E516" s="203"/>
      <c r="F516" s="203"/>
      <c r="G516" s="204"/>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ht="15.75" customHeight="1" x14ac:dyDescent="0.2">
      <c r="A517" s="203"/>
      <c r="B517" s="203"/>
      <c r="C517" s="203"/>
      <c r="D517" s="203"/>
      <c r="E517" s="203"/>
      <c r="F517" s="203"/>
      <c r="G517" s="204"/>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ht="15.75" customHeight="1" x14ac:dyDescent="0.2">
      <c r="A518" s="203"/>
      <c r="B518" s="203"/>
      <c r="C518" s="203"/>
      <c r="D518" s="203"/>
      <c r="E518" s="203"/>
      <c r="F518" s="203"/>
      <c r="G518" s="204"/>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ht="15.75" customHeight="1" x14ac:dyDescent="0.2">
      <c r="A519" s="203"/>
      <c r="B519" s="203"/>
      <c r="C519" s="203"/>
      <c r="D519" s="203"/>
      <c r="E519" s="203"/>
      <c r="F519" s="203"/>
      <c r="G519" s="204"/>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ht="15.75" customHeight="1" x14ac:dyDescent="0.2">
      <c r="A520" s="203"/>
      <c r="B520" s="203"/>
      <c r="C520" s="203"/>
      <c r="D520" s="203"/>
      <c r="E520" s="203"/>
      <c r="F520" s="203"/>
      <c r="G520" s="204"/>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ht="15.75" customHeight="1" x14ac:dyDescent="0.2">
      <c r="A521" s="203"/>
      <c r="B521" s="203"/>
      <c r="C521" s="203"/>
      <c r="D521" s="203"/>
      <c r="E521" s="203"/>
      <c r="F521" s="203"/>
      <c r="G521" s="204"/>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ht="15.75" customHeight="1" x14ac:dyDescent="0.2">
      <c r="A522" s="203"/>
      <c r="B522" s="203"/>
      <c r="C522" s="203"/>
      <c r="D522" s="203"/>
      <c r="E522" s="203"/>
      <c r="F522" s="203"/>
      <c r="G522" s="204"/>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ht="15.75" customHeight="1" x14ac:dyDescent="0.2">
      <c r="A523" s="203"/>
      <c r="B523" s="203"/>
      <c r="C523" s="203"/>
      <c r="D523" s="203"/>
      <c r="E523" s="203"/>
      <c r="F523" s="203"/>
      <c r="G523" s="204"/>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ht="15.75" customHeight="1" x14ac:dyDescent="0.2">
      <c r="A524" s="203"/>
      <c r="B524" s="203"/>
      <c r="C524" s="203"/>
      <c r="D524" s="203"/>
      <c r="E524" s="203"/>
      <c r="F524" s="203"/>
      <c r="G524" s="204"/>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ht="15.75" customHeight="1" x14ac:dyDescent="0.2">
      <c r="A525" s="203"/>
      <c r="B525" s="203"/>
      <c r="C525" s="203"/>
      <c r="D525" s="203"/>
      <c r="E525" s="203"/>
      <c r="F525" s="203"/>
      <c r="G525" s="204"/>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ht="15.75" customHeight="1" x14ac:dyDescent="0.2">
      <c r="A526" s="203"/>
      <c r="B526" s="203"/>
      <c r="C526" s="203"/>
      <c r="D526" s="203"/>
      <c r="E526" s="203"/>
      <c r="F526" s="203"/>
      <c r="G526" s="204"/>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ht="15.75" customHeight="1" x14ac:dyDescent="0.2">
      <c r="A527" s="203"/>
      <c r="B527" s="203"/>
      <c r="C527" s="203"/>
      <c r="D527" s="203"/>
      <c r="E527" s="203"/>
      <c r="F527" s="203"/>
      <c r="G527" s="204"/>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ht="15.75" customHeight="1" x14ac:dyDescent="0.2">
      <c r="A528" s="203"/>
      <c r="B528" s="203"/>
      <c r="C528" s="203"/>
      <c r="D528" s="203"/>
      <c r="E528" s="203"/>
      <c r="F528" s="203"/>
      <c r="G528" s="204"/>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ht="15.75" customHeight="1" x14ac:dyDescent="0.2">
      <c r="A529" s="203"/>
      <c r="B529" s="203"/>
      <c r="C529" s="203"/>
      <c r="D529" s="203"/>
      <c r="E529" s="203"/>
      <c r="F529" s="203"/>
      <c r="G529" s="204"/>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ht="15.75" customHeight="1" x14ac:dyDescent="0.2">
      <c r="A530" s="203"/>
      <c r="B530" s="203"/>
      <c r="C530" s="203"/>
      <c r="D530" s="203"/>
      <c r="E530" s="203"/>
      <c r="F530" s="203"/>
      <c r="G530" s="204"/>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ht="15.75" customHeight="1" x14ac:dyDescent="0.2">
      <c r="A531" s="203"/>
      <c r="B531" s="203"/>
      <c r="C531" s="203"/>
      <c r="D531" s="203"/>
      <c r="E531" s="203"/>
      <c r="F531" s="203"/>
      <c r="G531" s="204"/>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ht="15.75" customHeight="1" x14ac:dyDescent="0.2">
      <c r="A532" s="203"/>
      <c r="B532" s="203"/>
      <c r="C532" s="203"/>
      <c r="D532" s="203"/>
      <c r="E532" s="203"/>
      <c r="F532" s="203"/>
      <c r="G532" s="204"/>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ht="15.75" customHeight="1" x14ac:dyDescent="0.2">
      <c r="A533" s="203"/>
      <c r="B533" s="203"/>
      <c r="C533" s="203"/>
      <c r="D533" s="203"/>
      <c r="E533" s="203"/>
      <c r="F533" s="203"/>
      <c r="G533" s="204"/>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ht="15.75" customHeight="1" x14ac:dyDescent="0.2">
      <c r="A534" s="203"/>
      <c r="B534" s="203"/>
      <c r="C534" s="203"/>
      <c r="D534" s="203"/>
      <c r="E534" s="203"/>
      <c r="F534" s="203"/>
      <c r="G534" s="204"/>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ht="15.75" customHeight="1" x14ac:dyDescent="0.2">
      <c r="A535" s="203"/>
      <c r="B535" s="203"/>
      <c r="C535" s="203"/>
      <c r="D535" s="203"/>
      <c r="E535" s="203"/>
      <c r="F535" s="203"/>
      <c r="G535" s="204"/>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ht="15.75" customHeight="1" x14ac:dyDescent="0.2">
      <c r="A536" s="203"/>
      <c r="B536" s="203"/>
      <c r="C536" s="203"/>
      <c r="D536" s="203"/>
      <c r="E536" s="203"/>
      <c r="F536" s="203"/>
      <c r="G536" s="204"/>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ht="15.75" customHeight="1" x14ac:dyDescent="0.2">
      <c r="A537" s="203"/>
      <c r="B537" s="203"/>
      <c r="C537" s="203"/>
      <c r="D537" s="203"/>
      <c r="E537" s="203"/>
      <c r="F537" s="203"/>
      <c r="G537" s="204"/>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ht="15.75" customHeight="1" x14ac:dyDescent="0.2">
      <c r="A538" s="203"/>
      <c r="B538" s="203"/>
      <c r="C538" s="203"/>
      <c r="D538" s="203"/>
      <c r="E538" s="203"/>
      <c r="F538" s="203"/>
      <c r="G538" s="204"/>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ht="15.75" customHeight="1" x14ac:dyDescent="0.2">
      <c r="A539" s="203"/>
      <c r="B539" s="203"/>
      <c r="C539" s="203"/>
      <c r="D539" s="203"/>
      <c r="E539" s="203"/>
      <c r="F539" s="203"/>
      <c r="G539" s="204"/>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ht="15.75" customHeight="1" x14ac:dyDescent="0.2">
      <c r="A540" s="203"/>
      <c r="B540" s="203"/>
      <c r="C540" s="203"/>
      <c r="D540" s="203"/>
      <c r="E540" s="203"/>
      <c r="F540" s="203"/>
      <c r="G540" s="204"/>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ht="15.75" customHeight="1" x14ac:dyDescent="0.2">
      <c r="A541" s="203"/>
      <c r="B541" s="203"/>
      <c r="C541" s="203"/>
      <c r="D541" s="203"/>
      <c r="E541" s="203"/>
      <c r="F541" s="203"/>
      <c r="G541" s="204"/>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ht="15.75" customHeight="1" x14ac:dyDescent="0.2">
      <c r="A542" s="203"/>
      <c r="B542" s="203"/>
      <c r="C542" s="203"/>
      <c r="D542" s="203"/>
      <c r="E542" s="203"/>
      <c r="F542" s="203"/>
      <c r="G542" s="204"/>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ht="15.75" customHeight="1" x14ac:dyDescent="0.2">
      <c r="A543" s="203"/>
      <c r="B543" s="203"/>
      <c r="C543" s="203"/>
      <c r="D543" s="203"/>
      <c r="E543" s="203"/>
      <c r="F543" s="203"/>
      <c r="G543" s="204"/>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ht="15.75" customHeight="1" x14ac:dyDescent="0.2">
      <c r="A544" s="203"/>
      <c r="B544" s="203"/>
      <c r="C544" s="203"/>
      <c r="D544" s="203"/>
      <c r="E544" s="203"/>
      <c r="F544" s="203"/>
      <c r="G544" s="204"/>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ht="15.75" customHeight="1" x14ac:dyDescent="0.2">
      <c r="A545" s="203"/>
      <c r="B545" s="203"/>
      <c r="C545" s="203"/>
      <c r="D545" s="203"/>
      <c r="E545" s="203"/>
      <c r="F545" s="203"/>
      <c r="G545" s="204"/>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ht="15.75" customHeight="1" x14ac:dyDescent="0.2">
      <c r="A546" s="203"/>
      <c r="B546" s="203"/>
      <c r="C546" s="203"/>
      <c r="D546" s="203"/>
      <c r="E546" s="203"/>
      <c r="F546" s="203"/>
      <c r="G546" s="204"/>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ht="15.75" customHeight="1" x14ac:dyDescent="0.2">
      <c r="A547" s="203"/>
      <c r="B547" s="203"/>
      <c r="C547" s="203"/>
      <c r="D547" s="203"/>
      <c r="E547" s="203"/>
      <c r="F547" s="203"/>
      <c r="G547" s="204"/>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ht="15.75" customHeight="1" x14ac:dyDescent="0.2">
      <c r="A548" s="203"/>
      <c r="B548" s="203"/>
      <c r="C548" s="203"/>
      <c r="D548" s="203"/>
      <c r="E548" s="203"/>
      <c r="F548" s="203"/>
      <c r="G548" s="204"/>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ht="15.75" customHeight="1" x14ac:dyDescent="0.2">
      <c r="A549" s="203"/>
      <c r="B549" s="203"/>
      <c r="C549" s="203"/>
      <c r="D549" s="203"/>
      <c r="E549" s="203"/>
      <c r="F549" s="203"/>
      <c r="G549" s="204"/>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ht="15.75" customHeight="1" x14ac:dyDescent="0.2">
      <c r="A550" s="203"/>
      <c r="B550" s="203"/>
      <c r="C550" s="203"/>
      <c r="D550" s="203"/>
      <c r="E550" s="203"/>
      <c r="F550" s="203"/>
      <c r="G550" s="204"/>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ht="15.75" customHeight="1" x14ac:dyDescent="0.2">
      <c r="A551" s="203"/>
      <c r="B551" s="203"/>
      <c r="C551" s="203"/>
      <c r="D551" s="203"/>
      <c r="E551" s="203"/>
      <c r="F551" s="203"/>
      <c r="G551" s="204"/>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ht="15.75" customHeight="1" x14ac:dyDescent="0.2">
      <c r="A552" s="203"/>
      <c r="B552" s="203"/>
      <c r="C552" s="203"/>
      <c r="D552" s="203"/>
      <c r="E552" s="203"/>
      <c r="F552" s="203"/>
      <c r="G552" s="204"/>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ht="15.75" customHeight="1" x14ac:dyDescent="0.2">
      <c r="A553" s="203"/>
      <c r="B553" s="203"/>
      <c r="C553" s="203"/>
      <c r="D553" s="203"/>
      <c r="E553" s="203"/>
      <c r="F553" s="203"/>
      <c r="G553" s="204"/>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ht="15.75" customHeight="1" x14ac:dyDescent="0.2">
      <c r="A554" s="203"/>
      <c r="B554" s="203"/>
      <c r="C554" s="203"/>
      <c r="D554" s="203"/>
      <c r="E554" s="203"/>
      <c r="F554" s="203"/>
      <c r="G554" s="204"/>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ht="15.75" customHeight="1" x14ac:dyDescent="0.2">
      <c r="A555" s="203"/>
      <c r="B555" s="203"/>
      <c r="C555" s="203"/>
      <c r="D555" s="203"/>
      <c r="E555" s="203"/>
      <c r="F555" s="203"/>
      <c r="G555" s="204"/>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ht="15.75" customHeight="1" x14ac:dyDescent="0.2">
      <c r="A556" s="203"/>
      <c r="B556" s="203"/>
      <c r="C556" s="203"/>
      <c r="D556" s="203"/>
      <c r="E556" s="203"/>
      <c r="F556" s="203"/>
      <c r="G556" s="204"/>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ht="15.75" customHeight="1" x14ac:dyDescent="0.2">
      <c r="A557" s="203"/>
      <c r="B557" s="203"/>
      <c r="C557" s="203"/>
      <c r="D557" s="203"/>
      <c r="E557" s="203"/>
      <c r="F557" s="203"/>
      <c r="G557" s="204"/>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ht="15.75" customHeight="1" x14ac:dyDescent="0.2">
      <c r="A558" s="203"/>
      <c r="B558" s="203"/>
      <c r="C558" s="203"/>
      <c r="D558" s="203"/>
      <c r="E558" s="203"/>
      <c r="F558" s="203"/>
      <c r="G558" s="204"/>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ht="15.75" customHeight="1" x14ac:dyDescent="0.2">
      <c r="A559" s="203"/>
      <c r="B559" s="203"/>
      <c r="C559" s="203"/>
      <c r="D559" s="203"/>
      <c r="E559" s="203"/>
      <c r="F559" s="203"/>
      <c r="G559" s="204"/>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ht="15.75" customHeight="1" x14ac:dyDescent="0.2">
      <c r="A560" s="203"/>
      <c r="B560" s="203"/>
      <c r="C560" s="203"/>
      <c r="D560" s="203"/>
      <c r="E560" s="203"/>
      <c r="F560" s="203"/>
      <c r="G560" s="204"/>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ht="15.75" customHeight="1" x14ac:dyDescent="0.2">
      <c r="A561" s="203"/>
      <c r="B561" s="203"/>
      <c r="C561" s="203"/>
      <c r="D561" s="203"/>
      <c r="E561" s="203"/>
      <c r="F561" s="203"/>
      <c r="G561" s="204"/>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ht="15.75" customHeight="1" x14ac:dyDescent="0.2">
      <c r="A562" s="203"/>
      <c r="B562" s="203"/>
      <c r="C562" s="203"/>
      <c r="D562" s="203"/>
      <c r="E562" s="203"/>
      <c r="F562" s="203"/>
      <c r="G562" s="204"/>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ht="15.75" customHeight="1" x14ac:dyDescent="0.2">
      <c r="A563" s="203"/>
      <c r="B563" s="203"/>
      <c r="C563" s="203"/>
      <c r="D563" s="203"/>
      <c r="E563" s="203"/>
      <c r="F563" s="203"/>
      <c r="G563" s="204"/>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ht="15.75" customHeight="1" x14ac:dyDescent="0.2">
      <c r="A564" s="203"/>
      <c r="B564" s="203"/>
      <c r="C564" s="203"/>
      <c r="D564" s="203"/>
      <c r="E564" s="203"/>
      <c r="F564" s="203"/>
      <c r="G564" s="204"/>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ht="15.75" customHeight="1" x14ac:dyDescent="0.2">
      <c r="A565" s="203"/>
      <c r="B565" s="203"/>
      <c r="C565" s="203"/>
      <c r="D565" s="203"/>
      <c r="E565" s="203"/>
      <c r="F565" s="203"/>
      <c r="G565" s="204"/>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ht="15.75" customHeight="1" x14ac:dyDescent="0.2">
      <c r="A566" s="203"/>
      <c r="B566" s="203"/>
      <c r="C566" s="203"/>
      <c r="D566" s="203"/>
      <c r="E566" s="203"/>
      <c r="F566" s="203"/>
      <c r="G566" s="204"/>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ht="15.75" customHeight="1" x14ac:dyDescent="0.2">
      <c r="A567" s="203"/>
      <c r="B567" s="203"/>
      <c r="C567" s="203"/>
      <c r="D567" s="203"/>
      <c r="E567" s="203"/>
      <c r="F567" s="203"/>
      <c r="G567" s="204"/>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ht="15.75" customHeight="1" x14ac:dyDescent="0.2">
      <c r="A568" s="203"/>
      <c r="B568" s="203"/>
      <c r="C568" s="203"/>
      <c r="D568" s="203"/>
      <c r="E568" s="203"/>
      <c r="F568" s="203"/>
      <c r="G568" s="204"/>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ht="15.75" customHeight="1" x14ac:dyDescent="0.2">
      <c r="A569" s="203"/>
      <c r="B569" s="203"/>
      <c r="C569" s="203"/>
      <c r="D569" s="203"/>
      <c r="E569" s="203"/>
      <c r="F569" s="203"/>
      <c r="G569" s="204"/>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ht="15.75" customHeight="1" x14ac:dyDescent="0.2">
      <c r="A570" s="203"/>
      <c r="B570" s="203"/>
      <c r="C570" s="203"/>
      <c r="D570" s="203"/>
      <c r="E570" s="203"/>
      <c r="F570" s="203"/>
      <c r="G570" s="204"/>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ht="15.75" customHeight="1" x14ac:dyDescent="0.2">
      <c r="A571" s="203"/>
      <c r="B571" s="203"/>
      <c r="C571" s="203"/>
      <c r="D571" s="203"/>
      <c r="E571" s="203"/>
      <c r="F571" s="203"/>
      <c r="G571" s="204"/>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ht="15.75" customHeight="1" x14ac:dyDescent="0.2">
      <c r="A572" s="203"/>
      <c r="B572" s="203"/>
      <c r="C572" s="203"/>
      <c r="D572" s="203"/>
      <c r="E572" s="203"/>
      <c r="F572" s="203"/>
      <c r="G572" s="204"/>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ht="15.75" customHeight="1" x14ac:dyDescent="0.2">
      <c r="A573" s="203"/>
      <c r="B573" s="203"/>
      <c r="C573" s="203"/>
      <c r="D573" s="203"/>
      <c r="E573" s="203"/>
      <c r="F573" s="203"/>
      <c r="G573" s="204"/>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ht="15.75" customHeight="1" x14ac:dyDescent="0.2">
      <c r="A574" s="203"/>
      <c r="B574" s="203"/>
      <c r="C574" s="203"/>
      <c r="D574" s="203"/>
      <c r="E574" s="203"/>
      <c r="F574" s="203"/>
      <c r="G574" s="204"/>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ht="15.75" customHeight="1" x14ac:dyDescent="0.2">
      <c r="A575" s="203"/>
      <c r="B575" s="203"/>
      <c r="C575" s="203"/>
      <c r="D575" s="203"/>
      <c r="E575" s="203"/>
      <c r="F575" s="203"/>
      <c r="G575" s="204"/>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ht="15.75" customHeight="1" x14ac:dyDescent="0.2">
      <c r="A576" s="203"/>
      <c r="B576" s="203"/>
      <c r="C576" s="203"/>
      <c r="D576" s="203"/>
      <c r="E576" s="203"/>
      <c r="F576" s="203"/>
      <c r="G576" s="204"/>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ht="15.75" customHeight="1" x14ac:dyDescent="0.2">
      <c r="A577" s="203"/>
      <c r="B577" s="203"/>
      <c r="C577" s="203"/>
      <c r="D577" s="203"/>
      <c r="E577" s="203"/>
      <c r="F577" s="203"/>
      <c r="G577" s="204"/>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ht="15.75" customHeight="1" x14ac:dyDescent="0.2">
      <c r="A578" s="203"/>
      <c r="B578" s="203"/>
      <c r="C578" s="203"/>
      <c r="D578" s="203"/>
      <c r="E578" s="203"/>
      <c r="F578" s="203"/>
      <c r="G578" s="204"/>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ht="15.75" customHeight="1" x14ac:dyDescent="0.2">
      <c r="A579" s="203"/>
      <c r="B579" s="203"/>
      <c r="C579" s="203"/>
      <c r="D579" s="203"/>
      <c r="E579" s="203"/>
      <c r="F579" s="203"/>
      <c r="G579" s="204"/>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ht="15.75" customHeight="1" x14ac:dyDescent="0.2">
      <c r="A580" s="203"/>
      <c r="B580" s="203"/>
      <c r="C580" s="203"/>
      <c r="D580" s="203"/>
      <c r="E580" s="203"/>
      <c r="F580" s="203"/>
      <c r="G580" s="204"/>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ht="15.75" customHeight="1" x14ac:dyDescent="0.2">
      <c r="A581" s="203"/>
      <c r="B581" s="203"/>
      <c r="C581" s="203"/>
      <c r="D581" s="203"/>
      <c r="E581" s="203"/>
      <c r="F581" s="203"/>
      <c r="G581" s="204"/>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ht="15.75" customHeight="1" x14ac:dyDescent="0.2">
      <c r="A582" s="203"/>
      <c r="B582" s="203"/>
      <c r="C582" s="203"/>
      <c r="D582" s="203"/>
      <c r="E582" s="203"/>
      <c r="F582" s="203"/>
      <c r="G582" s="204"/>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ht="15.75" customHeight="1" x14ac:dyDescent="0.2">
      <c r="A583" s="203"/>
      <c r="B583" s="203"/>
      <c r="C583" s="203"/>
      <c r="D583" s="203"/>
      <c r="E583" s="203"/>
      <c r="F583" s="203"/>
      <c r="G583" s="204"/>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ht="15.75" customHeight="1" x14ac:dyDescent="0.2">
      <c r="A584" s="203"/>
      <c r="B584" s="203"/>
      <c r="C584" s="203"/>
      <c r="D584" s="203"/>
      <c r="E584" s="203"/>
      <c r="F584" s="203"/>
      <c r="G584" s="204"/>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ht="15.75" customHeight="1" x14ac:dyDescent="0.2">
      <c r="A585" s="203"/>
      <c r="B585" s="203"/>
      <c r="C585" s="203"/>
      <c r="D585" s="203"/>
      <c r="E585" s="203"/>
      <c r="F585" s="203"/>
      <c r="G585" s="204"/>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ht="15.75" customHeight="1" x14ac:dyDescent="0.2">
      <c r="A586" s="203"/>
      <c r="B586" s="203"/>
      <c r="C586" s="203"/>
      <c r="D586" s="203"/>
      <c r="E586" s="203"/>
      <c r="F586" s="203"/>
      <c r="G586" s="204"/>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ht="15.75" customHeight="1" x14ac:dyDescent="0.2">
      <c r="A587" s="203"/>
      <c r="B587" s="203"/>
      <c r="C587" s="203"/>
      <c r="D587" s="203"/>
      <c r="E587" s="203"/>
      <c r="F587" s="203"/>
      <c r="G587" s="204"/>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ht="15.75" customHeight="1" x14ac:dyDescent="0.2">
      <c r="A588" s="203"/>
      <c r="B588" s="203"/>
      <c r="C588" s="203"/>
      <c r="D588" s="203"/>
      <c r="E588" s="203"/>
      <c r="F588" s="203"/>
      <c r="G588" s="204"/>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ht="15.75" customHeight="1" x14ac:dyDescent="0.2">
      <c r="A589" s="203"/>
      <c r="B589" s="203"/>
      <c r="C589" s="203"/>
      <c r="D589" s="203"/>
      <c r="E589" s="203"/>
      <c r="F589" s="203"/>
      <c r="G589" s="204"/>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ht="15.75" customHeight="1" x14ac:dyDescent="0.2">
      <c r="A590" s="203"/>
      <c r="B590" s="203"/>
      <c r="C590" s="203"/>
      <c r="D590" s="203"/>
      <c r="E590" s="203"/>
      <c r="F590" s="203"/>
      <c r="G590" s="204"/>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ht="15.75" customHeight="1" x14ac:dyDescent="0.2">
      <c r="A591" s="203"/>
      <c r="B591" s="203"/>
      <c r="C591" s="203"/>
      <c r="D591" s="203"/>
      <c r="E591" s="203"/>
      <c r="F591" s="203"/>
      <c r="G591" s="204"/>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ht="15.75" customHeight="1" x14ac:dyDescent="0.2">
      <c r="A592" s="203"/>
      <c r="B592" s="203"/>
      <c r="C592" s="203"/>
      <c r="D592" s="203"/>
      <c r="E592" s="203"/>
      <c r="F592" s="203"/>
      <c r="G592" s="204"/>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ht="15.75" customHeight="1" x14ac:dyDescent="0.2">
      <c r="A593" s="203"/>
      <c r="B593" s="203"/>
      <c r="C593" s="203"/>
      <c r="D593" s="203"/>
      <c r="E593" s="203"/>
      <c r="F593" s="203"/>
      <c r="G593" s="204"/>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ht="15.75" customHeight="1" x14ac:dyDescent="0.2">
      <c r="A594" s="203"/>
      <c r="B594" s="203"/>
      <c r="C594" s="203"/>
      <c r="D594" s="203"/>
      <c r="E594" s="203"/>
      <c r="F594" s="203"/>
      <c r="G594" s="204"/>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ht="15.75" customHeight="1" x14ac:dyDescent="0.2">
      <c r="A595" s="203"/>
      <c r="B595" s="203"/>
      <c r="C595" s="203"/>
      <c r="D595" s="203"/>
      <c r="E595" s="203"/>
      <c r="F595" s="203"/>
      <c r="G595" s="204"/>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ht="15.75" customHeight="1" x14ac:dyDescent="0.2">
      <c r="A596" s="203"/>
      <c r="B596" s="203"/>
      <c r="C596" s="203"/>
      <c r="D596" s="203"/>
      <c r="E596" s="203"/>
      <c r="F596" s="203"/>
      <c r="G596" s="204"/>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ht="15.75" customHeight="1" x14ac:dyDescent="0.2">
      <c r="A597" s="203"/>
      <c r="B597" s="203"/>
      <c r="C597" s="203"/>
      <c r="D597" s="203"/>
      <c r="E597" s="203"/>
      <c r="F597" s="203"/>
      <c r="G597" s="204"/>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ht="15.75" customHeight="1" x14ac:dyDescent="0.2">
      <c r="A598" s="203"/>
      <c r="B598" s="203"/>
      <c r="C598" s="203"/>
      <c r="D598" s="203"/>
      <c r="E598" s="203"/>
      <c r="F598" s="203"/>
      <c r="G598" s="204"/>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ht="15.75" customHeight="1" x14ac:dyDescent="0.2">
      <c r="A599" s="203"/>
      <c r="B599" s="203"/>
      <c r="C599" s="203"/>
      <c r="D599" s="203"/>
      <c r="E599" s="203"/>
      <c r="F599" s="203"/>
      <c r="G599" s="204"/>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ht="15.75" customHeight="1" x14ac:dyDescent="0.2">
      <c r="A600" s="203"/>
      <c r="B600" s="203"/>
      <c r="C600" s="203"/>
      <c r="D600" s="203"/>
      <c r="E600" s="203"/>
      <c r="F600" s="203"/>
      <c r="G600" s="204"/>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ht="15.75" customHeight="1" x14ac:dyDescent="0.2">
      <c r="A601" s="203"/>
      <c r="B601" s="203"/>
      <c r="C601" s="203"/>
      <c r="D601" s="203"/>
      <c r="E601" s="203"/>
      <c r="F601" s="203"/>
      <c r="G601" s="204"/>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ht="15.75" customHeight="1" x14ac:dyDescent="0.2">
      <c r="A602" s="203"/>
      <c r="B602" s="203"/>
      <c r="C602" s="203"/>
      <c r="D602" s="203"/>
      <c r="E602" s="203"/>
      <c r="F602" s="203"/>
      <c r="G602" s="204"/>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ht="15.75" customHeight="1" x14ac:dyDescent="0.2">
      <c r="A603" s="203"/>
      <c r="B603" s="203"/>
      <c r="C603" s="203"/>
      <c r="D603" s="203"/>
      <c r="E603" s="203"/>
      <c r="F603" s="203"/>
      <c r="G603" s="204"/>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ht="15.75" customHeight="1" x14ac:dyDescent="0.2">
      <c r="A604" s="203"/>
      <c r="B604" s="203"/>
      <c r="C604" s="203"/>
      <c r="D604" s="203"/>
      <c r="E604" s="203"/>
      <c r="F604" s="203"/>
      <c r="G604" s="204"/>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ht="15.75" customHeight="1" x14ac:dyDescent="0.2">
      <c r="A605" s="203"/>
      <c r="B605" s="203"/>
      <c r="C605" s="203"/>
      <c r="D605" s="203"/>
      <c r="E605" s="203"/>
      <c r="F605" s="203"/>
      <c r="G605" s="204"/>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ht="15.75" customHeight="1" x14ac:dyDescent="0.2">
      <c r="A606" s="203"/>
      <c r="B606" s="203"/>
      <c r="C606" s="203"/>
      <c r="D606" s="203"/>
      <c r="E606" s="203"/>
      <c r="F606" s="203"/>
      <c r="G606" s="204"/>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ht="15.75" customHeight="1" x14ac:dyDescent="0.2">
      <c r="A607" s="203"/>
      <c r="B607" s="203"/>
      <c r="C607" s="203"/>
      <c r="D607" s="203"/>
      <c r="E607" s="203"/>
      <c r="F607" s="203"/>
      <c r="G607" s="204"/>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ht="15.75" customHeight="1" x14ac:dyDescent="0.2">
      <c r="A608" s="203"/>
      <c r="B608" s="203"/>
      <c r="C608" s="203"/>
      <c r="D608" s="203"/>
      <c r="E608" s="203"/>
      <c r="F608" s="203"/>
      <c r="G608" s="204"/>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ht="15.75" customHeight="1" x14ac:dyDescent="0.2">
      <c r="A609" s="203"/>
      <c r="B609" s="203"/>
      <c r="C609" s="203"/>
      <c r="D609" s="203"/>
      <c r="E609" s="203"/>
      <c r="F609" s="203"/>
      <c r="G609" s="204"/>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ht="15.75" customHeight="1" x14ac:dyDescent="0.2">
      <c r="A610" s="203"/>
      <c r="B610" s="203"/>
      <c r="C610" s="203"/>
      <c r="D610" s="203"/>
      <c r="E610" s="203"/>
      <c r="F610" s="203"/>
      <c r="G610" s="204"/>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ht="15.75" customHeight="1" x14ac:dyDescent="0.2">
      <c r="A611" s="203"/>
      <c r="B611" s="203"/>
      <c r="C611" s="203"/>
      <c r="D611" s="203"/>
      <c r="E611" s="203"/>
      <c r="F611" s="203"/>
      <c r="G611" s="204"/>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ht="15.75" customHeight="1" x14ac:dyDescent="0.2">
      <c r="A612" s="203"/>
      <c r="B612" s="203"/>
      <c r="C612" s="203"/>
      <c r="D612" s="203"/>
      <c r="E612" s="203"/>
      <c r="F612" s="203"/>
      <c r="G612" s="204"/>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ht="15.75" customHeight="1" x14ac:dyDescent="0.2">
      <c r="A613" s="203"/>
      <c r="B613" s="203"/>
      <c r="C613" s="203"/>
      <c r="D613" s="203"/>
      <c r="E613" s="203"/>
      <c r="F613" s="203"/>
      <c r="G613" s="204"/>
      <c r="H613" s="203"/>
      <c r="I613" s="203"/>
      <c r="J613" s="203"/>
      <c r="K613" s="203"/>
      <c r="L613" s="203"/>
      <c r="M613" s="203"/>
      <c r="N613" s="203"/>
      <c r="O613" s="203"/>
      <c r="P613" s="203"/>
      <c r="Q613" s="203"/>
      <c r="R613" s="203"/>
      <c r="S613" s="203"/>
      <c r="T613" s="203"/>
      <c r="U613" s="203"/>
      <c r="V613" s="203"/>
      <c r="W613" s="203"/>
      <c r="X613" s="203"/>
      <c r="Y613" s="203"/>
      <c r="Z613" s="203"/>
      <c r="AA613" s="203"/>
    </row>
    <row r="614" spans="1:27" ht="15.75" customHeight="1" x14ac:dyDescent="0.2">
      <c r="A614" s="203"/>
      <c r="B614" s="203"/>
      <c r="C614" s="203"/>
      <c r="D614" s="203"/>
      <c r="E614" s="203"/>
      <c r="F614" s="203"/>
      <c r="G614" s="204"/>
      <c r="H614" s="203"/>
      <c r="I614" s="203"/>
      <c r="J614" s="203"/>
      <c r="K614" s="203"/>
      <c r="L614" s="203"/>
      <c r="M614" s="203"/>
      <c r="N614" s="203"/>
      <c r="O614" s="203"/>
      <c r="P614" s="203"/>
      <c r="Q614" s="203"/>
      <c r="R614" s="203"/>
      <c r="S614" s="203"/>
      <c r="T614" s="203"/>
      <c r="U614" s="203"/>
      <c r="V614" s="203"/>
      <c r="W614" s="203"/>
      <c r="X614" s="203"/>
      <c r="Y614" s="203"/>
      <c r="Z614" s="203"/>
      <c r="AA614" s="203"/>
    </row>
    <row r="615" spans="1:27" ht="15.75" customHeight="1" x14ac:dyDescent="0.2">
      <c r="A615" s="203"/>
      <c r="B615" s="203"/>
      <c r="C615" s="203"/>
      <c r="D615" s="203"/>
      <c r="E615" s="203"/>
      <c r="F615" s="203"/>
      <c r="G615" s="204"/>
      <c r="H615" s="203"/>
      <c r="I615" s="203"/>
      <c r="J615" s="203"/>
      <c r="K615" s="203"/>
      <c r="L615" s="203"/>
      <c r="M615" s="203"/>
      <c r="N615" s="203"/>
      <c r="O615" s="203"/>
      <c r="P615" s="203"/>
      <c r="Q615" s="203"/>
      <c r="R615" s="203"/>
      <c r="S615" s="203"/>
      <c r="T615" s="203"/>
      <c r="U615" s="203"/>
      <c r="V615" s="203"/>
      <c r="W615" s="203"/>
      <c r="X615" s="203"/>
      <c r="Y615" s="203"/>
      <c r="Z615" s="203"/>
      <c r="AA615" s="203"/>
    </row>
    <row r="616" spans="1:27" ht="15.75" customHeight="1" x14ac:dyDescent="0.2">
      <c r="A616" s="203"/>
      <c r="B616" s="203"/>
      <c r="C616" s="203"/>
      <c r="D616" s="203"/>
      <c r="E616" s="203"/>
      <c r="F616" s="203"/>
      <c r="G616" s="204"/>
      <c r="H616" s="203"/>
      <c r="I616" s="203"/>
      <c r="J616" s="203"/>
      <c r="K616" s="203"/>
      <c r="L616" s="203"/>
      <c r="M616" s="203"/>
      <c r="N616" s="203"/>
      <c r="O616" s="203"/>
      <c r="P616" s="203"/>
      <c r="Q616" s="203"/>
      <c r="R616" s="203"/>
      <c r="S616" s="203"/>
      <c r="T616" s="203"/>
      <c r="U616" s="203"/>
      <c r="V616" s="203"/>
      <c r="W616" s="203"/>
      <c r="X616" s="203"/>
      <c r="Y616" s="203"/>
      <c r="Z616" s="203"/>
      <c r="AA616" s="203"/>
    </row>
    <row r="617" spans="1:27" ht="15.75" customHeight="1" x14ac:dyDescent="0.2">
      <c r="A617" s="203"/>
      <c r="B617" s="203"/>
      <c r="C617" s="203"/>
      <c r="D617" s="203"/>
      <c r="E617" s="203"/>
      <c r="F617" s="203"/>
      <c r="G617" s="204"/>
      <c r="H617" s="203"/>
      <c r="I617" s="203"/>
      <c r="J617" s="203"/>
      <c r="K617" s="203"/>
      <c r="L617" s="203"/>
      <c r="M617" s="203"/>
      <c r="N617" s="203"/>
      <c r="O617" s="203"/>
      <c r="P617" s="203"/>
      <c r="Q617" s="203"/>
      <c r="R617" s="203"/>
      <c r="S617" s="203"/>
      <c r="T617" s="203"/>
      <c r="U617" s="203"/>
      <c r="V617" s="203"/>
      <c r="W617" s="203"/>
      <c r="X617" s="203"/>
      <c r="Y617" s="203"/>
      <c r="Z617" s="203"/>
      <c r="AA617" s="203"/>
    </row>
    <row r="618" spans="1:27" ht="15.75" customHeight="1" x14ac:dyDescent="0.2">
      <c r="A618" s="203"/>
      <c r="B618" s="203"/>
      <c r="C618" s="203"/>
      <c r="D618" s="203"/>
      <c r="E618" s="203"/>
      <c r="F618" s="203"/>
      <c r="G618" s="204"/>
      <c r="H618" s="203"/>
      <c r="I618" s="203"/>
      <c r="J618" s="203"/>
      <c r="K618" s="203"/>
      <c r="L618" s="203"/>
      <c r="M618" s="203"/>
      <c r="N618" s="203"/>
      <c r="O618" s="203"/>
      <c r="P618" s="203"/>
      <c r="Q618" s="203"/>
      <c r="R618" s="203"/>
      <c r="S618" s="203"/>
      <c r="T618" s="203"/>
      <c r="U618" s="203"/>
      <c r="V618" s="203"/>
      <c r="W618" s="203"/>
      <c r="X618" s="203"/>
      <c r="Y618" s="203"/>
      <c r="Z618" s="203"/>
      <c r="AA618" s="203"/>
    </row>
    <row r="619" spans="1:27" ht="15.75" customHeight="1" x14ac:dyDescent="0.2">
      <c r="A619" s="203"/>
      <c r="B619" s="203"/>
      <c r="C619" s="203"/>
      <c r="D619" s="203"/>
      <c r="E619" s="203"/>
      <c r="F619" s="203"/>
      <c r="G619" s="204"/>
      <c r="H619" s="203"/>
      <c r="I619" s="203"/>
      <c r="J619" s="203"/>
      <c r="K619" s="203"/>
      <c r="L619" s="203"/>
      <c r="M619" s="203"/>
      <c r="N619" s="203"/>
      <c r="O619" s="203"/>
      <c r="P619" s="203"/>
      <c r="Q619" s="203"/>
      <c r="R619" s="203"/>
      <c r="S619" s="203"/>
      <c r="T619" s="203"/>
      <c r="U619" s="203"/>
      <c r="V619" s="203"/>
      <c r="W619" s="203"/>
      <c r="X619" s="203"/>
      <c r="Y619" s="203"/>
      <c r="Z619" s="203"/>
      <c r="AA619" s="203"/>
    </row>
    <row r="620" spans="1:27" ht="15.75" customHeight="1" x14ac:dyDescent="0.2">
      <c r="A620" s="203"/>
      <c r="B620" s="203"/>
      <c r="C620" s="203"/>
      <c r="D620" s="203"/>
      <c r="E620" s="203"/>
      <c r="F620" s="203"/>
      <c r="G620" s="204"/>
      <c r="H620" s="203"/>
      <c r="I620" s="203"/>
      <c r="J620" s="203"/>
      <c r="K620" s="203"/>
      <c r="L620" s="203"/>
      <c r="M620" s="203"/>
      <c r="N620" s="203"/>
      <c r="O620" s="203"/>
      <c r="P620" s="203"/>
      <c r="Q620" s="203"/>
      <c r="R620" s="203"/>
      <c r="S620" s="203"/>
      <c r="T620" s="203"/>
      <c r="U620" s="203"/>
      <c r="V620" s="203"/>
      <c r="W620" s="203"/>
      <c r="X620" s="203"/>
      <c r="Y620" s="203"/>
      <c r="Z620" s="203"/>
      <c r="AA620" s="203"/>
    </row>
    <row r="621" spans="1:27" ht="15.75" customHeight="1" x14ac:dyDescent="0.2">
      <c r="A621" s="203"/>
      <c r="B621" s="203"/>
      <c r="C621" s="203"/>
      <c r="D621" s="203"/>
      <c r="E621" s="203"/>
      <c r="F621" s="203"/>
      <c r="G621" s="204"/>
      <c r="H621" s="203"/>
      <c r="I621" s="203"/>
      <c r="J621" s="203"/>
      <c r="K621" s="203"/>
      <c r="L621" s="203"/>
      <c r="M621" s="203"/>
      <c r="N621" s="203"/>
      <c r="O621" s="203"/>
      <c r="P621" s="203"/>
      <c r="Q621" s="203"/>
      <c r="R621" s="203"/>
      <c r="S621" s="203"/>
      <c r="T621" s="203"/>
      <c r="U621" s="203"/>
      <c r="V621" s="203"/>
      <c r="W621" s="203"/>
      <c r="X621" s="203"/>
      <c r="Y621" s="203"/>
      <c r="Z621" s="203"/>
      <c r="AA621" s="203"/>
    </row>
    <row r="622" spans="1:27" ht="15.75" customHeight="1" x14ac:dyDescent="0.2">
      <c r="A622" s="203"/>
      <c r="B622" s="203"/>
      <c r="C622" s="203"/>
      <c r="D622" s="203"/>
      <c r="E622" s="203"/>
      <c r="F622" s="203"/>
      <c r="G622" s="204"/>
      <c r="H622" s="203"/>
      <c r="I622" s="203"/>
      <c r="J622" s="203"/>
      <c r="K622" s="203"/>
      <c r="L622" s="203"/>
      <c r="M622" s="203"/>
      <c r="N622" s="203"/>
      <c r="O622" s="203"/>
      <c r="P622" s="203"/>
      <c r="Q622" s="203"/>
      <c r="R622" s="203"/>
      <c r="S622" s="203"/>
      <c r="T622" s="203"/>
      <c r="U622" s="203"/>
      <c r="V622" s="203"/>
      <c r="W622" s="203"/>
      <c r="X622" s="203"/>
      <c r="Y622" s="203"/>
      <c r="Z622" s="203"/>
      <c r="AA622" s="203"/>
    </row>
    <row r="623" spans="1:27" ht="15.75" customHeight="1" x14ac:dyDescent="0.2">
      <c r="A623" s="203"/>
      <c r="B623" s="203"/>
      <c r="C623" s="203"/>
      <c r="D623" s="203"/>
      <c r="E623" s="203"/>
      <c r="F623" s="203"/>
      <c r="G623" s="204"/>
      <c r="H623" s="203"/>
      <c r="I623" s="203"/>
      <c r="J623" s="203"/>
      <c r="K623" s="203"/>
      <c r="L623" s="203"/>
      <c r="M623" s="203"/>
      <c r="N623" s="203"/>
      <c r="O623" s="203"/>
      <c r="P623" s="203"/>
      <c r="Q623" s="203"/>
      <c r="R623" s="203"/>
      <c r="S623" s="203"/>
      <c r="T623" s="203"/>
      <c r="U623" s="203"/>
      <c r="V623" s="203"/>
      <c r="W623" s="203"/>
      <c r="X623" s="203"/>
      <c r="Y623" s="203"/>
      <c r="Z623" s="203"/>
      <c r="AA623" s="203"/>
    </row>
    <row r="624" spans="1:27" ht="15.75" customHeight="1" x14ac:dyDescent="0.2">
      <c r="A624" s="203"/>
      <c r="B624" s="203"/>
      <c r="C624" s="203"/>
      <c r="D624" s="203"/>
      <c r="E624" s="203"/>
      <c r="F624" s="203"/>
      <c r="G624" s="204"/>
      <c r="H624" s="203"/>
      <c r="I624" s="203"/>
      <c r="J624" s="203"/>
      <c r="K624" s="203"/>
      <c r="L624" s="203"/>
      <c r="M624" s="203"/>
      <c r="N624" s="203"/>
      <c r="O624" s="203"/>
      <c r="P624" s="203"/>
      <c r="Q624" s="203"/>
      <c r="R624" s="203"/>
      <c r="S624" s="203"/>
      <c r="T624" s="203"/>
      <c r="U624" s="203"/>
      <c r="V624" s="203"/>
      <c r="W624" s="203"/>
      <c r="X624" s="203"/>
      <c r="Y624" s="203"/>
      <c r="Z624" s="203"/>
      <c r="AA624" s="203"/>
    </row>
    <row r="625" spans="1:27" ht="15.75" customHeight="1" x14ac:dyDescent="0.2">
      <c r="A625" s="203"/>
      <c r="B625" s="203"/>
      <c r="C625" s="203"/>
      <c r="D625" s="203"/>
      <c r="E625" s="203"/>
      <c r="F625" s="203"/>
      <c r="G625" s="204"/>
      <c r="H625" s="203"/>
      <c r="I625" s="203"/>
      <c r="J625" s="203"/>
      <c r="K625" s="203"/>
      <c r="L625" s="203"/>
      <c r="M625" s="203"/>
      <c r="N625" s="203"/>
      <c r="O625" s="203"/>
      <c r="P625" s="203"/>
      <c r="Q625" s="203"/>
      <c r="R625" s="203"/>
      <c r="S625" s="203"/>
      <c r="T625" s="203"/>
      <c r="U625" s="203"/>
      <c r="V625" s="203"/>
      <c r="W625" s="203"/>
      <c r="X625" s="203"/>
      <c r="Y625" s="203"/>
      <c r="Z625" s="203"/>
      <c r="AA625" s="203"/>
    </row>
    <row r="626" spans="1:27" ht="15.75" customHeight="1" x14ac:dyDescent="0.2">
      <c r="A626" s="203"/>
      <c r="B626" s="203"/>
      <c r="C626" s="203"/>
      <c r="D626" s="203"/>
      <c r="E626" s="203"/>
      <c r="F626" s="203"/>
      <c r="G626" s="204"/>
      <c r="H626" s="203"/>
      <c r="I626" s="203"/>
      <c r="J626" s="203"/>
      <c r="K626" s="203"/>
      <c r="L626" s="203"/>
      <c r="M626" s="203"/>
      <c r="N626" s="203"/>
      <c r="O626" s="203"/>
      <c r="P626" s="203"/>
      <c r="Q626" s="203"/>
      <c r="R626" s="203"/>
      <c r="S626" s="203"/>
      <c r="T626" s="203"/>
      <c r="U626" s="203"/>
      <c r="V626" s="203"/>
      <c r="W626" s="203"/>
      <c r="X626" s="203"/>
      <c r="Y626" s="203"/>
      <c r="Z626" s="203"/>
      <c r="AA626" s="203"/>
    </row>
    <row r="627" spans="1:27" ht="15.75" customHeight="1" x14ac:dyDescent="0.2">
      <c r="A627" s="203"/>
      <c r="B627" s="203"/>
      <c r="C627" s="203"/>
      <c r="D627" s="203"/>
      <c r="E627" s="203"/>
      <c r="F627" s="203"/>
      <c r="G627" s="204"/>
      <c r="H627" s="203"/>
      <c r="I627" s="203"/>
      <c r="J627" s="203"/>
      <c r="K627" s="203"/>
      <c r="L627" s="203"/>
      <c r="M627" s="203"/>
      <c r="N627" s="203"/>
      <c r="O627" s="203"/>
      <c r="P627" s="203"/>
      <c r="Q627" s="203"/>
      <c r="R627" s="203"/>
      <c r="S627" s="203"/>
      <c r="T627" s="203"/>
      <c r="U627" s="203"/>
      <c r="V627" s="203"/>
      <c r="W627" s="203"/>
      <c r="X627" s="203"/>
      <c r="Y627" s="203"/>
      <c r="Z627" s="203"/>
      <c r="AA627" s="203"/>
    </row>
    <row r="628" spans="1:27" ht="15.75" customHeight="1" x14ac:dyDescent="0.2">
      <c r="A628" s="203"/>
      <c r="B628" s="203"/>
      <c r="C628" s="203"/>
      <c r="D628" s="203"/>
      <c r="E628" s="203"/>
      <c r="F628" s="203"/>
      <c r="G628" s="204"/>
      <c r="H628" s="203"/>
      <c r="I628" s="203"/>
      <c r="J628" s="203"/>
      <c r="K628" s="203"/>
      <c r="L628" s="203"/>
      <c r="M628" s="203"/>
      <c r="N628" s="203"/>
      <c r="O628" s="203"/>
      <c r="P628" s="203"/>
      <c r="Q628" s="203"/>
      <c r="R628" s="203"/>
      <c r="S628" s="203"/>
      <c r="T628" s="203"/>
      <c r="U628" s="203"/>
      <c r="V628" s="203"/>
      <c r="W628" s="203"/>
      <c r="X628" s="203"/>
      <c r="Y628" s="203"/>
      <c r="Z628" s="203"/>
      <c r="AA628" s="203"/>
    </row>
    <row r="629" spans="1:27" ht="15.75" customHeight="1" x14ac:dyDescent="0.2">
      <c r="A629" s="203"/>
      <c r="B629" s="203"/>
      <c r="C629" s="203"/>
      <c r="D629" s="203"/>
      <c r="E629" s="203"/>
      <c r="F629" s="203"/>
      <c r="G629" s="204"/>
      <c r="H629" s="203"/>
      <c r="I629" s="203"/>
      <c r="J629" s="203"/>
      <c r="K629" s="203"/>
      <c r="L629" s="203"/>
      <c r="M629" s="203"/>
      <c r="N629" s="203"/>
      <c r="O629" s="203"/>
      <c r="P629" s="203"/>
      <c r="Q629" s="203"/>
      <c r="R629" s="203"/>
      <c r="S629" s="203"/>
      <c r="T629" s="203"/>
      <c r="U629" s="203"/>
      <c r="V629" s="203"/>
      <c r="W629" s="203"/>
      <c r="X629" s="203"/>
      <c r="Y629" s="203"/>
      <c r="Z629" s="203"/>
      <c r="AA629" s="203"/>
    </row>
    <row r="630" spans="1:27" ht="15.75" customHeight="1" x14ac:dyDescent="0.2">
      <c r="A630" s="203"/>
      <c r="B630" s="203"/>
      <c r="C630" s="203"/>
      <c r="D630" s="203"/>
      <c r="E630" s="203"/>
      <c r="F630" s="203"/>
      <c r="G630" s="204"/>
      <c r="H630" s="203"/>
      <c r="I630" s="203"/>
      <c r="J630" s="203"/>
      <c r="K630" s="203"/>
      <c r="L630" s="203"/>
      <c r="M630" s="203"/>
      <c r="N630" s="203"/>
      <c r="O630" s="203"/>
      <c r="P630" s="203"/>
      <c r="Q630" s="203"/>
      <c r="R630" s="203"/>
      <c r="S630" s="203"/>
      <c r="T630" s="203"/>
      <c r="U630" s="203"/>
      <c r="V630" s="203"/>
      <c r="W630" s="203"/>
      <c r="X630" s="203"/>
      <c r="Y630" s="203"/>
      <c r="Z630" s="203"/>
      <c r="AA630" s="203"/>
    </row>
    <row r="631" spans="1:27" ht="15.75" customHeight="1" x14ac:dyDescent="0.2">
      <c r="A631" s="203"/>
      <c r="B631" s="203"/>
      <c r="C631" s="203"/>
      <c r="D631" s="203"/>
      <c r="E631" s="203"/>
      <c r="F631" s="203"/>
      <c r="G631" s="204"/>
      <c r="H631" s="203"/>
      <c r="I631" s="203"/>
      <c r="J631" s="203"/>
      <c r="K631" s="203"/>
      <c r="L631" s="203"/>
      <c r="M631" s="203"/>
      <c r="N631" s="203"/>
      <c r="O631" s="203"/>
      <c r="P631" s="203"/>
      <c r="Q631" s="203"/>
      <c r="R631" s="203"/>
      <c r="S631" s="203"/>
      <c r="T631" s="203"/>
      <c r="U631" s="203"/>
      <c r="V631" s="203"/>
      <c r="W631" s="203"/>
      <c r="X631" s="203"/>
      <c r="Y631" s="203"/>
      <c r="Z631" s="203"/>
      <c r="AA631" s="203"/>
    </row>
    <row r="632" spans="1:27" ht="15.75" customHeight="1" x14ac:dyDescent="0.2">
      <c r="A632" s="203"/>
      <c r="B632" s="203"/>
      <c r="C632" s="203"/>
      <c r="D632" s="203"/>
      <c r="E632" s="203"/>
      <c r="F632" s="203"/>
      <c r="G632" s="204"/>
      <c r="H632" s="203"/>
      <c r="I632" s="203"/>
      <c r="J632" s="203"/>
      <c r="K632" s="203"/>
      <c r="L632" s="203"/>
      <c r="M632" s="203"/>
      <c r="N632" s="203"/>
      <c r="O632" s="203"/>
      <c r="P632" s="203"/>
      <c r="Q632" s="203"/>
      <c r="R632" s="203"/>
      <c r="S632" s="203"/>
      <c r="T632" s="203"/>
      <c r="U632" s="203"/>
      <c r="V632" s="203"/>
      <c r="W632" s="203"/>
      <c r="X632" s="203"/>
      <c r="Y632" s="203"/>
      <c r="Z632" s="203"/>
      <c r="AA632" s="203"/>
    </row>
    <row r="633" spans="1:27" ht="15.75" customHeight="1" x14ac:dyDescent="0.2">
      <c r="A633" s="203"/>
      <c r="B633" s="203"/>
      <c r="C633" s="203"/>
      <c r="D633" s="203"/>
      <c r="E633" s="203"/>
      <c r="F633" s="203"/>
      <c r="G633" s="204"/>
      <c r="H633" s="203"/>
      <c r="I633" s="203"/>
      <c r="J633" s="203"/>
      <c r="K633" s="203"/>
      <c r="L633" s="203"/>
      <c r="M633" s="203"/>
      <c r="N633" s="203"/>
      <c r="O633" s="203"/>
      <c r="P633" s="203"/>
      <c r="Q633" s="203"/>
      <c r="R633" s="203"/>
      <c r="S633" s="203"/>
      <c r="T633" s="203"/>
      <c r="U633" s="203"/>
      <c r="V633" s="203"/>
      <c r="W633" s="203"/>
      <c r="X633" s="203"/>
      <c r="Y633" s="203"/>
      <c r="Z633" s="203"/>
      <c r="AA633" s="203"/>
    </row>
    <row r="634" spans="1:27" ht="15.75" customHeight="1" x14ac:dyDescent="0.2">
      <c r="A634" s="203"/>
      <c r="B634" s="203"/>
      <c r="C634" s="203"/>
      <c r="D634" s="203"/>
      <c r="E634" s="203"/>
      <c r="F634" s="203"/>
      <c r="G634" s="204"/>
      <c r="H634" s="203"/>
      <c r="I634" s="203"/>
      <c r="J634" s="203"/>
      <c r="K634" s="203"/>
      <c r="L634" s="203"/>
      <c r="M634" s="203"/>
      <c r="N634" s="203"/>
      <c r="O634" s="203"/>
      <c r="P634" s="203"/>
      <c r="Q634" s="203"/>
      <c r="R634" s="203"/>
      <c r="S634" s="203"/>
      <c r="T634" s="203"/>
      <c r="U634" s="203"/>
      <c r="V634" s="203"/>
      <c r="W634" s="203"/>
      <c r="X634" s="203"/>
      <c r="Y634" s="203"/>
      <c r="Z634" s="203"/>
      <c r="AA634" s="203"/>
    </row>
    <row r="635" spans="1:27" ht="15.75" customHeight="1" x14ac:dyDescent="0.2">
      <c r="A635" s="203"/>
      <c r="B635" s="203"/>
      <c r="C635" s="203"/>
      <c r="D635" s="203"/>
      <c r="E635" s="203"/>
      <c r="F635" s="203"/>
      <c r="G635" s="204"/>
      <c r="H635" s="203"/>
      <c r="I635" s="203"/>
      <c r="J635" s="203"/>
      <c r="K635" s="203"/>
      <c r="L635" s="203"/>
      <c r="M635" s="203"/>
      <c r="N635" s="203"/>
      <c r="O635" s="203"/>
      <c r="P635" s="203"/>
      <c r="Q635" s="203"/>
      <c r="R635" s="203"/>
      <c r="S635" s="203"/>
      <c r="T635" s="203"/>
      <c r="U635" s="203"/>
      <c r="V635" s="203"/>
      <c r="W635" s="203"/>
      <c r="X635" s="203"/>
      <c r="Y635" s="203"/>
      <c r="Z635" s="203"/>
      <c r="AA635" s="203"/>
    </row>
    <row r="636" spans="1:27" ht="15.75" customHeight="1" x14ac:dyDescent="0.2">
      <c r="A636" s="203"/>
      <c r="B636" s="203"/>
      <c r="C636" s="203"/>
      <c r="D636" s="203"/>
      <c r="E636" s="203"/>
      <c r="F636" s="203"/>
      <c r="G636" s="204"/>
      <c r="H636" s="203"/>
      <c r="I636" s="203"/>
      <c r="J636" s="203"/>
      <c r="K636" s="203"/>
      <c r="L636" s="203"/>
      <c r="M636" s="203"/>
      <c r="N636" s="203"/>
      <c r="O636" s="203"/>
      <c r="P636" s="203"/>
      <c r="Q636" s="203"/>
      <c r="R636" s="203"/>
      <c r="S636" s="203"/>
      <c r="T636" s="203"/>
      <c r="U636" s="203"/>
      <c r="V636" s="203"/>
      <c r="W636" s="203"/>
      <c r="X636" s="203"/>
      <c r="Y636" s="203"/>
      <c r="Z636" s="203"/>
      <c r="AA636" s="203"/>
    </row>
    <row r="637" spans="1:27" ht="15.75" customHeight="1" x14ac:dyDescent="0.2">
      <c r="A637" s="203"/>
      <c r="B637" s="203"/>
      <c r="C637" s="203"/>
      <c r="D637" s="203"/>
      <c r="E637" s="203"/>
      <c r="F637" s="203"/>
      <c r="G637" s="204"/>
      <c r="H637" s="203"/>
      <c r="I637" s="203"/>
      <c r="J637" s="203"/>
      <c r="K637" s="203"/>
      <c r="L637" s="203"/>
      <c r="M637" s="203"/>
      <c r="N637" s="203"/>
      <c r="O637" s="203"/>
      <c r="P637" s="203"/>
      <c r="Q637" s="203"/>
      <c r="R637" s="203"/>
      <c r="S637" s="203"/>
      <c r="T637" s="203"/>
      <c r="U637" s="203"/>
      <c r="V637" s="203"/>
      <c r="W637" s="203"/>
      <c r="X637" s="203"/>
      <c r="Y637" s="203"/>
      <c r="Z637" s="203"/>
      <c r="AA637" s="203"/>
    </row>
    <row r="638" spans="1:27" ht="15.75" customHeight="1" x14ac:dyDescent="0.2">
      <c r="A638" s="203"/>
      <c r="B638" s="203"/>
      <c r="C638" s="203"/>
      <c r="D638" s="203"/>
      <c r="E638" s="203"/>
      <c r="F638" s="203"/>
      <c r="G638" s="204"/>
      <c r="H638" s="203"/>
      <c r="I638" s="203"/>
      <c r="J638" s="203"/>
      <c r="K638" s="203"/>
      <c r="L638" s="203"/>
      <c r="M638" s="203"/>
      <c r="N638" s="203"/>
      <c r="O638" s="203"/>
      <c r="P638" s="203"/>
      <c r="Q638" s="203"/>
      <c r="R638" s="203"/>
      <c r="S638" s="203"/>
      <c r="T638" s="203"/>
      <c r="U638" s="203"/>
      <c r="V638" s="203"/>
      <c r="W638" s="203"/>
      <c r="X638" s="203"/>
      <c r="Y638" s="203"/>
      <c r="Z638" s="203"/>
      <c r="AA638" s="203"/>
    </row>
    <row r="639" spans="1:27" ht="15.75" customHeight="1" x14ac:dyDescent="0.2">
      <c r="A639" s="203"/>
      <c r="B639" s="203"/>
      <c r="C639" s="203"/>
      <c r="D639" s="203"/>
      <c r="E639" s="203"/>
      <c r="F639" s="203"/>
      <c r="G639" s="204"/>
      <c r="H639" s="203"/>
      <c r="I639" s="203"/>
      <c r="J639" s="203"/>
      <c r="K639" s="203"/>
      <c r="L639" s="203"/>
      <c r="M639" s="203"/>
      <c r="N639" s="203"/>
      <c r="O639" s="203"/>
      <c r="P639" s="203"/>
      <c r="Q639" s="203"/>
      <c r="R639" s="203"/>
      <c r="S639" s="203"/>
      <c r="T639" s="203"/>
      <c r="U639" s="203"/>
      <c r="V639" s="203"/>
      <c r="W639" s="203"/>
      <c r="X639" s="203"/>
      <c r="Y639" s="203"/>
      <c r="Z639" s="203"/>
      <c r="AA639" s="203"/>
    </row>
    <row r="640" spans="1:27" ht="15.75" customHeight="1" x14ac:dyDescent="0.2">
      <c r="A640" s="203"/>
      <c r="B640" s="203"/>
      <c r="C640" s="203"/>
      <c r="D640" s="203"/>
      <c r="E640" s="203"/>
      <c r="F640" s="203"/>
      <c r="G640" s="204"/>
      <c r="H640" s="203"/>
      <c r="I640" s="203"/>
      <c r="J640" s="203"/>
      <c r="K640" s="203"/>
      <c r="L640" s="203"/>
      <c r="M640" s="203"/>
      <c r="N640" s="203"/>
      <c r="O640" s="203"/>
      <c r="P640" s="203"/>
      <c r="Q640" s="203"/>
      <c r="R640" s="203"/>
      <c r="S640" s="203"/>
      <c r="T640" s="203"/>
      <c r="U640" s="203"/>
      <c r="V640" s="203"/>
      <c r="W640" s="203"/>
      <c r="X640" s="203"/>
      <c r="Y640" s="203"/>
      <c r="Z640" s="203"/>
      <c r="AA640" s="203"/>
    </row>
    <row r="641" spans="1:27" ht="15.75" customHeight="1" x14ac:dyDescent="0.2">
      <c r="A641" s="203"/>
      <c r="B641" s="203"/>
      <c r="C641" s="203"/>
      <c r="D641" s="203"/>
      <c r="E641" s="203"/>
      <c r="F641" s="203"/>
      <c r="G641" s="204"/>
      <c r="H641" s="203"/>
      <c r="I641" s="203"/>
      <c r="J641" s="203"/>
      <c r="K641" s="203"/>
      <c r="L641" s="203"/>
      <c r="M641" s="203"/>
      <c r="N641" s="203"/>
      <c r="O641" s="203"/>
      <c r="P641" s="203"/>
      <c r="Q641" s="203"/>
      <c r="R641" s="203"/>
      <c r="S641" s="203"/>
      <c r="T641" s="203"/>
      <c r="U641" s="203"/>
      <c r="V641" s="203"/>
      <c r="W641" s="203"/>
      <c r="X641" s="203"/>
      <c r="Y641" s="203"/>
      <c r="Z641" s="203"/>
      <c r="AA641" s="203"/>
    </row>
    <row r="642" spans="1:27" ht="15.75" customHeight="1" x14ac:dyDescent="0.2">
      <c r="A642" s="203"/>
      <c r="B642" s="203"/>
      <c r="C642" s="203"/>
      <c r="D642" s="203"/>
      <c r="E642" s="203"/>
      <c r="F642" s="203"/>
      <c r="G642" s="204"/>
      <c r="H642" s="203"/>
      <c r="I642" s="203"/>
      <c r="J642" s="203"/>
      <c r="K642" s="203"/>
      <c r="L642" s="203"/>
      <c r="M642" s="203"/>
      <c r="N642" s="203"/>
      <c r="O642" s="203"/>
      <c r="P642" s="203"/>
      <c r="Q642" s="203"/>
      <c r="R642" s="203"/>
      <c r="S642" s="203"/>
      <c r="T642" s="203"/>
      <c r="U642" s="203"/>
      <c r="V642" s="203"/>
      <c r="W642" s="203"/>
      <c r="X642" s="203"/>
      <c r="Y642" s="203"/>
      <c r="Z642" s="203"/>
      <c r="AA642" s="203"/>
    </row>
    <row r="643" spans="1:27" ht="15.75" customHeight="1" x14ac:dyDescent="0.2">
      <c r="A643" s="203"/>
      <c r="B643" s="203"/>
      <c r="C643" s="203"/>
      <c r="D643" s="203"/>
      <c r="E643" s="203"/>
      <c r="F643" s="203"/>
      <c r="G643" s="204"/>
      <c r="H643" s="203"/>
      <c r="I643" s="203"/>
      <c r="J643" s="203"/>
      <c r="K643" s="203"/>
      <c r="L643" s="203"/>
      <c r="M643" s="203"/>
      <c r="N643" s="203"/>
      <c r="O643" s="203"/>
      <c r="P643" s="203"/>
      <c r="Q643" s="203"/>
      <c r="R643" s="203"/>
      <c r="S643" s="203"/>
      <c r="T643" s="203"/>
      <c r="U643" s="203"/>
      <c r="V643" s="203"/>
      <c r="W643" s="203"/>
      <c r="X643" s="203"/>
      <c r="Y643" s="203"/>
      <c r="Z643" s="203"/>
      <c r="AA643" s="203"/>
    </row>
    <row r="644" spans="1:27" ht="15.75" customHeight="1" x14ac:dyDescent="0.2">
      <c r="A644" s="203"/>
      <c r="B644" s="203"/>
      <c r="C644" s="203"/>
      <c r="D644" s="203"/>
      <c r="E644" s="203"/>
      <c r="F644" s="203"/>
      <c r="G644" s="204"/>
      <c r="H644" s="203"/>
      <c r="I644" s="203"/>
      <c r="J644" s="203"/>
      <c r="K644" s="203"/>
      <c r="L644" s="203"/>
      <c r="M644" s="203"/>
      <c r="N644" s="203"/>
      <c r="O644" s="203"/>
      <c r="P644" s="203"/>
      <c r="Q644" s="203"/>
      <c r="R644" s="203"/>
      <c r="S644" s="203"/>
      <c r="T644" s="203"/>
      <c r="U644" s="203"/>
      <c r="V644" s="203"/>
      <c r="W644" s="203"/>
      <c r="X644" s="203"/>
      <c r="Y644" s="203"/>
      <c r="Z644" s="203"/>
      <c r="AA644" s="203"/>
    </row>
    <row r="645" spans="1:27" ht="15.75" customHeight="1" x14ac:dyDescent="0.2">
      <c r="A645" s="203"/>
      <c r="B645" s="203"/>
      <c r="C645" s="203"/>
      <c r="D645" s="203"/>
      <c r="E645" s="203"/>
      <c r="F645" s="203"/>
      <c r="G645" s="204"/>
      <c r="H645" s="203"/>
      <c r="I645" s="203"/>
      <c r="J645" s="203"/>
      <c r="K645" s="203"/>
      <c r="L645" s="203"/>
      <c r="M645" s="203"/>
      <c r="N645" s="203"/>
      <c r="O645" s="203"/>
      <c r="P645" s="203"/>
      <c r="Q645" s="203"/>
      <c r="R645" s="203"/>
      <c r="S645" s="203"/>
      <c r="T645" s="203"/>
      <c r="U645" s="203"/>
      <c r="V645" s="203"/>
      <c r="W645" s="203"/>
      <c r="X645" s="203"/>
      <c r="Y645" s="203"/>
      <c r="Z645" s="203"/>
      <c r="AA645" s="203"/>
    </row>
    <row r="646" spans="1:27" ht="15.75" customHeight="1" x14ac:dyDescent="0.2">
      <c r="A646" s="203"/>
      <c r="B646" s="203"/>
      <c r="C646" s="203"/>
      <c r="D646" s="203"/>
      <c r="E646" s="203"/>
      <c r="F646" s="203"/>
      <c r="G646" s="204"/>
      <c r="H646" s="203"/>
      <c r="I646" s="203"/>
      <c r="J646" s="203"/>
      <c r="K646" s="203"/>
      <c r="L646" s="203"/>
      <c r="M646" s="203"/>
      <c r="N646" s="203"/>
      <c r="O646" s="203"/>
      <c r="P646" s="203"/>
      <c r="Q646" s="203"/>
      <c r="R646" s="203"/>
      <c r="S646" s="203"/>
      <c r="T646" s="203"/>
      <c r="U646" s="203"/>
      <c r="V646" s="203"/>
      <c r="W646" s="203"/>
      <c r="X646" s="203"/>
      <c r="Y646" s="203"/>
      <c r="Z646" s="203"/>
      <c r="AA646" s="203"/>
    </row>
    <row r="647" spans="1:27" ht="15.75" customHeight="1" x14ac:dyDescent="0.2">
      <c r="A647" s="203"/>
      <c r="B647" s="203"/>
      <c r="C647" s="203"/>
      <c r="D647" s="203"/>
      <c r="E647" s="203"/>
      <c r="F647" s="203"/>
      <c r="G647" s="204"/>
      <c r="H647" s="203"/>
      <c r="I647" s="203"/>
      <c r="J647" s="203"/>
      <c r="K647" s="203"/>
      <c r="L647" s="203"/>
      <c r="M647" s="203"/>
      <c r="N647" s="203"/>
      <c r="O647" s="203"/>
      <c r="P647" s="203"/>
      <c r="Q647" s="203"/>
      <c r="R647" s="203"/>
      <c r="S647" s="203"/>
      <c r="T647" s="203"/>
      <c r="U647" s="203"/>
      <c r="V647" s="203"/>
      <c r="W647" s="203"/>
      <c r="X647" s="203"/>
      <c r="Y647" s="203"/>
      <c r="Z647" s="203"/>
      <c r="AA647" s="203"/>
    </row>
    <row r="648" spans="1:27" ht="15.75" customHeight="1" x14ac:dyDescent="0.2">
      <c r="A648" s="203"/>
      <c r="B648" s="203"/>
      <c r="C648" s="203"/>
      <c r="D648" s="203"/>
      <c r="E648" s="203"/>
      <c r="F648" s="203"/>
      <c r="G648" s="204"/>
      <c r="H648" s="203"/>
      <c r="I648" s="203"/>
      <c r="J648" s="203"/>
      <c r="K648" s="203"/>
      <c r="L648" s="203"/>
      <c r="M648" s="203"/>
      <c r="N648" s="203"/>
      <c r="O648" s="203"/>
      <c r="P648" s="203"/>
      <c r="Q648" s="203"/>
      <c r="R648" s="203"/>
      <c r="S648" s="203"/>
      <c r="T648" s="203"/>
      <c r="U648" s="203"/>
      <c r="V648" s="203"/>
      <c r="W648" s="203"/>
      <c r="X648" s="203"/>
      <c r="Y648" s="203"/>
      <c r="Z648" s="203"/>
      <c r="AA648" s="203"/>
    </row>
    <row r="649" spans="1:27" ht="15.75" customHeight="1" x14ac:dyDescent="0.2">
      <c r="A649" s="203"/>
      <c r="B649" s="203"/>
      <c r="C649" s="203"/>
      <c r="D649" s="203"/>
      <c r="E649" s="203"/>
      <c r="F649" s="203"/>
      <c r="G649" s="204"/>
      <c r="H649" s="203"/>
      <c r="I649" s="203"/>
      <c r="J649" s="203"/>
      <c r="K649" s="203"/>
      <c r="L649" s="203"/>
      <c r="M649" s="203"/>
      <c r="N649" s="203"/>
      <c r="O649" s="203"/>
      <c r="P649" s="203"/>
      <c r="Q649" s="203"/>
      <c r="R649" s="203"/>
      <c r="S649" s="203"/>
      <c r="T649" s="203"/>
      <c r="U649" s="203"/>
      <c r="V649" s="203"/>
      <c r="W649" s="203"/>
      <c r="X649" s="203"/>
      <c r="Y649" s="203"/>
      <c r="Z649" s="203"/>
      <c r="AA649" s="203"/>
    </row>
    <row r="650" spans="1:27" ht="15.75" customHeight="1" x14ac:dyDescent="0.2">
      <c r="A650" s="203"/>
      <c r="B650" s="203"/>
      <c r="C650" s="203"/>
      <c r="D650" s="203"/>
      <c r="E650" s="203"/>
      <c r="F650" s="203"/>
      <c r="G650" s="204"/>
      <c r="H650" s="203"/>
      <c r="I650" s="203"/>
      <c r="J650" s="203"/>
      <c r="K650" s="203"/>
      <c r="L650" s="203"/>
      <c r="M650" s="203"/>
      <c r="N650" s="203"/>
      <c r="O650" s="203"/>
      <c r="P650" s="203"/>
      <c r="Q650" s="203"/>
      <c r="R650" s="203"/>
      <c r="S650" s="203"/>
      <c r="T650" s="203"/>
      <c r="U650" s="203"/>
      <c r="V650" s="203"/>
      <c r="W650" s="203"/>
      <c r="X650" s="203"/>
      <c r="Y650" s="203"/>
      <c r="Z650" s="203"/>
      <c r="AA650" s="203"/>
    </row>
    <row r="651" spans="1:27" ht="15.75" customHeight="1" x14ac:dyDescent="0.2">
      <c r="A651" s="203"/>
      <c r="B651" s="203"/>
      <c r="C651" s="203"/>
      <c r="D651" s="203"/>
      <c r="E651" s="203"/>
      <c r="F651" s="203"/>
      <c r="G651" s="204"/>
      <c r="H651" s="203"/>
      <c r="I651" s="203"/>
      <c r="J651" s="203"/>
      <c r="K651" s="203"/>
      <c r="L651" s="203"/>
      <c r="M651" s="203"/>
      <c r="N651" s="203"/>
      <c r="O651" s="203"/>
      <c r="P651" s="203"/>
      <c r="Q651" s="203"/>
      <c r="R651" s="203"/>
      <c r="S651" s="203"/>
      <c r="T651" s="203"/>
      <c r="U651" s="203"/>
      <c r="V651" s="203"/>
      <c r="W651" s="203"/>
      <c r="X651" s="203"/>
      <c r="Y651" s="203"/>
      <c r="Z651" s="203"/>
      <c r="AA651" s="203"/>
    </row>
    <row r="652" spans="1:27" ht="15.75" customHeight="1" x14ac:dyDescent="0.2">
      <c r="A652" s="203"/>
      <c r="B652" s="203"/>
      <c r="C652" s="203"/>
      <c r="D652" s="203"/>
      <c r="E652" s="203"/>
      <c r="F652" s="203"/>
      <c r="G652" s="204"/>
      <c r="H652" s="203"/>
      <c r="I652" s="203"/>
      <c r="J652" s="203"/>
      <c r="K652" s="203"/>
      <c r="L652" s="203"/>
      <c r="M652" s="203"/>
      <c r="N652" s="203"/>
      <c r="O652" s="203"/>
      <c r="P652" s="203"/>
      <c r="Q652" s="203"/>
      <c r="R652" s="203"/>
      <c r="S652" s="203"/>
      <c r="T652" s="203"/>
      <c r="U652" s="203"/>
      <c r="V652" s="203"/>
      <c r="W652" s="203"/>
      <c r="X652" s="203"/>
      <c r="Y652" s="203"/>
      <c r="Z652" s="203"/>
      <c r="AA652" s="203"/>
    </row>
    <row r="653" spans="1:27" ht="15.75" customHeight="1" x14ac:dyDescent="0.2">
      <c r="A653" s="203"/>
      <c r="B653" s="203"/>
      <c r="C653" s="203"/>
      <c r="D653" s="203"/>
      <c r="E653" s="203"/>
      <c r="F653" s="203"/>
      <c r="G653" s="204"/>
      <c r="H653" s="203"/>
      <c r="I653" s="203"/>
      <c r="J653" s="203"/>
      <c r="K653" s="203"/>
      <c r="L653" s="203"/>
      <c r="M653" s="203"/>
      <c r="N653" s="203"/>
      <c r="O653" s="203"/>
      <c r="P653" s="203"/>
      <c r="Q653" s="203"/>
      <c r="R653" s="203"/>
      <c r="S653" s="203"/>
      <c r="T653" s="203"/>
      <c r="U653" s="203"/>
      <c r="V653" s="203"/>
      <c r="W653" s="203"/>
      <c r="X653" s="203"/>
      <c r="Y653" s="203"/>
      <c r="Z653" s="203"/>
      <c r="AA653" s="203"/>
    </row>
    <row r="654" spans="1:27" ht="15.75" customHeight="1" x14ac:dyDescent="0.2">
      <c r="A654" s="203"/>
      <c r="B654" s="203"/>
      <c r="C654" s="203"/>
      <c r="D654" s="203"/>
      <c r="E654" s="203"/>
      <c r="F654" s="203"/>
      <c r="G654" s="204"/>
      <c r="H654" s="203"/>
      <c r="I654" s="203"/>
      <c r="J654" s="203"/>
      <c r="K654" s="203"/>
      <c r="L654" s="203"/>
      <c r="M654" s="203"/>
      <c r="N654" s="203"/>
      <c r="O654" s="203"/>
      <c r="P654" s="203"/>
      <c r="Q654" s="203"/>
      <c r="R654" s="203"/>
      <c r="S654" s="203"/>
      <c r="T654" s="203"/>
      <c r="U654" s="203"/>
      <c r="V654" s="203"/>
      <c r="W654" s="203"/>
      <c r="X654" s="203"/>
      <c r="Y654" s="203"/>
      <c r="Z654" s="203"/>
      <c r="AA654" s="203"/>
    </row>
    <row r="655" spans="1:27" ht="15.75" customHeight="1" x14ac:dyDescent="0.2">
      <c r="A655" s="203"/>
      <c r="B655" s="203"/>
      <c r="C655" s="203"/>
      <c r="D655" s="203"/>
      <c r="E655" s="203"/>
      <c r="F655" s="203"/>
      <c r="G655" s="204"/>
      <c r="H655" s="203"/>
      <c r="I655" s="203"/>
      <c r="J655" s="203"/>
      <c r="K655" s="203"/>
      <c r="L655" s="203"/>
      <c r="M655" s="203"/>
      <c r="N655" s="203"/>
      <c r="O655" s="203"/>
      <c r="P655" s="203"/>
      <c r="Q655" s="203"/>
      <c r="R655" s="203"/>
      <c r="S655" s="203"/>
      <c r="T655" s="203"/>
      <c r="U655" s="203"/>
      <c r="V655" s="203"/>
      <c r="W655" s="203"/>
      <c r="X655" s="203"/>
      <c r="Y655" s="203"/>
      <c r="Z655" s="203"/>
      <c r="AA655" s="203"/>
    </row>
    <row r="656" spans="1:27" ht="15.75" customHeight="1" x14ac:dyDescent="0.2">
      <c r="A656" s="203"/>
      <c r="B656" s="203"/>
      <c r="C656" s="203"/>
      <c r="D656" s="203"/>
      <c r="E656" s="203"/>
      <c r="F656" s="203"/>
      <c r="G656" s="204"/>
      <c r="H656" s="203"/>
      <c r="I656" s="203"/>
      <c r="J656" s="203"/>
      <c r="K656" s="203"/>
      <c r="L656" s="203"/>
      <c r="M656" s="203"/>
      <c r="N656" s="203"/>
      <c r="O656" s="203"/>
      <c r="P656" s="203"/>
      <c r="Q656" s="203"/>
      <c r="R656" s="203"/>
      <c r="S656" s="203"/>
      <c r="T656" s="203"/>
      <c r="U656" s="203"/>
      <c r="V656" s="203"/>
      <c r="W656" s="203"/>
      <c r="X656" s="203"/>
      <c r="Y656" s="203"/>
      <c r="Z656" s="203"/>
      <c r="AA656" s="203"/>
    </row>
    <row r="657" spans="1:27" ht="15.75" customHeight="1" x14ac:dyDescent="0.2">
      <c r="A657" s="203"/>
      <c r="B657" s="203"/>
      <c r="C657" s="203"/>
      <c r="D657" s="203"/>
      <c r="E657" s="203"/>
      <c r="F657" s="203"/>
      <c r="G657" s="204"/>
      <c r="H657" s="203"/>
      <c r="I657" s="203"/>
      <c r="J657" s="203"/>
      <c r="K657" s="203"/>
      <c r="L657" s="203"/>
      <c r="M657" s="203"/>
      <c r="N657" s="203"/>
      <c r="O657" s="203"/>
      <c r="P657" s="203"/>
      <c r="Q657" s="203"/>
      <c r="R657" s="203"/>
      <c r="S657" s="203"/>
      <c r="T657" s="203"/>
      <c r="U657" s="203"/>
      <c r="V657" s="203"/>
      <c r="W657" s="203"/>
      <c r="X657" s="203"/>
      <c r="Y657" s="203"/>
      <c r="Z657" s="203"/>
      <c r="AA657" s="203"/>
    </row>
    <row r="658" spans="1:27" ht="15.75" customHeight="1" x14ac:dyDescent="0.2">
      <c r="A658" s="203"/>
      <c r="B658" s="203"/>
      <c r="C658" s="203"/>
      <c r="D658" s="203"/>
      <c r="E658" s="203"/>
      <c r="F658" s="203"/>
      <c r="G658" s="204"/>
      <c r="H658" s="203"/>
      <c r="I658" s="203"/>
      <c r="J658" s="203"/>
      <c r="K658" s="203"/>
      <c r="L658" s="203"/>
      <c r="M658" s="203"/>
      <c r="N658" s="203"/>
      <c r="O658" s="203"/>
      <c r="P658" s="203"/>
      <c r="Q658" s="203"/>
      <c r="R658" s="203"/>
      <c r="S658" s="203"/>
      <c r="T658" s="203"/>
      <c r="U658" s="203"/>
      <c r="V658" s="203"/>
      <c r="W658" s="203"/>
      <c r="X658" s="203"/>
      <c r="Y658" s="203"/>
      <c r="Z658" s="203"/>
      <c r="AA658" s="203"/>
    </row>
    <row r="659" spans="1:27" ht="15.75" customHeight="1" x14ac:dyDescent="0.2">
      <c r="A659" s="203"/>
      <c r="B659" s="203"/>
      <c r="C659" s="203"/>
      <c r="D659" s="203"/>
      <c r="E659" s="203"/>
      <c r="F659" s="203"/>
      <c r="G659" s="204"/>
      <c r="H659" s="203"/>
      <c r="I659" s="203"/>
      <c r="J659" s="203"/>
      <c r="K659" s="203"/>
      <c r="L659" s="203"/>
      <c r="M659" s="203"/>
      <c r="N659" s="203"/>
      <c r="O659" s="203"/>
      <c r="P659" s="203"/>
      <c r="Q659" s="203"/>
      <c r="R659" s="203"/>
      <c r="S659" s="203"/>
      <c r="T659" s="203"/>
      <c r="U659" s="203"/>
      <c r="V659" s="203"/>
      <c r="W659" s="203"/>
      <c r="X659" s="203"/>
      <c r="Y659" s="203"/>
      <c r="Z659" s="203"/>
      <c r="AA659" s="203"/>
    </row>
    <row r="660" spans="1:27" ht="15.75" customHeight="1" x14ac:dyDescent="0.2">
      <c r="A660" s="203"/>
      <c r="B660" s="203"/>
      <c r="C660" s="203"/>
      <c r="D660" s="203"/>
      <c r="E660" s="203"/>
      <c r="F660" s="203"/>
      <c r="G660" s="204"/>
      <c r="H660" s="203"/>
      <c r="I660" s="203"/>
      <c r="J660" s="203"/>
      <c r="K660" s="203"/>
      <c r="L660" s="203"/>
      <c r="M660" s="203"/>
      <c r="N660" s="203"/>
      <c r="O660" s="203"/>
      <c r="P660" s="203"/>
      <c r="Q660" s="203"/>
      <c r="R660" s="203"/>
      <c r="S660" s="203"/>
      <c r="T660" s="203"/>
      <c r="U660" s="203"/>
      <c r="V660" s="203"/>
      <c r="W660" s="203"/>
      <c r="X660" s="203"/>
      <c r="Y660" s="203"/>
      <c r="Z660" s="203"/>
      <c r="AA660" s="203"/>
    </row>
    <row r="661" spans="1:27" ht="15.75" customHeight="1" x14ac:dyDescent="0.2">
      <c r="A661" s="203"/>
      <c r="B661" s="203"/>
      <c r="C661" s="203"/>
      <c r="D661" s="203"/>
      <c r="E661" s="203"/>
      <c r="F661" s="203"/>
      <c r="G661" s="204"/>
      <c r="H661" s="203"/>
      <c r="I661" s="203"/>
      <c r="J661" s="203"/>
      <c r="K661" s="203"/>
      <c r="L661" s="203"/>
      <c r="M661" s="203"/>
      <c r="N661" s="203"/>
      <c r="O661" s="203"/>
      <c r="P661" s="203"/>
      <c r="Q661" s="203"/>
      <c r="R661" s="203"/>
      <c r="S661" s="203"/>
      <c r="T661" s="203"/>
      <c r="U661" s="203"/>
      <c r="V661" s="203"/>
      <c r="W661" s="203"/>
      <c r="X661" s="203"/>
      <c r="Y661" s="203"/>
      <c r="Z661" s="203"/>
      <c r="AA661" s="203"/>
    </row>
    <row r="662" spans="1:27" ht="15.75" customHeight="1" x14ac:dyDescent="0.2">
      <c r="A662" s="203"/>
      <c r="B662" s="203"/>
      <c r="C662" s="203"/>
      <c r="D662" s="203"/>
      <c r="E662" s="203"/>
      <c r="F662" s="203"/>
      <c r="G662" s="204"/>
      <c r="H662" s="203"/>
      <c r="I662" s="203"/>
      <c r="J662" s="203"/>
      <c r="K662" s="203"/>
      <c r="L662" s="203"/>
      <c r="M662" s="203"/>
      <c r="N662" s="203"/>
      <c r="O662" s="203"/>
      <c r="P662" s="203"/>
      <c r="Q662" s="203"/>
      <c r="R662" s="203"/>
      <c r="S662" s="203"/>
      <c r="T662" s="203"/>
      <c r="U662" s="203"/>
      <c r="V662" s="203"/>
      <c r="W662" s="203"/>
      <c r="X662" s="203"/>
      <c r="Y662" s="203"/>
      <c r="Z662" s="203"/>
      <c r="AA662" s="203"/>
    </row>
    <row r="663" spans="1:27" ht="15.75" customHeight="1" x14ac:dyDescent="0.2">
      <c r="A663" s="203"/>
      <c r="B663" s="203"/>
      <c r="C663" s="203"/>
      <c r="D663" s="203"/>
      <c r="E663" s="203"/>
      <c r="F663" s="203"/>
      <c r="G663" s="204"/>
      <c r="H663" s="203"/>
      <c r="I663" s="203"/>
      <c r="J663" s="203"/>
      <c r="K663" s="203"/>
      <c r="L663" s="203"/>
      <c r="M663" s="203"/>
      <c r="N663" s="203"/>
      <c r="O663" s="203"/>
      <c r="P663" s="203"/>
      <c r="Q663" s="203"/>
      <c r="R663" s="203"/>
      <c r="S663" s="203"/>
      <c r="T663" s="203"/>
      <c r="U663" s="203"/>
      <c r="V663" s="203"/>
      <c r="W663" s="203"/>
      <c r="X663" s="203"/>
      <c r="Y663" s="203"/>
      <c r="Z663" s="203"/>
      <c r="AA663" s="203"/>
    </row>
    <row r="664" spans="1:27" ht="15.75" customHeight="1" x14ac:dyDescent="0.2">
      <c r="A664" s="203"/>
      <c r="B664" s="203"/>
      <c r="C664" s="203"/>
      <c r="D664" s="203"/>
      <c r="E664" s="203"/>
      <c r="F664" s="203"/>
      <c r="G664" s="204"/>
      <c r="H664" s="203"/>
      <c r="I664" s="203"/>
      <c r="J664" s="203"/>
      <c r="K664" s="203"/>
      <c r="L664" s="203"/>
      <c r="M664" s="203"/>
      <c r="N664" s="203"/>
      <c r="O664" s="203"/>
      <c r="P664" s="203"/>
      <c r="Q664" s="203"/>
      <c r="R664" s="203"/>
      <c r="S664" s="203"/>
      <c r="T664" s="203"/>
      <c r="U664" s="203"/>
      <c r="V664" s="203"/>
      <c r="W664" s="203"/>
      <c r="X664" s="203"/>
      <c r="Y664" s="203"/>
      <c r="Z664" s="203"/>
      <c r="AA664" s="203"/>
    </row>
    <row r="665" spans="1:27" ht="15.75" customHeight="1" x14ac:dyDescent="0.2">
      <c r="A665" s="203"/>
      <c r="B665" s="203"/>
      <c r="C665" s="203"/>
      <c r="D665" s="203"/>
      <c r="E665" s="203"/>
      <c r="F665" s="203"/>
      <c r="G665" s="204"/>
      <c r="H665" s="203"/>
      <c r="I665" s="203"/>
      <c r="J665" s="203"/>
      <c r="K665" s="203"/>
      <c r="L665" s="203"/>
      <c r="M665" s="203"/>
      <c r="N665" s="203"/>
      <c r="O665" s="203"/>
      <c r="P665" s="203"/>
      <c r="Q665" s="203"/>
      <c r="R665" s="203"/>
      <c r="S665" s="203"/>
      <c r="T665" s="203"/>
      <c r="U665" s="203"/>
      <c r="V665" s="203"/>
      <c r="W665" s="203"/>
      <c r="X665" s="203"/>
      <c r="Y665" s="203"/>
      <c r="Z665" s="203"/>
      <c r="AA665" s="203"/>
    </row>
    <row r="666" spans="1:27" ht="15.75" customHeight="1" x14ac:dyDescent="0.2">
      <c r="A666" s="203"/>
      <c r="B666" s="203"/>
      <c r="C666" s="203"/>
      <c r="D666" s="203"/>
      <c r="E666" s="203"/>
      <c r="F666" s="203"/>
      <c r="G666" s="204"/>
      <c r="H666" s="203"/>
      <c r="I666" s="203"/>
      <c r="J666" s="203"/>
      <c r="K666" s="203"/>
      <c r="L666" s="203"/>
      <c r="M666" s="203"/>
      <c r="N666" s="203"/>
      <c r="O666" s="203"/>
      <c r="P666" s="203"/>
      <c r="Q666" s="203"/>
      <c r="R666" s="203"/>
      <c r="S666" s="203"/>
      <c r="T666" s="203"/>
      <c r="U666" s="203"/>
      <c r="V666" s="203"/>
      <c r="W666" s="203"/>
      <c r="X666" s="203"/>
      <c r="Y666" s="203"/>
      <c r="Z666" s="203"/>
      <c r="AA666" s="203"/>
    </row>
    <row r="667" spans="1:27" ht="15.75" customHeight="1" x14ac:dyDescent="0.2">
      <c r="A667" s="203"/>
      <c r="B667" s="203"/>
      <c r="C667" s="203"/>
      <c r="D667" s="203"/>
      <c r="E667" s="203"/>
      <c r="F667" s="203"/>
      <c r="G667" s="204"/>
      <c r="H667" s="203"/>
      <c r="I667" s="203"/>
      <c r="J667" s="203"/>
      <c r="K667" s="203"/>
      <c r="L667" s="203"/>
      <c r="M667" s="203"/>
      <c r="N667" s="203"/>
      <c r="O667" s="203"/>
      <c r="P667" s="203"/>
      <c r="Q667" s="203"/>
      <c r="R667" s="203"/>
      <c r="S667" s="203"/>
      <c r="T667" s="203"/>
      <c r="U667" s="203"/>
      <c r="V667" s="203"/>
      <c r="W667" s="203"/>
      <c r="X667" s="203"/>
      <c r="Y667" s="203"/>
      <c r="Z667" s="203"/>
      <c r="AA667" s="203"/>
    </row>
    <row r="668" spans="1:27" ht="15.75" customHeight="1" x14ac:dyDescent="0.2">
      <c r="A668" s="203"/>
      <c r="B668" s="203"/>
      <c r="C668" s="203"/>
      <c r="D668" s="203"/>
      <c r="E668" s="203"/>
      <c r="F668" s="203"/>
      <c r="G668" s="204"/>
      <c r="H668" s="203"/>
      <c r="I668" s="203"/>
      <c r="J668" s="203"/>
      <c r="K668" s="203"/>
      <c r="L668" s="203"/>
      <c r="M668" s="203"/>
      <c r="N668" s="203"/>
      <c r="O668" s="203"/>
      <c r="P668" s="203"/>
      <c r="Q668" s="203"/>
      <c r="R668" s="203"/>
      <c r="S668" s="203"/>
      <c r="T668" s="203"/>
      <c r="U668" s="203"/>
      <c r="V668" s="203"/>
      <c r="W668" s="203"/>
      <c r="X668" s="203"/>
      <c r="Y668" s="203"/>
      <c r="Z668" s="203"/>
      <c r="AA668" s="203"/>
    </row>
    <row r="669" spans="1:27" ht="15.75" customHeight="1" x14ac:dyDescent="0.2">
      <c r="A669" s="203"/>
      <c r="B669" s="203"/>
      <c r="C669" s="203"/>
      <c r="D669" s="203"/>
      <c r="E669" s="203"/>
      <c r="F669" s="203"/>
      <c r="G669" s="204"/>
      <c r="H669" s="203"/>
      <c r="I669" s="203"/>
      <c r="J669" s="203"/>
      <c r="K669" s="203"/>
      <c r="L669" s="203"/>
      <c r="M669" s="203"/>
      <c r="N669" s="203"/>
      <c r="O669" s="203"/>
      <c r="P669" s="203"/>
      <c r="Q669" s="203"/>
      <c r="R669" s="203"/>
      <c r="S669" s="203"/>
      <c r="T669" s="203"/>
      <c r="U669" s="203"/>
      <c r="V669" s="203"/>
      <c r="W669" s="203"/>
      <c r="X669" s="203"/>
      <c r="Y669" s="203"/>
      <c r="Z669" s="203"/>
      <c r="AA669" s="203"/>
    </row>
    <row r="670" spans="1:27" ht="15.75" customHeight="1" x14ac:dyDescent="0.2">
      <c r="A670" s="203"/>
      <c r="B670" s="203"/>
      <c r="C670" s="203"/>
      <c r="D670" s="203"/>
      <c r="E670" s="203"/>
      <c r="F670" s="203"/>
      <c r="G670" s="204"/>
      <c r="H670" s="203"/>
      <c r="I670" s="203"/>
      <c r="J670" s="203"/>
      <c r="K670" s="203"/>
      <c r="L670" s="203"/>
      <c r="M670" s="203"/>
      <c r="N670" s="203"/>
      <c r="O670" s="203"/>
      <c r="P670" s="203"/>
      <c r="Q670" s="203"/>
      <c r="R670" s="203"/>
      <c r="S670" s="203"/>
      <c r="T670" s="203"/>
      <c r="U670" s="203"/>
      <c r="V670" s="203"/>
      <c r="W670" s="203"/>
      <c r="X670" s="203"/>
      <c r="Y670" s="203"/>
      <c r="Z670" s="203"/>
      <c r="AA670" s="203"/>
    </row>
    <row r="671" spans="1:27" ht="15.75" customHeight="1" x14ac:dyDescent="0.2">
      <c r="A671" s="203"/>
      <c r="B671" s="203"/>
      <c r="C671" s="203"/>
      <c r="D671" s="203"/>
      <c r="E671" s="203"/>
      <c r="F671" s="203"/>
      <c r="G671" s="204"/>
      <c r="H671" s="203"/>
      <c r="I671" s="203"/>
      <c r="J671" s="203"/>
      <c r="K671" s="203"/>
      <c r="L671" s="203"/>
      <c r="M671" s="203"/>
      <c r="N671" s="203"/>
      <c r="O671" s="203"/>
      <c r="P671" s="203"/>
      <c r="Q671" s="203"/>
      <c r="R671" s="203"/>
      <c r="S671" s="203"/>
      <c r="T671" s="203"/>
      <c r="U671" s="203"/>
      <c r="V671" s="203"/>
      <c r="W671" s="203"/>
      <c r="X671" s="203"/>
      <c r="Y671" s="203"/>
      <c r="Z671" s="203"/>
      <c r="AA671" s="203"/>
    </row>
    <row r="672" spans="1:27" ht="15.75" customHeight="1" x14ac:dyDescent="0.2">
      <c r="A672" s="203"/>
      <c r="B672" s="203"/>
      <c r="C672" s="203"/>
      <c r="D672" s="203"/>
      <c r="E672" s="203"/>
      <c r="F672" s="203"/>
      <c r="G672" s="204"/>
      <c r="H672" s="203"/>
      <c r="I672" s="203"/>
      <c r="J672" s="203"/>
      <c r="K672" s="203"/>
      <c r="L672" s="203"/>
      <c r="M672" s="203"/>
      <c r="N672" s="203"/>
      <c r="O672" s="203"/>
      <c r="P672" s="203"/>
      <c r="Q672" s="203"/>
      <c r="R672" s="203"/>
      <c r="S672" s="203"/>
      <c r="T672" s="203"/>
      <c r="U672" s="203"/>
      <c r="V672" s="203"/>
      <c r="W672" s="203"/>
      <c r="X672" s="203"/>
      <c r="Y672" s="203"/>
      <c r="Z672" s="203"/>
      <c r="AA672" s="203"/>
    </row>
    <row r="673" spans="1:27" ht="15.75" customHeight="1" x14ac:dyDescent="0.2">
      <c r="A673" s="203"/>
      <c r="B673" s="203"/>
      <c r="C673" s="203"/>
      <c r="D673" s="203"/>
      <c r="E673" s="203"/>
      <c r="F673" s="203"/>
      <c r="G673" s="204"/>
      <c r="H673" s="203"/>
      <c r="I673" s="203"/>
      <c r="J673" s="203"/>
      <c r="K673" s="203"/>
      <c r="L673" s="203"/>
      <c r="M673" s="203"/>
      <c r="N673" s="203"/>
      <c r="O673" s="203"/>
      <c r="P673" s="203"/>
      <c r="Q673" s="203"/>
      <c r="R673" s="203"/>
      <c r="S673" s="203"/>
      <c r="T673" s="203"/>
      <c r="U673" s="203"/>
      <c r="V673" s="203"/>
      <c r="W673" s="203"/>
      <c r="X673" s="203"/>
      <c r="Y673" s="203"/>
      <c r="Z673" s="203"/>
      <c r="AA673" s="203"/>
    </row>
    <row r="674" spans="1:27" ht="15.75" customHeight="1" x14ac:dyDescent="0.2">
      <c r="A674" s="203"/>
      <c r="B674" s="203"/>
      <c r="C674" s="203"/>
      <c r="D674" s="203"/>
      <c r="E674" s="203"/>
      <c r="F674" s="203"/>
      <c r="G674" s="204"/>
      <c r="H674" s="203"/>
      <c r="I674" s="203"/>
      <c r="J674" s="203"/>
      <c r="K674" s="203"/>
      <c r="L674" s="203"/>
      <c r="M674" s="203"/>
      <c r="N674" s="203"/>
      <c r="O674" s="203"/>
      <c r="P674" s="203"/>
      <c r="Q674" s="203"/>
      <c r="R674" s="203"/>
      <c r="S674" s="203"/>
      <c r="T674" s="203"/>
      <c r="U674" s="203"/>
      <c r="V674" s="203"/>
      <c r="W674" s="203"/>
      <c r="X674" s="203"/>
      <c r="Y674" s="203"/>
      <c r="Z674" s="203"/>
      <c r="AA674" s="203"/>
    </row>
    <row r="675" spans="1:27" ht="15.75" customHeight="1" x14ac:dyDescent="0.2">
      <c r="A675" s="203"/>
      <c r="B675" s="203"/>
      <c r="C675" s="203"/>
      <c r="D675" s="203"/>
      <c r="E675" s="203"/>
      <c r="F675" s="203"/>
      <c r="G675" s="204"/>
      <c r="H675" s="203"/>
      <c r="I675" s="203"/>
      <c r="J675" s="203"/>
      <c r="K675" s="203"/>
      <c r="L675" s="203"/>
      <c r="M675" s="203"/>
      <c r="N675" s="203"/>
      <c r="O675" s="203"/>
      <c r="P675" s="203"/>
      <c r="Q675" s="203"/>
      <c r="R675" s="203"/>
      <c r="S675" s="203"/>
      <c r="T675" s="203"/>
      <c r="U675" s="203"/>
      <c r="V675" s="203"/>
      <c r="W675" s="203"/>
      <c r="X675" s="203"/>
      <c r="Y675" s="203"/>
      <c r="Z675" s="203"/>
      <c r="AA675" s="203"/>
    </row>
    <row r="676" spans="1:27" ht="15.75" customHeight="1" x14ac:dyDescent="0.2">
      <c r="A676" s="203"/>
      <c r="B676" s="203"/>
      <c r="C676" s="203"/>
      <c r="D676" s="203"/>
      <c r="E676" s="203"/>
      <c r="F676" s="203"/>
      <c r="G676" s="204"/>
      <c r="H676" s="203"/>
      <c r="I676" s="203"/>
      <c r="J676" s="203"/>
      <c r="K676" s="203"/>
      <c r="L676" s="203"/>
      <c r="M676" s="203"/>
      <c r="N676" s="203"/>
      <c r="O676" s="203"/>
      <c r="P676" s="203"/>
      <c r="Q676" s="203"/>
      <c r="R676" s="203"/>
      <c r="S676" s="203"/>
      <c r="T676" s="203"/>
      <c r="U676" s="203"/>
      <c r="V676" s="203"/>
      <c r="W676" s="203"/>
      <c r="X676" s="203"/>
      <c r="Y676" s="203"/>
      <c r="Z676" s="203"/>
      <c r="AA676" s="203"/>
    </row>
    <row r="677" spans="1:27" ht="15.75" customHeight="1" x14ac:dyDescent="0.2">
      <c r="A677" s="203"/>
      <c r="B677" s="203"/>
      <c r="C677" s="203"/>
      <c r="D677" s="203"/>
      <c r="E677" s="203"/>
      <c r="F677" s="203"/>
      <c r="G677" s="204"/>
      <c r="H677" s="203"/>
      <c r="I677" s="203"/>
      <c r="J677" s="203"/>
      <c r="K677" s="203"/>
      <c r="L677" s="203"/>
      <c r="M677" s="203"/>
      <c r="N677" s="203"/>
      <c r="O677" s="203"/>
      <c r="P677" s="203"/>
      <c r="Q677" s="203"/>
      <c r="R677" s="203"/>
      <c r="S677" s="203"/>
      <c r="T677" s="203"/>
      <c r="U677" s="203"/>
      <c r="V677" s="203"/>
      <c r="W677" s="203"/>
      <c r="X677" s="203"/>
      <c r="Y677" s="203"/>
      <c r="Z677" s="203"/>
      <c r="AA677" s="203"/>
    </row>
    <row r="678" spans="1:27" ht="15.75" customHeight="1" x14ac:dyDescent="0.2">
      <c r="A678" s="203"/>
      <c r="B678" s="203"/>
      <c r="C678" s="203"/>
      <c r="D678" s="203"/>
      <c r="E678" s="203"/>
      <c r="F678" s="203"/>
      <c r="G678" s="204"/>
      <c r="H678" s="203"/>
      <c r="I678" s="203"/>
      <c r="J678" s="203"/>
      <c r="K678" s="203"/>
      <c r="L678" s="203"/>
      <c r="M678" s="203"/>
      <c r="N678" s="203"/>
      <c r="O678" s="203"/>
      <c r="P678" s="203"/>
      <c r="Q678" s="203"/>
      <c r="R678" s="203"/>
      <c r="S678" s="203"/>
      <c r="T678" s="203"/>
      <c r="U678" s="203"/>
      <c r="V678" s="203"/>
      <c r="W678" s="203"/>
      <c r="X678" s="203"/>
      <c r="Y678" s="203"/>
      <c r="Z678" s="203"/>
      <c r="AA678" s="203"/>
    </row>
    <row r="679" spans="1:27" ht="15.75" customHeight="1" x14ac:dyDescent="0.2">
      <c r="A679" s="203"/>
      <c r="B679" s="203"/>
      <c r="C679" s="203"/>
      <c r="D679" s="203"/>
      <c r="E679" s="203"/>
      <c r="F679" s="203"/>
      <c r="G679" s="204"/>
      <c r="H679" s="203"/>
      <c r="I679" s="203"/>
      <c r="J679" s="203"/>
      <c r="K679" s="203"/>
      <c r="L679" s="203"/>
      <c r="M679" s="203"/>
      <c r="N679" s="203"/>
      <c r="O679" s="203"/>
      <c r="P679" s="203"/>
      <c r="Q679" s="203"/>
      <c r="R679" s="203"/>
      <c r="S679" s="203"/>
      <c r="T679" s="203"/>
      <c r="U679" s="203"/>
      <c r="V679" s="203"/>
      <c r="W679" s="203"/>
      <c r="X679" s="203"/>
      <c r="Y679" s="203"/>
      <c r="Z679" s="203"/>
      <c r="AA679" s="203"/>
    </row>
    <row r="680" spans="1:27" ht="15.75" customHeight="1" x14ac:dyDescent="0.2">
      <c r="A680" s="203"/>
      <c r="B680" s="203"/>
      <c r="C680" s="203"/>
      <c r="D680" s="203"/>
      <c r="E680" s="203"/>
      <c r="F680" s="203"/>
      <c r="G680" s="204"/>
      <c r="H680" s="203"/>
      <c r="I680" s="203"/>
      <c r="J680" s="203"/>
      <c r="K680" s="203"/>
      <c r="L680" s="203"/>
      <c r="M680" s="203"/>
      <c r="N680" s="203"/>
      <c r="O680" s="203"/>
      <c r="P680" s="203"/>
      <c r="Q680" s="203"/>
      <c r="R680" s="203"/>
      <c r="S680" s="203"/>
      <c r="T680" s="203"/>
      <c r="U680" s="203"/>
      <c r="V680" s="203"/>
      <c r="W680" s="203"/>
      <c r="X680" s="203"/>
      <c r="Y680" s="203"/>
      <c r="Z680" s="203"/>
      <c r="AA680" s="203"/>
    </row>
    <row r="681" spans="1:27" ht="15.75" customHeight="1" x14ac:dyDescent="0.2">
      <c r="A681" s="203"/>
      <c r="B681" s="203"/>
      <c r="C681" s="203"/>
      <c r="D681" s="203"/>
      <c r="E681" s="203"/>
      <c r="F681" s="203"/>
      <c r="G681" s="204"/>
      <c r="H681" s="203"/>
      <c r="I681" s="203"/>
      <c r="J681" s="203"/>
      <c r="K681" s="203"/>
      <c r="L681" s="203"/>
      <c r="M681" s="203"/>
      <c r="N681" s="203"/>
      <c r="O681" s="203"/>
      <c r="P681" s="203"/>
      <c r="Q681" s="203"/>
      <c r="R681" s="203"/>
      <c r="S681" s="203"/>
      <c r="T681" s="203"/>
      <c r="U681" s="203"/>
      <c r="V681" s="203"/>
      <c r="W681" s="203"/>
      <c r="X681" s="203"/>
      <c r="Y681" s="203"/>
      <c r="Z681" s="203"/>
      <c r="AA681" s="203"/>
    </row>
    <row r="682" spans="1:27" ht="15.75" customHeight="1" x14ac:dyDescent="0.2">
      <c r="A682" s="203"/>
      <c r="B682" s="203"/>
      <c r="C682" s="203"/>
      <c r="D682" s="203"/>
      <c r="E682" s="203"/>
      <c r="F682" s="203"/>
      <c r="G682" s="204"/>
      <c r="H682" s="203"/>
      <c r="I682" s="203"/>
      <c r="J682" s="203"/>
      <c r="K682" s="203"/>
      <c r="L682" s="203"/>
      <c r="M682" s="203"/>
      <c r="N682" s="203"/>
      <c r="O682" s="203"/>
      <c r="P682" s="203"/>
      <c r="Q682" s="203"/>
      <c r="R682" s="203"/>
      <c r="S682" s="203"/>
      <c r="T682" s="203"/>
      <c r="U682" s="203"/>
      <c r="V682" s="203"/>
      <c r="W682" s="203"/>
      <c r="X682" s="203"/>
      <c r="Y682" s="203"/>
      <c r="Z682" s="203"/>
      <c r="AA682" s="203"/>
    </row>
    <row r="683" spans="1:27" ht="15.75" customHeight="1" x14ac:dyDescent="0.2">
      <c r="A683" s="203"/>
      <c r="B683" s="203"/>
      <c r="C683" s="203"/>
      <c r="D683" s="203"/>
      <c r="E683" s="203"/>
      <c r="F683" s="203"/>
      <c r="G683" s="204"/>
      <c r="H683" s="203"/>
      <c r="I683" s="203"/>
      <c r="J683" s="203"/>
      <c r="K683" s="203"/>
      <c r="L683" s="203"/>
      <c r="M683" s="203"/>
      <c r="N683" s="203"/>
      <c r="O683" s="203"/>
      <c r="P683" s="203"/>
      <c r="Q683" s="203"/>
      <c r="R683" s="203"/>
      <c r="S683" s="203"/>
      <c r="T683" s="203"/>
      <c r="U683" s="203"/>
      <c r="V683" s="203"/>
      <c r="W683" s="203"/>
      <c r="X683" s="203"/>
      <c r="Y683" s="203"/>
      <c r="Z683" s="203"/>
      <c r="AA683" s="203"/>
    </row>
    <row r="684" spans="1:27" ht="15.75" customHeight="1" x14ac:dyDescent="0.2">
      <c r="A684" s="203"/>
      <c r="B684" s="203"/>
      <c r="C684" s="203"/>
      <c r="D684" s="203"/>
      <c r="E684" s="203"/>
      <c r="F684" s="203"/>
      <c r="G684" s="204"/>
      <c r="H684" s="203"/>
      <c r="I684" s="203"/>
      <c r="J684" s="203"/>
      <c r="K684" s="203"/>
      <c r="L684" s="203"/>
      <c r="M684" s="203"/>
      <c r="N684" s="203"/>
      <c r="O684" s="203"/>
      <c r="P684" s="203"/>
      <c r="Q684" s="203"/>
      <c r="R684" s="203"/>
      <c r="S684" s="203"/>
      <c r="T684" s="203"/>
      <c r="U684" s="203"/>
      <c r="V684" s="203"/>
      <c r="W684" s="203"/>
      <c r="X684" s="203"/>
      <c r="Y684" s="203"/>
      <c r="Z684" s="203"/>
      <c r="AA684" s="203"/>
    </row>
    <row r="685" spans="1:27" ht="15.75" customHeight="1" x14ac:dyDescent="0.2">
      <c r="A685" s="203"/>
      <c r="B685" s="203"/>
      <c r="C685" s="203"/>
      <c r="D685" s="203"/>
      <c r="E685" s="203"/>
      <c r="F685" s="203"/>
      <c r="G685" s="204"/>
      <c r="H685" s="203"/>
      <c r="I685" s="203"/>
      <c r="J685" s="203"/>
      <c r="K685" s="203"/>
      <c r="L685" s="203"/>
      <c r="M685" s="203"/>
      <c r="N685" s="203"/>
      <c r="O685" s="203"/>
      <c r="P685" s="203"/>
      <c r="Q685" s="203"/>
      <c r="R685" s="203"/>
      <c r="S685" s="203"/>
      <c r="T685" s="203"/>
      <c r="U685" s="203"/>
      <c r="V685" s="203"/>
      <c r="W685" s="203"/>
      <c r="X685" s="203"/>
      <c r="Y685" s="203"/>
      <c r="Z685" s="203"/>
      <c r="AA685" s="203"/>
    </row>
    <row r="686" spans="1:27" ht="15.75" customHeight="1" x14ac:dyDescent="0.2">
      <c r="A686" s="203"/>
      <c r="B686" s="203"/>
      <c r="C686" s="203"/>
      <c r="D686" s="203"/>
      <c r="E686" s="203"/>
      <c r="F686" s="203"/>
      <c r="G686" s="204"/>
      <c r="H686" s="203"/>
      <c r="I686" s="203"/>
      <c r="J686" s="203"/>
      <c r="K686" s="203"/>
      <c r="L686" s="203"/>
      <c r="M686" s="203"/>
      <c r="N686" s="203"/>
      <c r="O686" s="203"/>
      <c r="P686" s="203"/>
      <c r="Q686" s="203"/>
      <c r="R686" s="203"/>
      <c r="S686" s="203"/>
      <c r="T686" s="203"/>
      <c r="U686" s="203"/>
      <c r="V686" s="203"/>
      <c r="W686" s="203"/>
      <c r="X686" s="203"/>
      <c r="Y686" s="203"/>
      <c r="Z686" s="203"/>
      <c r="AA686" s="203"/>
    </row>
    <row r="687" spans="1:27" ht="15.75" customHeight="1" x14ac:dyDescent="0.2">
      <c r="A687" s="203"/>
      <c r="B687" s="203"/>
      <c r="C687" s="203"/>
      <c r="D687" s="203"/>
      <c r="E687" s="203"/>
      <c r="F687" s="203"/>
      <c r="G687" s="204"/>
      <c r="H687" s="203"/>
      <c r="I687" s="203"/>
      <c r="J687" s="203"/>
      <c r="K687" s="203"/>
      <c r="L687" s="203"/>
      <c r="M687" s="203"/>
      <c r="N687" s="203"/>
      <c r="O687" s="203"/>
      <c r="P687" s="203"/>
      <c r="Q687" s="203"/>
      <c r="R687" s="203"/>
      <c r="S687" s="203"/>
      <c r="T687" s="203"/>
      <c r="U687" s="203"/>
      <c r="V687" s="203"/>
      <c r="W687" s="203"/>
      <c r="X687" s="203"/>
      <c r="Y687" s="203"/>
      <c r="Z687" s="203"/>
      <c r="AA687" s="203"/>
    </row>
    <row r="688" spans="1:27" ht="15.75" customHeight="1" x14ac:dyDescent="0.2">
      <c r="A688" s="203"/>
      <c r="B688" s="203"/>
      <c r="C688" s="203"/>
      <c r="D688" s="203"/>
      <c r="E688" s="203"/>
      <c r="F688" s="203"/>
      <c r="G688" s="204"/>
      <c r="H688" s="203"/>
      <c r="I688" s="203"/>
      <c r="J688" s="203"/>
      <c r="K688" s="203"/>
      <c r="L688" s="203"/>
      <c r="M688" s="203"/>
      <c r="N688" s="203"/>
      <c r="O688" s="203"/>
      <c r="P688" s="203"/>
      <c r="Q688" s="203"/>
      <c r="R688" s="203"/>
      <c r="S688" s="203"/>
      <c r="T688" s="203"/>
      <c r="U688" s="203"/>
      <c r="V688" s="203"/>
      <c r="W688" s="203"/>
      <c r="X688" s="203"/>
      <c r="Y688" s="203"/>
      <c r="Z688" s="203"/>
      <c r="AA688" s="203"/>
    </row>
    <row r="689" spans="1:27" ht="15.75" customHeight="1" x14ac:dyDescent="0.2">
      <c r="A689" s="203"/>
      <c r="B689" s="203"/>
      <c r="C689" s="203"/>
      <c r="D689" s="203"/>
      <c r="E689" s="203"/>
      <c r="F689" s="203"/>
      <c r="G689" s="204"/>
      <c r="H689" s="203"/>
      <c r="I689" s="203"/>
      <c r="J689" s="203"/>
      <c r="K689" s="203"/>
      <c r="L689" s="203"/>
      <c r="M689" s="203"/>
      <c r="N689" s="203"/>
      <c r="O689" s="203"/>
      <c r="P689" s="203"/>
      <c r="Q689" s="203"/>
      <c r="R689" s="203"/>
      <c r="S689" s="203"/>
      <c r="T689" s="203"/>
      <c r="U689" s="203"/>
      <c r="V689" s="203"/>
      <c r="W689" s="203"/>
      <c r="X689" s="203"/>
      <c r="Y689" s="203"/>
      <c r="Z689" s="203"/>
      <c r="AA689" s="203"/>
    </row>
    <row r="690" spans="1:27" ht="15.75" customHeight="1" x14ac:dyDescent="0.2">
      <c r="A690" s="203"/>
      <c r="B690" s="203"/>
      <c r="C690" s="203"/>
      <c r="D690" s="203"/>
      <c r="E690" s="203"/>
      <c r="F690" s="203"/>
      <c r="G690" s="204"/>
      <c r="H690" s="203"/>
      <c r="I690" s="203"/>
      <c r="J690" s="203"/>
      <c r="K690" s="203"/>
      <c r="L690" s="203"/>
      <c r="M690" s="203"/>
      <c r="N690" s="203"/>
      <c r="O690" s="203"/>
      <c r="P690" s="203"/>
      <c r="Q690" s="203"/>
      <c r="R690" s="203"/>
      <c r="S690" s="203"/>
      <c r="T690" s="203"/>
      <c r="U690" s="203"/>
      <c r="V690" s="203"/>
      <c r="W690" s="203"/>
      <c r="X690" s="203"/>
      <c r="Y690" s="203"/>
      <c r="Z690" s="203"/>
      <c r="AA690" s="203"/>
    </row>
    <row r="691" spans="1:27" ht="15.75" customHeight="1" x14ac:dyDescent="0.2">
      <c r="A691" s="203"/>
      <c r="B691" s="203"/>
      <c r="C691" s="203"/>
      <c r="D691" s="203"/>
      <c r="E691" s="203"/>
      <c r="F691" s="203"/>
      <c r="G691" s="204"/>
      <c r="H691" s="203"/>
      <c r="I691" s="203"/>
      <c r="J691" s="203"/>
      <c r="K691" s="203"/>
      <c r="L691" s="203"/>
      <c r="M691" s="203"/>
      <c r="N691" s="203"/>
      <c r="O691" s="203"/>
      <c r="P691" s="203"/>
      <c r="Q691" s="203"/>
      <c r="R691" s="203"/>
      <c r="S691" s="203"/>
      <c r="T691" s="203"/>
      <c r="U691" s="203"/>
      <c r="V691" s="203"/>
      <c r="W691" s="203"/>
      <c r="X691" s="203"/>
      <c r="Y691" s="203"/>
      <c r="Z691" s="203"/>
      <c r="AA691" s="203"/>
    </row>
    <row r="692" spans="1:27" ht="15.75" customHeight="1" x14ac:dyDescent="0.2">
      <c r="A692" s="203"/>
      <c r="B692" s="203"/>
      <c r="C692" s="203"/>
      <c r="D692" s="203"/>
      <c r="E692" s="203"/>
      <c r="F692" s="203"/>
      <c r="G692" s="204"/>
      <c r="H692" s="203"/>
      <c r="I692" s="203"/>
      <c r="J692" s="203"/>
      <c r="K692" s="203"/>
      <c r="L692" s="203"/>
      <c r="M692" s="203"/>
      <c r="N692" s="203"/>
      <c r="O692" s="203"/>
      <c r="P692" s="203"/>
      <c r="Q692" s="203"/>
      <c r="R692" s="203"/>
      <c r="S692" s="203"/>
      <c r="T692" s="203"/>
      <c r="U692" s="203"/>
      <c r="V692" s="203"/>
      <c r="W692" s="203"/>
      <c r="X692" s="203"/>
      <c r="Y692" s="203"/>
      <c r="Z692" s="203"/>
      <c r="AA692" s="203"/>
    </row>
    <row r="693" spans="1:27" ht="15.75" customHeight="1" x14ac:dyDescent="0.2">
      <c r="A693" s="203"/>
      <c r="B693" s="203"/>
      <c r="C693" s="203"/>
      <c r="D693" s="203"/>
      <c r="E693" s="203"/>
      <c r="F693" s="203"/>
      <c r="G693" s="204"/>
      <c r="H693" s="203"/>
      <c r="I693" s="203"/>
      <c r="J693" s="203"/>
      <c r="K693" s="203"/>
      <c r="L693" s="203"/>
      <c r="M693" s="203"/>
      <c r="N693" s="203"/>
      <c r="O693" s="203"/>
      <c r="P693" s="203"/>
      <c r="Q693" s="203"/>
      <c r="R693" s="203"/>
      <c r="S693" s="203"/>
      <c r="T693" s="203"/>
      <c r="U693" s="203"/>
      <c r="V693" s="203"/>
      <c r="W693" s="203"/>
      <c r="X693" s="203"/>
      <c r="Y693" s="203"/>
      <c r="Z693" s="203"/>
      <c r="AA693" s="203"/>
    </row>
    <row r="694" spans="1:27" ht="15.75" customHeight="1" x14ac:dyDescent="0.2">
      <c r="A694" s="203"/>
      <c r="B694" s="203"/>
      <c r="C694" s="203"/>
      <c r="D694" s="203"/>
      <c r="E694" s="203"/>
      <c r="F694" s="203"/>
      <c r="G694" s="204"/>
      <c r="H694" s="203"/>
      <c r="I694" s="203"/>
      <c r="J694" s="203"/>
      <c r="K694" s="203"/>
      <c r="L694" s="203"/>
      <c r="M694" s="203"/>
      <c r="N694" s="203"/>
      <c r="O694" s="203"/>
      <c r="P694" s="203"/>
      <c r="Q694" s="203"/>
      <c r="R694" s="203"/>
      <c r="S694" s="203"/>
      <c r="T694" s="203"/>
      <c r="U694" s="203"/>
      <c r="V694" s="203"/>
      <c r="W694" s="203"/>
      <c r="X694" s="203"/>
      <c r="Y694" s="203"/>
      <c r="Z694" s="203"/>
      <c r="AA694" s="203"/>
    </row>
    <row r="695" spans="1:27" ht="15.75" customHeight="1" x14ac:dyDescent="0.2">
      <c r="A695" s="203"/>
      <c r="B695" s="203"/>
      <c r="C695" s="203"/>
      <c r="D695" s="203"/>
      <c r="E695" s="203"/>
      <c r="F695" s="203"/>
      <c r="G695" s="204"/>
      <c r="H695" s="203"/>
      <c r="I695" s="203"/>
      <c r="J695" s="203"/>
      <c r="K695" s="203"/>
      <c r="L695" s="203"/>
      <c r="M695" s="203"/>
      <c r="N695" s="203"/>
      <c r="O695" s="203"/>
      <c r="P695" s="203"/>
      <c r="Q695" s="203"/>
      <c r="R695" s="203"/>
      <c r="S695" s="203"/>
      <c r="T695" s="203"/>
      <c r="U695" s="203"/>
      <c r="V695" s="203"/>
      <c r="W695" s="203"/>
      <c r="X695" s="203"/>
      <c r="Y695" s="203"/>
      <c r="Z695" s="203"/>
      <c r="AA695" s="203"/>
    </row>
    <row r="696" spans="1:27" ht="15.75" customHeight="1" x14ac:dyDescent="0.2">
      <c r="A696" s="203"/>
      <c r="B696" s="203"/>
      <c r="C696" s="203"/>
      <c r="D696" s="203"/>
      <c r="E696" s="203"/>
      <c r="F696" s="203"/>
      <c r="G696" s="204"/>
      <c r="H696" s="203"/>
      <c r="I696" s="203"/>
      <c r="J696" s="203"/>
      <c r="K696" s="203"/>
      <c r="L696" s="203"/>
      <c r="M696" s="203"/>
      <c r="N696" s="203"/>
      <c r="O696" s="203"/>
      <c r="P696" s="203"/>
      <c r="Q696" s="203"/>
      <c r="R696" s="203"/>
      <c r="S696" s="203"/>
      <c r="T696" s="203"/>
      <c r="U696" s="203"/>
      <c r="V696" s="203"/>
      <c r="W696" s="203"/>
      <c r="X696" s="203"/>
      <c r="Y696" s="203"/>
      <c r="Z696" s="203"/>
      <c r="AA696" s="203"/>
    </row>
    <row r="697" spans="1:27" ht="15.75" customHeight="1" x14ac:dyDescent="0.2">
      <c r="A697" s="203"/>
      <c r="B697" s="203"/>
      <c r="C697" s="203"/>
      <c r="D697" s="203"/>
      <c r="E697" s="203"/>
      <c r="F697" s="203"/>
      <c r="G697" s="204"/>
      <c r="H697" s="203"/>
      <c r="I697" s="203"/>
      <c r="J697" s="203"/>
      <c r="K697" s="203"/>
      <c r="L697" s="203"/>
      <c r="M697" s="203"/>
      <c r="N697" s="203"/>
      <c r="O697" s="203"/>
      <c r="P697" s="203"/>
      <c r="Q697" s="203"/>
      <c r="R697" s="203"/>
      <c r="S697" s="203"/>
      <c r="T697" s="203"/>
      <c r="U697" s="203"/>
      <c r="V697" s="203"/>
      <c r="W697" s="203"/>
      <c r="X697" s="203"/>
      <c r="Y697" s="203"/>
      <c r="Z697" s="203"/>
      <c r="AA697" s="203"/>
    </row>
    <row r="698" spans="1:27" ht="15.75" customHeight="1" x14ac:dyDescent="0.2">
      <c r="A698" s="203"/>
      <c r="B698" s="203"/>
      <c r="C698" s="203"/>
      <c r="D698" s="203"/>
      <c r="E698" s="203"/>
      <c r="F698" s="203"/>
      <c r="G698" s="204"/>
      <c r="H698" s="203"/>
      <c r="I698" s="203"/>
      <c r="J698" s="203"/>
      <c r="K698" s="203"/>
      <c r="L698" s="203"/>
      <c r="M698" s="203"/>
      <c r="N698" s="203"/>
      <c r="O698" s="203"/>
      <c r="P698" s="203"/>
      <c r="Q698" s="203"/>
      <c r="R698" s="203"/>
      <c r="S698" s="203"/>
      <c r="T698" s="203"/>
      <c r="U698" s="203"/>
      <c r="V698" s="203"/>
      <c r="W698" s="203"/>
      <c r="X698" s="203"/>
      <c r="Y698" s="203"/>
      <c r="Z698" s="203"/>
      <c r="AA698" s="203"/>
    </row>
    <row r="699" spans="1:27" ht="15.75" customHeight="1" x14ac:dyDescent="0.2">
      <c r="A699" s="203"/>
      <c r="B699" s="203"/>
      <c r="C699" s="203"/>
      <c r="D699" s="203"/>
      <c r="E699" s="203"/>
      <c r="F699" s="203"/>
      <c r="G699" s="204"/>
      <c r="H699" s="203"/>
      <c r="I699" s="203"/>
      <c r="J699" s="203"/>
      <c r="K699" s="203"/>
      <c r="L699" s="203"/>
      <c r="M699" s="203"/>
      <c r="N699" s="203"/>
      <c r="O699" s="203"/>
      <c r="P699" s="203"/>
      <c r="Q699" s="203"/>
      <c r="R699" s="203"/>
      <c r="S699" s="203"/>
      <c r="T699" s="203"/>
      <c r="U699" s="203"/>
      <c r="V699" s="203"/>
      <c r="W699" s="203"/>
      <c r="X699" s="203"/>
      <c r="Y699" s="203"/>
      <c r="Z699" s="203"/>
      <c r="AA699" s="203"/>
    </row>
    <row r="700" spans="1:27" ht="15.75" customHeight="1" x14ac:dyDescent="0.2">
      <c r="A700" s="203"/>
      <c r="B700" s="203"/>
      <c r="C700" s="203"/>
      <c r="D700" s="203"/>
      <c r="E700" s="203"/>
      <c r="F700" s="203"/>
      <c r="G700" s="204"/>
      <c r="H700" s="203"/>
      <c r="I700" s="203"/>
      <c r="J700" s="203"/>
      <c r="K700" s="203"/>
      <c r="L700" s="203"/>
      <c r="M700" s="203"/>
      <c r="N700" s="203"/>
      <c r="O700" s="203"/>
      <c r="P700" s="203"/>
      <c r="Q700" s="203"/>
      <c r="R700" s="203"/>
      <c r="S700" s="203"/>
      <c r="T700" s="203"/>
      <c r="U700" s="203"/>
      <c r="V700" s="203"/>
      <c r="W700" s="203"/>
      <c r="X700" s="203"/>
      <c r="Y700" s="203"/>
      <c r="Z700" s="203"/>
      <c r="AA700" s="203"/>
    </row>
    <row r="701" spans="1:27" ht="15.75" customHeight="1" x14ac:dyDescent="0.2">
      <c r="A701" s="203"/>
      <c r="B701" s="203"/>
      <c r="C701" s="203"/>
      <c r="D701" s="203"/>
      <c r="E701" s="203"/>
      <c r="F701" s="203"/>
      <c r="G701" s="204"/>
      <c r="H701" s="203"/>
      <c r="I701" s="203"/>
      <c r="J701" s="203"/>
      <c r="K701" s="203"/>
      <c r="L701" s="203"/>
      <c r="M701" s="203"/>
      <c r="N701" s="203"/>
      <c r="O701" s="203"/>
      <c r="P701" s="203"/>
      <c r="Q701" s="203"/>
      <c r="R701" s="203"/>
      <c r="S701" s="203"/>
      <c r="T701" s="203"/>
      <c r="U701" s="203"/>
      <c r="V701" s="203"/>
      <c r="W701" s="203"/>
      <c r="X701" s="203"/>
      <c r="Y701" s="203"/>
      <c r="Z701" s="203"/>
      <c r="AA701" s="203"/>
    </row>
    <row r="702" spans="1:27" ht="15.75" customHeight="1" x14ac:dyDescent="0.2">
      <c r="A702" s="203"/>
      <c r="B702" s="203"/>
      <c r="C702" s="203"/>
      <c r="D702" s="203"/>
      <c r="E702" s="203"/>
      <c r="F702" s="203"/>
      <c r="G702" s="204"/>
      <c r="H702" s="203"/>
      <c r="I702" s="203"/>
      <c r="J702" s="203"/>
      <c r="K702" s="203"/>
      <c r="L702" s="203"/>
      <c r="M702" s="203"/>
      <c r="N702" s="203"/>
      <c r="O702" s="203"/>
      <c r="P702" s="203"/>
      <c r="Q702" s="203"/>
      <c r="R702" s="203"/>
      <c r="S702" s="203"/>
      <c r="T702" s="203"/>
      <c r="U702" s="203"/>
      <c r="V702" s="203"/>
      <c r="W702" s="203"/>
      <c r="X702" s="203"/>
      <c r="Y702" s="203"/>
      <c r="Z702" s="203"/>
      <c r="AA702" s="203"/>
    </row>
    <row r="703" spans="1:27" ht="15.75" customHeight="1" x14ac:dyDescent="0.2">
      <c r="A703" s="203"/>
      <c r="B703" s="203"/>
      <c r="C703" s="203"/>
      <c r="D703" s="203"/>
      <c r="E703" s="203"/>
      <c r="F703" s="203"/>
      <c r="G703" s="204"/>
      <c r="H703" s="203"/>
      <c r="I703" s="203"/>
      <c r="J703" s="203"/>
      <c r="K703" s="203"/>
      <c r="L703" s="203"/>
      <c r="M703" s="203"/>
      <c r="N703" s="203"/>
      <c r="O703" s="203"/>
      <c r="P703" s="203"/>
      <c r="Q703" s="203"/>
      <c r="R703" s="203"/>
      <c r="S703" s="203"/>
      <c r="T703" s="203"/>
      <c r="U703" s="203"/>
      <c r="V703" s="203"/>
      <c r="W703" s="203"/>
      <c r="X703" s="203"/>
      <c r="Y703" s="203"/>
      <c r="Z703" s="203"/>
      <c r="AA703" s="203"/>
    </row>
    <row r="704" spans="1:27" ht="15.75" customHeight="1" x14ac:dyDescent="0.2">
      <c r="A704" s="203"/>
      <c r="B704" s="203"/>
      <c r="C704" s="203"/>
      <c r="D704" s="203"/>
      <c r="E704" s="203"/>
      <c r="F704" s="203"/>
      <c r="G704" s="204"/>
      <c r="H704" s="203"/>
      <c r="I704" s="203"/>
      <c r="J704" s="203"/>
      <c r="K704" s="203"/>
      <c r="L704" s="203"/>
      <c r="M704" s="203"/>
      <c r="N704" s="203"/>
      <c r="O704" s="203"/>
      <c r="P704" s="203"/>
      <c r="Q704" s="203"/>
      <c r="R704" s="203"/>
      <c r="S704" s="203"/>
      <c r="T704" s="203"/>
      <c r="U704" s="203"/>
      <c r="V704" s="203"/>
      <c r="W704" s="203"/>
      <c r="X704" s="203"/>
      <c r="Y704" s="203"/>
      <c r="Z704" s="203"/>
      <c r="AA704" s="203"/>
    </row>
    <row r="705" spans="1:27" ht="15.75" customHeight="1" x14ac:dyDescent="0.2">
      <c r="A705" s="203"/>
      <c r="B705" s="203"/>
      <c r="C705" s="203"/>
      <c r="D705" s="203"/>
      <c r="E705" s="203"/>
      <c r="F705" s="203"/>
      <c r="G705" s="204"/>
      <c r="H705" s="203"/>
      <c r="I705" s="203"/>
      <c r="J705" s="203"/>
      <c r="K705" s="203"/>
      <c r="L705" s="203"/>
      <c r="M705" s="203"/>
      <c r="N705" s="203"/>
      <c r="O705" s="203"/>
      <c r="P705" s="203"/>
      <c r="Q705" s="203"/>
      <c r="R705" s="203"/>
      <c r="S705" s="203"/>
      <c r="T705" s="203"/>
      <c r="U705" s="203"/>
      <c r="V705" s="203"/>
      <c r="W705" s="203"/>
      <c r="X705" s="203"/>
      <c r="Y705" s="203"/>
      <c r="Z705" s="203"/>
      <c r="AA705" s="203"/>
    </row>
    <row r="706" spans="1:27" ht="15.75" customHeight="1" x14ac:dyDescent="0.2">
      <c r="A706" s="203"/>
      <c r="B706" s="203"/>
      <c r="C706" s="203"/>
      <c r="D706" s="203"/>
      <c r="E706" s="203"/>
      <c r="F706" s="203"/>
      <c r="G706" s="204"/>
      <c r="H706" s="203"/>
      <c r="I706" s="203"/>
      <c r="J706" s="203"/>
      <c r="K706" s="203"/>
      <c r="L706" s="203"/>
      <c r="M706" s="203"/>
      <c r="N706" s="203"/>
      <c r="O706" s="203"/>
      <c r="P706" s="203"/>
      <c r="Q706" s="203"/>
      <c r="R706" s="203"/>
      <c r="S706" s="203"/>
      <c r="T706" s="203"/>
      <c r="U706" s="203"/>
      <c r="V706" s="203"/>
      <c r="W706" s="203"/>
      <c r="X706" s="203"/>
      <c r="Y706" s="203"/>
      <c r="Z706" s="203"/>
      <c r="AA706" s="203"/>
    </row>
    <row r="707" spans="1:27" ht="15.75" customHeight="1" x14ac:dyDescent="0.2">
      <c r="A707" s="203"/>
      <c r="B707" s="203"/>
      <c r="C707" s="203"/>
      <c r="D707" s="203"/>
      <c r="E707" s="203"/>
      <c r="F707" s="203"/>
      <c r="G707" s="204"/>
      <c r="H707" s="203"/>
      <c r="I707" s="203"/>
      <c r="J707" s="203"/>
      <c r="K707" s="203"/>
      <c r="L707" s="203"/>
      <c r="M707" s="203"/>
      <c r="N707" s="203"/>
      <c r="O707" s="203"/>
      <c r="P707" s="203"/>
      <c r="Q707" s="203"/>
      <c r="R707" s="203"/>
      <c r="S707" s="203"/>
      <c r="T707" s="203"/>
      <c r="U707" s="203"/>
      <c r="V707" s="203"/>
      <c r="W707" s="203"/>
      <c r="X707" s="203"/>
      <c r="Y707" s="203"/>
      <c r="Z707" s="203"/>
      <c r="AA707" s="203"/>
    </row>
    <row r="708" spans="1:27" ht="15.75" customHeight="1" x14ac:dyDescent="0.2">
      <c r="A708" s="203"/>
      <c r="B708" s="203"/>
      <c r="C708" s="203"/>
      <c r="D708" s="203"/>
      <c r="E708" s="203"/>
      <c r="F708" s="203"/>
      <c r="G708" s="204"/>
      <c r="H708" s="203"/>
      <c r="I708" s="203"/>
      <c r="J708" s="203"/>
      <c r="K708" s="203"/>
      <c r="L708" s="203"/>
      <c r="M708" s="203"/>
      <c r="N708" s="203"/>
      <c r="O708" s="203"/>
      <c r="P708" s="203"/>
      <c r="Q708" s="203"/>
      <c r="R708" s="203"/>
      <c r="S708" s="203"/>
      <c r="T708" s="203"/>
      <c r="U708" s="203"/>
      <c r="V708" s="203"/>
      <c r="W708" s="203"/>
      <c r="X708" s="203"/>
      <c r="Y708" s="203"/>
      <c r="Z708" s="203"/>
      <c r="AA708" s="203"/>
    </row>
    <row r="709" spans="1:27" ht="15.75" customHeight="1" x14ac:dyDescent="0.2">
      <c r="A709" s="203"/>
      <c r="B709" s="203"/>
      <c r="C709" s="203"/>
      <c r="D709" s="203"/>
      <c r="E709" s="203"/>
      <c r="F709" s="203"/>
      <c r="G709" s="204"/>
      <c r="H709" s="203"/>
      <c r="I709" s="203"/>
      <c r="J709" s="203"/>
      <c r="K709" s="203"/>
      <c r="L709" s="203"/>
      <c r="M709" s="203"/>
      <c r="N709" s="203"/>
      <c r="O709" s="203"/>
      <c r="P709" s="203"/>
      <c r="Q709" s="203"/>
      <c r="R709" s="203"/>
      <c r="S709" s="203"/>
      <c r="T709" s="203"/>
      <c r="U709" s="203"/>
      <c r="V709" s="203"/>
      <c r="W709" s="203"/>
      <c r="X709" s="203"/>
      <c r="Y709" s="203"/>
      <c r="Z709" s="203"/>
      <c r="AA709" s="203"/>
    </row>
    <row r="710" spans="1:27" ht="15.75" customHeight="1" x14ac:dyDescent="0.2">
      <c r="A710" s="203"/>
      <c r="B710" s="203"/>
      <c r="C710" s="203"/>
      <c r="D710" s="203"/>
      <c r="E710" s="203"/>
      <c r="F710" s="203"/>
      <c r="G710" s="204"/>
      <c r="H710" s="203"/>
      <c r="I710" s="203"/>
      <c r="J710" s="203"/>
      <c r="K710" s="203"/>
      <c r="L710" s="203"/>
      <c r="M710" s="203"/>
      <c r="N710" s="203"/>
      <c r="O710" s="203"/>
      <c r="P710" s="203"/>
      <c r="Q710" s="203"/>
      <c r="R710" s="203"/>
      <c r="S710" s="203"/>
      <c r="T710" s="203"/>
      <c r="U710" s="203"/>
      <c r="V710" s="203"/>
      <c r="W710" s="203"/>
      <c r="X710" s="203"/>
      <c r="Y710" s="203"/>
      <c r="Z710" s="203"/>
      <c r="AA710" s="203"/>
    </row>
    <row r="711" spans="1:27" ht="15.75" customHeight="1" x14ac:dyDescent="0.2">
      <c r="A711" s="203"/>
      <c r="B711" s="203"/>
      <c r="C711" s="203"/>
      <c r="D711" s="203"/>
      <c r="E711" s="203"/>
      <c r="F711" s="203"/>
      <c r="G711" s="204"/>
      <c r="H711" s="203"/>
      <c r="I711" s="203"/>
      <c r="J711" s="203"/>
      <c r="K711" s="203"/>
      <c r="L711" s="203"/>
      <c r="M711" s="203"/>
      <c r="N711" s="203"/>
      <c r="O711" s="203"/>
      <c r="P711" s="203"/>
      <c r="Q711" s="203"/>
      <c r="R711" s="203"/>
      <c r="S711" s="203"/>
      <c r="T711" s="203"/>
      <c r="U711" s="203"/>
      <c r="V711" s="203"/>
      <c r="W711" s="203"/>
      <c r="X711" s="203"/>
      <c r="Y711" s="203"/>
      <c r="Z711" s="203"/>
      <c r="AA711" s="203"/>
    </row>
    <row r="712" spans="1:27" ht="15.75" customHeight="1" x14ac:dyDescent="0.2">
      <c r="A712" s="203"/>
      <c r="B712" s="203"/>
      <c r="C712" s="203"/>
      <c r="D712" s="203"/>
      <c r="E712" s="203"/>
      <c r="F712" s="203"/>
      <c r="G712" s="204"/>
      <c r="H712" s="203"/>
      <c r="I712" s="203"/>
      <c r="J712" s="203"/>
      <c r="K712" s="203"/>
      <c r="L712" s="203"/>
      <c r="M712" s="203"/>
      <c r="N712" s="203"/>
      <c r="O712" s="203"/>
      <c r="P712" s="203"/>
      <c r="Q712" s="203"/>
      <c r="R712" s="203"/>
      <c r="S712" s="203"/>
      <c r="T712" s="203"/>
      <c r="U712" s="203"/>
      <c r="V712" s="203"/>
      <c r="W712" s="203"/>
      <c r="X712" s="203"/>
      <c r="Y712" s="203"/>
      <c r="Z712" s="203"/>
      <c r="AA712" s="203"/>
    </row>
    <row r="713" spans="1:27" ht="15.75" customHeight="1" x14ac:dyDescent="0.2">
      <c r="A713" s="203"/>
      <c r="B713" s="203"/>
      <c r="C713" s="203"/>
      <c r="D713" s="203"/>
      <c r="E713" s="203"/>
      <c r="F713" s="203"/>
      <c r="G713" s="204"/>
      <c r="H713" s="203"/>
      <c r="I713" s="203"/>
      <c r="J713" s="203"/>
      <c r="K713" s="203"/>
      <c r="L713" s="203"/>
      <c r="M713" s="203"/>
      <c r="N713" s="203"/>
      <c r="O713" s="203"/>
      <c r="P713" s="203"/>
      <c r="Q713" s="203"/>
      <c r="R713" s="203"/>
      <c r="S713" s="203"/>
      <c r="T713" s="203"/>
      <c r="U713" s="203"/>
      <c r="V713" s="203"/>
      <c r="W713" s="203"/>
      <c r="X713" s="203"/>
      <c r="Y713" s="203"/>
      <c r="Z713" s="203"/>
      <c r="AA713" s="203"/>
    </row>
    <row r="714" spans="1:27" ht="15.75" customHeight="1" x14ac:dyDescent="0.2">
      <c r="A714" s="203"/>
      <c r="B714" s="203"/>
      <c r="C714" s="203"/>
      <c r="D714" s="203"/>
      <c r="E714" s="203"/>
      <c r="F714" s="203"/>
      <c r="G714" s="204"/>
      <c r="H714" s="203"/>
      <c r="I714" s="203"/>
      <c r="J714" s="203"/>
      <c r="K714" s="203"/>
      <c r="L714" s="203"/>
      <c r="M714" s="203"/>
      <c r="N714" s="203"/>
      <c r="O714" s="203"/>
      <c r="P714" s="203"/>
      <c r="Q714" s="203"/>
      <c r="R714" s="203"/>
      <c r="S714" s="203"/>
      <c r="T714" s="203"/>
      <c r="U714" s="203"/>
      <c r="V714" s="203"/>
      <c r="W714" s="203"/>
      <c r="X714" s="203"/>
      <c r="Y714" s="203"/>
      <c r="Z714" s="203"/>
      <c r="AA714" s="203"/>
    </row>
    <row r="715" spans="1:27" ht="15.75" customHeight="1" x14ac:dyDescent="0.2">
      <c r="A715" s="203"/>
      <c r="B715" s="203"/>
      <c r="C715" s="203"/>
      <c r="D715" s="203"/>
      <c r="E715" s="203"/>
      <c r="F715" s="203"/>
      <c r="G715" s="204"/>
      <c r="H715" s="203"/>
      <c r="I715" s="203"/>
      <c r="J715" s="203"/>
      <c r="K715" s="203"/>
      <c r="L715" s="203"/>
      <c r="M715" s="203"/>
      <c r="N715" s="203"/>
      <c r="O715" s="203"/>
      <c r="P715" s="203"/>
      <c r="Q715" s="203"/>
      <c r="R715" s="203"/>
      <c r="S715" s="203"/>
      <c r="T715" s="203"/>
      <c r="U715" s="203"/>
      <c r="V715" s="203"/>
      <c r="W715" s="203"/>
      <c r="X715" s="203"/>
      <c r="Y715" s="203"/>
      <c r="Z715" s="203"/>
      <c r="AA715" s="203"/>
    </row>
    <row r="716" spans="1:27" ht="15.75" customHeight="1" x14ac:dyDescent="0.2">
      <c r="A716" s="203"/>
      <c r="B716" s="203"/>
      <c r="C716" s="203"/>
      <c r="D716" s="203"/>
      <c r="E716" s="203"/>
      <c r="F716" s="203"/>
      <c r="G716" s="204"/>
      <c r="H716" s="203"/>
      <c r="I716" s="203"/>
      <c r="J716" s="203"/>
      <c r="K716" s="203"/>
      <c r="L716" s="203"/>
      <c r="M716" s="203"/>
      <c r="N716" s="203"/>
      <c r="O716" s="203"/>
      <c r="P716" s="203"/>
      <c r="Q716" s="203"/>
      <c r="R716" s="203"/>
      <c r="S716" s="203"/>
      <c r="T716" s="203"/>
      <c r="U716" s="203"/>
      <c r="V716" s="203"/>
      <c r="W716" s="203"/>
      <c r="X716" s="203"/>
      <c r="Y716" s="203"/>
      <c r="Z716" s="203"/>
      <c r="AA716" s="203"/>
    </row>
    <row r="717" spans="1:27" ht="15.75" customHeight="1" x14ac:dyDescent="0.2">
      <c r="A717" s="203"/>
      <c r="B717" s="203"/>
      <c r="C717" s="203"/>
      <c r="D717" s="203"/>
      <c r="E717" s="203"/>
      <c r="F717" s="203"/>
      <c r="G717" s="204"/>
      <c r="H717" s="203"/>
      <c r="I717" s="203"/>
      <c r="J717" s="203"/>
      <c r="K717" s="203"/>
      <c r="L717" s="203"/>
      <c r="M717" s="203"/>
      <c r="N717" s="203"/>
      <c r="O717" s="203"/>
      <c r="P717" s="203"/>
      <c r="Q717" s="203"/>
      <c r="R717" s="203"/>
      <c r="S717" s="203"/>
      <c r="T717" s="203"/>
      <c r="U717" s="203"/>
      <c r="V717" s="203"/>
      <c r="W717" s="203"/>
      <c r="X717" s="203"/>
      <c r="Y717" s="203"/>
      <c r="Z717" s="203"/>
      <c r="AA717" s="203"/>
    </row>
    <row r="718" spans="1:27" ht="15.75" customHeight="1" x14ac:dyDescent="0.2">
      <c r="A718" s="203"/>
      <c r="B718" s="203"/>
      <c r="C718" s="203"/>
      <c r="D718" s="203"/>
      <c r="E718" s="203"/>
      <c r="F718" s="203"/>
      <c r="G718" s="204"/>
      <c r="H718" s="203"/>
      <c r="I718" s="203"/>
      <c r="J718" s="203"/>
      <c r="K718" s="203"/>
      <c r="L718" s="203"/>
      <c r="M718" s="203"/>
      <c r="N718" s="203"/>
      <c r="O718" s="203"/>
      <c r="P718" s="203"/>
      <c r="Q718" s="203"/>
      <c r="R718" s="203"/>
      <c r="S718" s="203"/>
      <c r="T718" s="203"/>
      <c r="U718" s="203"/>
      <c r="V718" s="203"/>
      <c r="W718" s="203"/>
      <c r="X718" s="203"/>
      <c r="Y718" s="203"/>
      <c r="Z718" s="203"/>
      <c r="AA718" s="203"/>
    </row>
    <row r="719" spans="1:27" ht="15.75" customHeight="1" x14ac:dyDescent="0.2">
      <c r="A719" s="203"/>
      <c r="B719" s="203"/>
      <c r="C719" s="203"/>
      <c r="D719" s="203"/>
      <c r="E719" s="203"/>
      <c r="F719" s="203"/>
      <c r="G719" s="204"/>
      <c r="H719" s="203"/>
      <c r="I719" s="203"/>
      <c r="J719" s="203"/>
      <c r="K719" s="203"/>
      <c r="L719" s="203"/>
      <c r="M719" s="203"/>
      <c r="N719" s="203"/>
      <c r="O719" s="203"/>
      <c r="P719" s="203"/>
      <c r="Q719" s="203"/>
      <c r="R719" s="203"/>
      <c r="S719" s="203"/>
      <c r="T719" s="203"/>
      <c r="U719" s="203"/>
      <c r="V719" s="203"/>
      <c r="W719" s="203"/>
      <c r="X719" s="203"/>
      <c r="Y719" s="203"/>
      <c r="Z719" s="203"/>
      <c r="AA719" s="203"/>
    </row>
    <row r="720" spans="1:27" ht="15.75" customHeight="1" x14ac:dyDescent="0.2">
      <c r="A720" s="203"/>
      <c r="B720" s="203"/>
      <c r="C720" s="203"/>
      <c r="D720" s="203"/>
      <c r="E720" s="203"/>
      <c r="F720" s="203"/>
      <c r="G720" s="204"/>
      <c r="H720" s="203"/>
      <c r="I720" s="203"/>
      <c r="J720" s="203"/>
      <c r="K720" s="203"/>
      <c r="L720" s="203"/>
      <c r="M720" s="203"/>
      <c r="N720" s="203"/>
      <c r="O720" s="203"/>
      <c r="P720" s="203"/>
      <c r="Q720" s="203"/>
      <c r="R720" s="203"/>
      <c r="S720" s="203"/>
      <c r="T720" s="203"/>
      <c r="U720" s="203"/>
      <c r="V720" s="203"/>
      <c r="W720" s="203"/>
      <c r="X720" s="203"/>
      <c r="Y720" s="203"/>
      <c r="Z720" s="203"/>
      <c r="AA720" s="203"/>
    </row>
    <row r="721" spans="1:27" ht="15.75" customHeight="1" x14ac:dyDescent="0.2">
      <c r="A721" s="203"/>
      <c r="B721" s="203"/>
      <c r="C721" s="203"/>
      <c r="D721" s="203"/>
      <c r="E721" s="203"/>
      <c r="F721" s="203"/>
      <c r="G721" s="204"/>
      <c r="H721" s="203"/>
      <c r="I721" s="203"/>
      <c r="J721" s="203"/>
      <c r="K721" s="203"/>
      <c r="L721" s="203"/>
      <c r="M721" s="203"/>
      <c r="N721" s="203"/>
      <c r="O721" s="203"/>
      <c r="P721" s="203"/>
      <c r="Q721" s="203"/>
      <c r="R721" s="203"/>
      <c r="S721" s="203"/>
      <c r="T721" s="203"/>
      <c r="U721" s="203"/>
      <c r="V721" s="203"/>
      <c r="W721" s="203"/>
      <c r="X721" s="203"/>
      <c r="Y721" s="203"/>
      <c r="Z721" s="203"/>
      <c r="AA721" s="203"/>
    </row>
    <row r="722" spans="1:27" ht="15.75" customHeight="1" x14ac:dyDescent="0.2">
      <c r="A722" s="203"/>
      <c r="B722" s="203"/>
      <c r="C722" s="203"/>
      <c r="D722" s="203"/>
      <c r="E722" s="203"/>
      <c r="F722" s="203"/>
      <c r="G722" s="204"/>
      <c r="H722" s="203"/>
      <c r="I722" s="203"/>
      <c r="J722" s="203"/>
      <c r="K722" s="203"/>
      <c r="L722" s="203"/>
      <c r="M722" s="203"/>
      <c r="N722" s="203"/>
      <c r="O722" s="203"/>
      <c r="P722" s="203"/>
      <c r="Q722" s="203"/>
      <c r="R722" s="203"/>
      <c r="S722" s="203"/>
      <c r="T722" s="203"/>
      <c r="U722" s="203"/>
      <c r="V722" s="203"/>
      <c r="W722" s="203"/>
      <c r="X722" s="203"/>
      <c r="Y722" s="203"/>
      <c r="Z722" s="203"/>
      <c r="AA722" s="203"/>
    </row>
    <row r="723" spans="1:27" ht="15.75" customHeight="1" x14ac:dyDescent="0.2">
      <c r="A723" s="203"/>
      <c r="B723" s="203"/>
      <c r="C723" s="203"/>
      <c r="D723" s="203"/>
      <c r="E723" s="203"/>
      <c r="F723" s="203"/>
      <c r="G723" s="204"/>
      <c r="H723" s="203"/>
      <c r="I723" s="203"/>
      <c r="J723" s="203"/>
      <c r="K723" s="203"/>
      <c r="L723" s="203"/>
      <c r="M723" s="203"/>
      <c r="N723" s="203"/>
      <c r="O723" s="203"/>
      <c r="P723" s="203"/>
      <c r="Q723" s="203"/>
      <c r="R723" s="203"/>
      <c r="S723" s="203"/>
      <c r="T723" s="203"/>
      <c r="U723" s="203"/>
      <c r="V723" s="203"/>
      <c r="W723" s="203"/>
      <c r="X723" s="203"/>
      <c r="Y723" s="203"/>
      <c r="Z723" s="203"/>
      <c r="AA723" s="203"/>
    </row>
    <row r="724" spans="1:27" ht="15.75" customHeight="1" x14ac:dyDescent="0.2">
      <c r="A724" s="203"/>
      <c r="B724" s="203"/>
      <c r="C724" s="203"/>
      <c r="D724" s="203"/>
      <c r="E724" s="203"/>
      <c r="F724" s="203"/>
      <c r="G724" s="204"/>
      <c r="H724" s="203"/>
      <c r="I724" s="203"/>
      <c r="J724" s="203"/>
      <c r="K724" s="203"/>
      <c r="L724" s="203"/>
      <c r="M724" s="203"/>
      <c r="N724" s="203"/>
      <c r="O724" s="203"/>
      <c r="P724" s="203"/>
      <c r="Q724" s="203"/>
      <c r="R724" s="203"/>
      <c r="S724" s="203"/>
      <c r="T724" s="203"/>
      <c r="U724" s="203"/>
      <c r="V724" s="203"/>
      <c r="W724" s="203"/>
      <c r="X724" s="203"/>
      <c r="Y724" s="203"/>
      <c r="Z724" s="203"/>
      <c r="AA724" s="203"/>
    </row>
    <row r="725" spans="1:27" ht="15.75" customHeight="1" x14ac:dyDescent="0.2">
      <c r="A725" s="203"/>
      <c r="B725" s="203"/>
      <c r="C725" s="203"/>
      <c r="D725" s="203"/>
      <c r="E725" s="203"/>
      <c r="F725" s="203"/>
      <c r="G725" s="204"/>
      <c r="H725" s="203"/>
      <c r="I725" s="203"/>
      <c r="J725" s="203"/>
      <c r="K725" s="203"/>
      <c r="L725" s="203"/>
      <c r="M725" s="203"/>
      <c r="N725" s="203"/>
      <c r="O725" s="203"/>
      <c r="P725" s="203"/>
      <c r="Q725" s="203"/>
      <c r="R725" s="203"/>
      <c r="S725" s="203"/>
      <c r="T725" s="203"/>
      <c r="U725" s="203"/>
      <c r="V725" s="203"/>
      <c r="W725" s="203"/>
      <c r="X725" s="203"/>
      <c r="Y725" s="203"/>
      <c r="Z725" s="203"/>
      <c r="AA725" s="203"/>
    </row>
    <row r="726" spans="1:27" ht="15.75" customHeight="1" x14ac:dyDescent="0.2">
      <c r="A726" s="203"/>
      <c r="B726" s="203"/>
      <c r="C726" s="203"/>
      <c r="D726" s="203"/>
      <c r="E726" s="203"/>
      <c r="F726" s="203"/>
      <c r="G726" s="204"/>
      <c r="H726" s="203"/>
      <c r="I726" s="203"/>
      <c r="J726" s="203"/>
      <c r="K726" s="203"/>
      <c r="L726" s="203"/>
      <c r="M726" s="203"/>
      <c r="N726" s="203"/>
      <c r="O726" s="203"/>
      <c r="P726" s="203"/>
      <c r="Q726" s="203"/>
      <c r="R726" s="203"/>
      <c r="S726" s="203"/>
      <c r="T726" s="203"/>
      <c r="U726" s="203"/>
      <c r="V726" s="203"/>
      <c r="W726" s="203"/>
      <c r="X726" s="203"/>
      <c r="Y726" s="203"/>
      <c r="Z726" s="203"/>
      <c r="AA726" s="203"/>
    </row>
    <row r="727" spans="1:27" ht="15.75" customHeight="1" x14ac:dyDescent="0.2">
      <c r="A727" s="203"/>
      <c r="B727" s="203"/>
      <c r="C727" s="203"/>
      <c r="D727" s="203"/>
      <c r="E727" s="203"/>
      <c r="F727" s="203"/>
      <c r="G727" s="204"/>
      <c r="H727" s="203"/>
      <c r="I727" s="203"/>
      <c r="J727" s="203"/>
      <c r="K727" s="203"/>
      <c r="L727" s="203"/>
      <c r="M727" s="203"/>
      <c r="N727" s="203"/>
      <c r="O727" s="203"/>
      <c r="P727" s="203"/>
      <c r="Q727" s="203"/>
      <c r="R727" s="203"/>
      <c r="S727" s="203"/>
      <c r="T727" s="203"/>
      <c r="U727" s="203"/>
      <c r="V727" s="203"/>
      <c r="W727" s="203"/>
      <c r="X727" s="203"/>
      <c r="Y727" s="203"/>
      <c r="Z727" s="203"/>
      <c r="AA727" s="203"/>
    </row>
    <row r="728" spans="1:27" ht="15.75" customHeight="1" x14ac:dyDescent="0.2">
      <c r="A728" s="203"/>
      <c r="B728" s="203"/>
      <c r="C728" s="203"/>
      <c r="D728" s="203"/>
      <c r="E728" s="203"/>
      <c r="F728" s="203"/>
      <c r="G728" s="204"/>
      <c r="H728" s="203"/>
      <c r="I728" s="203"/>
      <c r="J728" s="203"/>
      <c r="K728" s="203"/>
      <c r="L728" s="203"/>
      <c r="M728" s="203"/>
      <c r="N728" s="203"/>
      <c r="O728" s="203"/>
      <c r="P728" s="203"/>
      <c r="Q728" s="203"/>
      <c r="R728" s="203"/>
      <c r="S728" s="203"/>
      <c r="T728" s="203"/>
      <c r="U728" s="203"/>
      <c r="V728" s="203"/>
      <c r="W728" s="203"/>
      <c r="X728" s="203"/>
      <c r="Y728" s="203"/>
      <c r="Z728" s="203"/>
      <c r="AA728" s="203"/>
    </row>
    <row r="729" spans="1:27" ht="15.75" customHeight="1" x14ac:dyDescent="0.2">
      <c r="A729" s="203"/>
      <c r="B729" s="203"/>
      <c r="C729" s="203"/>
      <c r="D729" s="203"/>
      <c r="E729" s="203"/>
      <c r="F729" s="203"/>
      <c r="G729" s="204"/>
      <c r="H729" s="203"/>
      <c r="I729" s="203"/>
      <c r="J729" s="203"/>
      <c r="K729" s="203"/>
      <c r="L729" s="203"/>
      <c r="M729" s="203"/>
      <c r="N729" s="203"/>
      <c r="O729" s="203"/>
      <c r="P729" s="203"/>
      <c r="Q729" s="203"/>
      <c r="R729" s="203"/>
      <c r="S729" s="203"/>
      <c r="T729" s="203"/>
      <c r="U729" s="203"/>
      <c r="V729" s="203"/>
      <c r="W729" s="203"/>
      <c r="X729" s="203"/>
      <c r="Y729" s="203"/>
      <c r="Z729" s="203"/>
      <c r="AA729" s="203"/>
    </row>
    <row r="730" spans="1:27" ht="15.75" customHeight="1" x14ac:dyDescent="0.2">
      <c r="A730" s="203"/>
      <c r="B730" s="203"/>
      <c r="C730" s="203"/>
      <c r="D730" s="203"/>
      <c r="E730" s="203"/>
      <c r="F730" s="203"/>
      <c r="G730" s="204"/>
      <c r="H730" s="203"/>
      <c r="I730" s="203"/>
      <c r="J730" s="203"/>
      <c r="K730" s="203"/>
      <c r="L730" s="203"/>
      <c r="M730" s="203"/>
      <c r="N730" s="203"/>
      <c r="O730" s="203"/>
      <c r="P730" s="203"/>
      <c r="Q730" s="203"/>
      <c r="R730" s="203"/>
      <c r="S730" s="203"/>
      <c r="T730" s="203"/>
      <c r="U730" s="203"/>
      <c r="V730" s="203"/>
      <c r="W730" s="203"/>
      <c r="X730" s="203"/>
      <c r="Y730" s="203"/>
      <c r="Z730" s="203"/>
      <c r="AA730" s="203"/>
    </row>
    <row r="731" spans="1:27" ht="15.75" customHeight="1" x14ac:dyDescent="0.2">
      <c r="A731" s="203"/>
      <c r="B731" s="203"/>
      <c r="C731" s="203"/>
      <c r="D731" s="203"/>
      <c r="E731" s="203"/>
      <c r="F731" s="203"/>
      <c r="G731" s="204"/>
      <c r="H731" s="203"/>
      <c r="I731" s="203"/>
      <c r="J731" s="203"/>
      <c r="K731" s="203"/>
      <c r="L731" s="203"/>
      <c r="M731" s="203"/>
      <c r="N731" s="203"/>
      <c r="O731" s="203"/>
      <c r="P731" s="203"/>
      <c r="Q731" s="203"/>
      <c r="R731" s="203"/>
      <c r="S731" s="203"/>
      <c r="T731" s="203"/>
      <c r="U731" s="203"/>
      <c r="V731" s="203"/>
      <c r="W731" s="203"/>
      <c r="X731" s="203"/>
      <c r="Y731" s="203"/>
      <c r="Z731" s="203"/>
      <c r="AA731" s="203"/>
    </row>
    <row r="732" spans="1:27" ht="15.75" customHeight="1" x14ac:dyDescent="0.2">
      <c r="A732" s="203"/>
      <c r="B732" s="203"/>
      <c r="C732" s="203"/>
      <c r="D732" s="203"/>
      <c r="E732" s="203"/>
      <c r="F732" s="203"/>
      <c r="G732" s="204"/>
      <c r="H732" s="203"/>
      <c r="I732" s="203"/>
      <c r="J732" s="203"/>
      <c r="K732" s="203"/>
      <c r="L732" s="203"/>
      <c r="M732" s="203"/>
      <c r="N732" s="203"/>
      <c r="O732" s="203"/>
      <c r="P732" s="203"/>
      <c r="Q732" s="203"/>
      <c r="R732" s="203"/>
      <c r="S732" s="203"/>
      <c r="T732" s="203"/>
      <c r="U732" s="203"/>
      <c r="V732" s="203"/>
      <c r="W732" s="203"/>
      <c r="X732" s="203"/>
      <c r="Y732" s="203"/>
      <c r="Z732" s="203"/>
      <c r="AA732" s="203"/>
    </row>
    <row r="733" spans="1:27" ht="15.75" customHeight="1" x14ac:dyDescent="0.2">
      <c r="A733" s="203"/>
      <c r="B733" s="203"/>
      <c r="C733" s="203"/>
      <c r="D733" s="203"/>
      <c r="E733" s="203"/>
      <c r="F733" s="203"/>
      <c r="G733" s="204"/>
      <c r="H733" s="203"/>
      <c r="I733" s="203"/>
      <c r="J733" s="203"/>
      <c r="K733" s="203"/>
      <c r="L733" s="203"/>
      <c r="M733" s="203"/>
      <c r="N733" s="203"/>
      <c r="O733" s="203"/>
      <c r="P733" s="203"/>
      <c r="Q733" s="203"/>
      <c r="R733" s="203"/>
      <c r="S733" s="203"/>
      <c r="T733" s="203"/>
      <c r="U733" s="203"/>
      <c r="V733" s="203"/>
      <c r="W733" s="203"/>
      <c r="X733" s="203"/>
      <c r="Y733" s="203"/>
      <c r="Z733" s="203"/>
      <c r="AA733" s="203"/>
    </row>
    <row r="734" spans="1:27" ht="15.75" customHeight="1" x14ac:dyDescent="0.2">
      <c r="A734" s="203"/>
      <c r="B734" s="203"/>
      <c r="C734" s="203"/>
      <c r="D734" s="203"/>
      <c r="E734" s="203"/>
      <c r="F734" s="203"/>
      <c r="G734" s="204"/>
      <c r="H734" s="203"/>
      <c r="I734" s="203"/>
      <c r="J734" s="203"/>
      <c r="K734" s="203"/>
      <c r="L734" s="203"/>
      <c r="M734" s="203"/>
      <c r="N734" s="203"/>
      <c r="O734" s="203"/>
      <c r="P734" s="203"/>
      <c r="Q734" s="203"/>
      <c r="R734" s="203"/>
      <c r="S734" s="203"/>
      <c r="T734" s="203"/>
      <c r="U734" s="203"/>
      <c r="V734" s="203"/>
      <c r="W734" s="203"/>
      <c r="X734" s="203"/>
      <c r="Y734" s="203"/>
      <c r="Z734" s="203"/>
      <c r="AA734" s="203"/>
    </row>
    <row r="735" spans="1:27" ht="15.75" customHeight="1" x14ac:dyDescent="0.2">
      <c r="A735" s="203"/>
      <c r="B735" s="203"/>
      <c r="C735" s="203"/>
      <c r="D735" s="203"/>
      <c r="E735" s="203"/>
      <c r="F735" s="203"/>
      <c r="G735" s="204"/>
      <c r="H735" s="203"/>
      <c r="I735" s="203"/>
      <c r="J735" s="203"/>
      <c r="K735" s="203"/>
      <c r="L735" s="203"/>
      <c r="M735" s="203"/>
      <c r="N735" s="203"/>
      <c r="O735" s="203"/>
      <c r="P735" s="203"/>
      <c r="Q735" s="203"/>
      <c r="R735" s="203"/>
      <c r="S735" s="203"/>
      <c r="T735" s="203"/>
      <c r="U735" s="203"/>
      <c r="V735" s="203"/>
      <c r="W735" s="203"/>
      <c r="X735" s="203"/>
      <c r="Y735" s="203"/>
      <c r="Z735" s="203"/>
      <c r="AA735" s="203"/>
    </row>
    <row r="736" spans="1:27" ht="15.75" customHeight="1" x14ac:dyDescent="0.2">
      <c r="A736" s="203"/>
      <c r="B736" s="203"/>
      <c r="C736" s="203"/>
      <c r="D736" s="203"/>
      <c r="E736" s="203"/>
      <c r="F736" s="203"/>
      <c r="G736" s="204"/>
      <c r="H736" s="203"/>
      <c r="I736" s="203"/>
      <c r="J736" s="203"/>
      <c r="K736" s="203"/>
      <c r="L736" s="203"/>
      <c r="M736" s="203"/>
      <c r="N736" s="203"/>
      <c r="O736" s="203"/>
      <c r="P736" s="203"/>
      <c r="Q736" s="203"/>
      <c r="R736" s="203"/>
      <c r="S736" s="203"/>
      <c r="T736" s="203"/>
      <c r="U736" s="203"/>
      <c r="V736" s="203"/>
      <c r="W736" s="203"/>
      <c r="X736" s="203"/>
      <c r="Y736" s="203"/>
      <c r="Z736" s="203"/>
      <c r="AA736" s="203"/>
    </row>
    <row r="737" spans="1:27" ht="15.75" customHeight="1" x14ac:dyDescent="0.2">
      <c r="A737" s="203"/>
      <c r="B737" s="203"/>
      <c r="C737" s="203"/>
      <c r="D737" s="203"/>
      <c r="E737" s="203"/>
      <c r="F737" s="203"/>
      <c r="G737" s="204"/>
      <c r="H737" s="203"/>
      <c r="I737" s="203"/>
      <c r="J737" s="203"/>
      <c r="K737" s="203"/>
      <c r="L737" s="203"/>
      <c r="M737" s="203"/>
      <c r="N737" s="203"/>
      <c r="O737" s="203"/>
      <c r="P737" s="203"/>
      <c r="Q737" s="203"/>
      <c r="R737" s="203"/>
      <c r="S737" s="203"/>
      <c r="T737" s="203"/>
      <c r="U737" s="203"/>
      <c r="V737" s="203"/>
      <c r="W737" s="203"/>
      <c r="X737" s="203"/>
      <c r="Y737" s="203"/>
      <c r="Z737" s="203"/>
      <c r="AA737" s="203"/>
    </row>
    <row r="738" spans="1:27" ht="15.75" customHeight="1" x14ac:dyDescent="0.2">
      <c r="A738" s="203"/>
      <c r="B738" s="203"/>
      <c r="C738" s="203"/>
      <c r="D738" s="203"/>
      <c r="E738" s="203"/>
      <c r="F738" s="203"/>
      <c r="G738" s="204"/>
      <c r="H738" s="203"/>
      <c r="I738" s="203"/>
      <c r="J738" s="203"/>
      <c r="K738" s="203"/>
      <c r="L738" s="203"/>
      <c r="M738" s="203"/>
      <c r="N738" s="203"/>
      <c r="O738" s="203"/>
      <c r="P738" s="203"/>
      <c r="Q738" s="203"/>
      <c r="R738" s="203"/>
      <c r="S738" s="203"/>
      <c r="T738" s="203"/>
      <c r="U738" s="203"/>
      <c r="V738" s="203"/>
      <c r="W738" s="203"/>
      <c r="X738" s="203"/>
      <c r="Y738" s="203"/>
      <c r="Z738" s="203"/>
      <c r="AA738" s="203"/>
    </row>
    <row r="739" spans="1:27" ht="15.75" customHeight="1" x14ac:dyDescent="0.2">
      <c r="A739" s="203"/>
      <c r="B739" s="203"/>
      <c r="C739" s="203"/>
      <c r="D739" s="203"/>
      <c r="E739" s="203"/>
      <c r="F739" s="203"/>
      <c r="G739" s="204"/>
      <c r="H739" s="203"/>
      <c r="I739" s="203"/>
      <c r="J739" s="203"/>
      <c r="K739" s="203"/>
      <c r="L739" s="203"/>
      <c r="M739" s="203"/>
      <c r="N739" s="203"/>
      <c r="O739" s="203"/>
      <c r="P739" s="203"/>
      <c r="Q739" s="203"/>
      <c r="R739" s="203"/>
      <c r="S739" s="203"/>
      <c r="T739" s="203"/>
      <c r="U739" s="203"/>
      <c r="V739" s="203"/>
      <c r="W739" s="203"/>
      <c r="X739" s="203"/>
      <c r="Y739" s="203"/>
      <c r="Z739" s="203"/>
      <c r="AA739" s="203"/>
    </row>
    <row r="740" spans="1:27" ht="15.75" customHeight="1" x14ac:dyDescent="0.2">
      <c r="A740" s="203"/>
      <c r="B740" s="203"/>
      <c r="C740" s="203"/>
      <c r="D740" s="203"/>
      <c r="E740" s="203"/>
      <c r="F740" s="203"/>
      <c r="G740" s="204"/>
      <c r="H740" s="203"/>
      <c r="I740" s="203"/>
      <c r="J740" s="203"/>
      <c r="K740" s="203"/>
      <c r="L740" s="203"/>
      <c r="M740" s="203"/>
      <c r="N740" s="203"/>
      <c r="O740" s="203"/>
      <c r="P740" s="203"/>
      <c r="Q740" s="203"/>
      <c r="R740" s="203"/>
      <c r="S740" s="203"/>
      <c r="T740" s="203"/>
      <c r="U740" s="203"/>
      <c r="V740" s="203"/>
      <c r="W740" s="203"/>
      <c r="X740" s="203"/>
      <c r="Y740" s="203"/>
      <c r="Z740" s="203"/>
      <c r="AA740" s="203"/>
    </row>
    <row r="741" spans="1:27" ht="15.75" customHeight="1" x14ac:dyDescent="0.2">
      <c r="A741" s="203"/>
      <c r="B741" s="203"/>
      <c r="C741" s="203"/>
      <c r="D741" s="203"/>
      <c r="E741" s="203"/>
      <c r="F741" s="203"/>
      <c r="G741" s="204"/>
      <c r="H741" s="203"/>
      <c r="I741" s="203"/>
      <c r="J741" s="203"/>
      <c r="K741" s="203"/>
      <c r="L741" s="203"/>
      <c r="M741" s="203"/>
      <c r="N741" s="203"/>
      <c r="O741" s="203"/>
      <c r="P741" s="203"/>
      <c r="Q741" s="203"/>
      <c r="R741" s="203"/>
      <c r="S741" s="203"/>
      <c r="T741" s="203"/>
      <c r="U741" s="203"/>
      <c r="V741" s="203"/>
      <c r="W741" s="203"/>
      <c r="X741" s="203"/>
      <c r="Y741" s="203"/>
      <c r="Z741" s="203"/>
      <c r="AA741" s="203"/>
    </row>
    <row r="742" spans="1:27" ht="15.75" customHeight="1" x14ac:dyDescent="0.2">
      <c r="A742" s="203"/>
      <c r="B742" s="203"/>
      <c r="C742" s="203"/>
      <c r="D742" s="203"/>
      <c r="E742" s="203"/>
      <c r="F742" s="203"/>
      <c r="G742" s="204"/>
      <c r="H742" s="203"/>
      <c r="I742" s="203"/>
      <c r="J742" s="203"/>
      <c r="K742" s="203"/>
      <c r="L742" s="203"/>
      <c r="M742" s="203"/>
      <c r="N742" s="203"/>
      <c r="O742" s="203"/>
      <c r="P742" s="203"/>
      <c r="Q742" s="203"/>
      <c r="R742" s="203"/>
      <c r="S742" s="203"/>
      <c r="T742" s="203"/>
      <c r="U742" s="203"/>
      <c r="V742" s="203"/>
      <c r="W742" s="203"/>
      <c r="X742" s="203"/>
      <c r="Y742" s="203"/>
      <c r="Z742" s="203"/>
      <c r="AA742" s="203"/>
    </row>
    <row r="743" spans="1:27" ht="15.75" customHeight="1" x14ac:dyDescent="0.2">
      <c r="A743" s="203"/>
      <c r="B743" s="203"/>
      <c r="C743" s="203"/>
      <c r="D743" s="203"/>
      <c r="E743" s="203"/>
      <c r="F743" s="203"/>
      <c r="G743" s="204"/>
      <c r="H743" s="203"/>
      <c r="I743" s="203"/>
      <c r="J743" s="203"/>
      <c r="K743" s="203"/>
      <c r="L743" s="203"/>
      <c r="M743" s="203"/>
      <c r="N743" s="203"/>
      <c r="O743" s="203"/>
      <c r="P743" s="203"/>
      <c r="Q743" s="203"/>
      <c r="R743" s="203"/>
      <c r="S743" s="203"/>
      <c r="T743" s="203"/>
      <c r="U743" s="203"/>
      <c r="V743" s="203"/>
      <c r="W743" s="203"/>
      <c r="X743" s="203"/>
      <c r="Y743" s="203"/>
      <c r="Z743" s="203"/>
      <c r="AA743" s="203"/>
    </row>
    <row r="744" spans="1:27" ht="15.75" customHeight="1" x14ac:dyDescent="0.2">
      <c r="A744" s="203"/>
      <c r="B744" s="203"/>
      <c r="C744" s="203"/>
      <c r="D744" s="203"/>
      <c r="E744" s="203"/>
      <c r="F744" s="203"/>
      <c r="G744" s="204"/>
      <c r="H744" s="203"/>
      <c r="I744" s="203"/>
      <c r="J744" s="203"/>
      <c r="K744" s="203"/>
      <c r="L744" s="203"/>
      <c r="M744" s="203"/>
      <c r="N744" s="203"/>
      <c r="O744" s="203"/>
      <c r="P744" s="203"/>
      <c r="Q744" s="203"/>
      <c r="R744" s="203"/>
      <c r="S744" s="203"/>
      <c r="T744" s="203"/>
      <c r="U744" s="203"/>
      <c r="V744" s="203"/>
      <c r="W744" s="203"/>
      <c r="X744" s="203"/>
      <c r="Y744" s="203"/>
      <c r="Z744" s="203"/>
      <c r="AA744" s="203"/>
    </row>
    <row r="745" spans="1:27" ht="15.75" customHeight="1" x14ac:dyDescent="0.2">
      <c r="A745" s="203"/>
      <c r="B745" s="203"/>
      <c r="C745" s="203"/>
      <c r="D745" s="203"/>
      <c r="E745" s="203"/>
      <c r="F745" s="203"/>
      <c r="G745" s="204"/>
      <c r="H745" s="203"/>
      <c r="I745" s="203"/>
      <c r="J745" s="203"/>
      <c r="K745" s="203"/>
      <c r="L745" s="203"/>
      <c r="M745" s="203"/>
      <c r="N745" s="203"/>
      <c r="O745" s="203"/>
      <c r="P745" s="203"/>
      <c r="Q745" s="203"/>
      <c r="R745" s="203"/>
      <c r="S745" s="203"/>
      <c r="T745" s="203"/>
      <c r="U745" s="203"/>
      <c r="V745" s="203"/>
      <c r="W745" s="203"/>
      <c r="X745" s="203"/>
      <c r="Y745" s="203"/>
      <c r="Z745" s="203"/>
      <c r="AA745" s="203"/>
    </row>
    <row r="746" spans="1:27" ht="15.75" customHeight="1" x14ac:dyDescent="0.2">
      <c r="A746" s="203"/>
      <c r="B746" s="203"/>
      <c r="C746" s="203"/>
      <c r="D746" s="203"/>
      <c r="E746" s="203"/>
      <c r="F746" s="203"/>
      <c r="G746" s="204"/>
      <c r="H746" s="203"/>
      <c r="I746" s="203"/>
      <c r="J746" s="203"/>
      <c r="K746" s="203"/>
      <c r="L746" s="203"/>
      <c r="M746" s="203"/>
      <c r="N746" s="203"/>
      <c r="O746" s="203"/>
      <c r="P746" s="203"/>
      <c r="Q746" s="203"/>
      <c r="R746" s="203"/>
      <c r="S746" s="203"/>
      <c r="T746" s="203"/>
      <c r="U746" s="203"/>
      <c r="V746" s="203"/>
      <c r="W746" s="203"/>
      <c r="X746" s="203"/>
      <c r="Y746" s="203"/>
      <c r="Z746" s="203"/>
      <c r="AA746" s="203"/>
    </row>
    <row r="747" spans="1:27" ht="15.75" customHeight="1" x14ac:dyDescent="0.2">
      <c r="A747" s="203"/>
      <c r="B747" s="203"/>
      <c r="C747" s="203"/>
      <c r="D747" s="203"/>
      <c r="E747" s="203"/>
      <c r="F747" s="203"/>
      <c r="G747" s="204"/>
      <c r="H747" s="203"/>
      <c r="I747" s="203"/>
      <c r="J747" s="203"/>
      <c r="K747" s="203"/>
      <c r="L747" s="203"/>
      <c r="M747" s="203"/>
      <c r="N747" s="203"/>
      <c r="O747" s="203"/>
      <c r="P747" s="203"/>
      <c r="Q747" s="203"/>
      <c r="R747" s="203"/>
      <c r="S747" s="203"/>
      <c r="T747" s="203"/>
      <c r="U747" s="203"/>
      <c r="V747" s="203"/>
      <c r="W747" s="203"/>
      <c r="X747" s="203"/>
      <c r="Y747" s="203"/>
      <c r="Z747" s="203"/>
      <c r="AA747" s="203"/>
    </row>
    <row r="748" spans="1:27" ht="15.75" customHeight="1" x14ac:dyDescent="0.2">
      <c r="A748" s="203"/>
      <c r="B748" s="203"/>
      <c r="C748" s="203"/>
      <c r="D748" s="203"/>
      <c r="E748" s="203"/>
      <c r="F748" s="203"/>
      <c r="G748" s="204"/>
      <c r="H748" s="203"/>
      <c r="I748" s="203"/>
      <c r="J748" s="203"/>
      <c r="K748" s="203"/>
      <c r="L748" s="203"/>
      <c r="M748" s="203"/>
      <c r="N748" s="203"/>
      <c r="O748" s="203"/>
      <c r="P748" s="203"/>
      <c r="Q748" s="203"/>
      <c r="R748" s="203"/>
      <c r="S748" s="203"/>
      <c r="T748" s="203"/>
      <c r="U748" s="203"/>
      <c r="V748" s="203"/>
      <c r="W748" s="203"/>
      <c r="X748" s="203"/>
      <c r="Y748" s="203"/>
      <c r="Z748" s="203"/>
      <c r="AA748" s="203"/>
    </row>
    <row r="749" spans="1:27" ht="15.75" customHeight="1" x14ac:dyDescent="0.2">
      <c r="A749" s="203"/>
      <c r="B749" s="203"/>
      <c r="C749" s="203"/>
      <c r="D749" s="203"/>
      <c r="E749" s="203"/>
      <c r="F749" s="203"/>
      <c r="G749" s="204"/>
      <c r="H749" s="203"/>
      <c r="I749" s="203"/>
      <c r="J749" s="203"/>
      <c r="K749" s="203"/>
      <c r="L749" s="203"/>
      <c r="M749" s="203"/>
      <c r="N749" s="203"/>
      <c r="O749" s="203"/>
      <c r="P749" s="203"/>
      <c r="Q749" s="203"/>
      <c r="R749" s="203"/>
      <c r="S749" s="203"/>
      <c r="T749" s="203"/>
      <c r="U749" s="203"/>
      <c r="V749" s="203"/>
      <c r="W749" s="203"/>
      <c r="X749" s="203"/>
      <c r="Y749" s="203"/>
      <c r="Z749" s="203"/>
      <c r="AA749" s="203"/>
    </row>
    <row r="750" spans="1:27" ht="15.75" customHeight="1" x14ac:dyDescent="0.2">
      <c r="A750" s="203"/>
      <c r="B750" s="203"/>
      <c r="C750" s="203"/>
      <c r="D750" s="203"/>
      <c r="E750" s="203"/>
      <c r="F750" s="203"/>
      <c r="G750" s="204"/>
      <c r="H750" s="203"/>
      <c r="I750" s="203"/>
      <c r="J750" s="203"/>
      <c r="K750" s="203"/>
      <c r="L750" s="203"/>
      <c r="M750" s="203"/>
      <c r="N750" s="203"/>
      <c r="O750" s="203"/>
      <c r="P750" s="203"/>
      <c r="Q750" s="203"/>
      <c r="R750" s="203"/>
      <c r="S750" s="203"/>
      <c r="T750" s="203"/>
      <c r="U750" s="203"/>
      <c r="V750" s="203"/>
      <c r="W750" s="203"/>
      <c r="X750" s="203"/>
      <c r="Y750" s="203"/>
      <c r="Z750" s="203"/>
      <c r="AA750" s="203"/>
    </row>
    <row r="751" spans="1:27" ht="15.75" customHeight="1" x14ac:dyDescent="0.2">
      <c r="A751" s="203"/>
      <c r="B751" s="203"/>
      <c r="C751" s="203"/>
      <c r="D751" s="203"/>
      <c r="E751" s="203"/>
      <c r="F751" s="203"/>
      <c r="G751" s="204"/>
      <c r="H751" s="203"/>
      <c r="I751" s="203"/>
      <c r="J751" s="203"/>
      <c r="K751" s="203"/>
      <c r="L751" s="203"/>
      <c r="M751" s="203"/>
      <c r="N751" s="203"/>
      <c r="O751" s="203"/>
      <c r="P751" s="203"/>
      <c r="Q751" s="203"/>
      <c r="R751" s="203"/>
      <c r="S751" s="203"/>
      <c r="T751" s="203"/>
      <c r="U751" s="203"/>
      <c r="V751" s="203"/>
      <c r="W751" s="203"/>
      <c r="X751" s="203"/>
      <c r="Y751" s="203"/>
      <c r="Z751" s="203"/>
      <c r="AA751" s="203"/>
    </row>
    <row r="752" spans="1:27" ht="15.75" customHeight="1" x14ac:dyDescent="0.2">
      <c r="A752" s="203"/>
      <c r="B752" s="203"/>
      <c r="C752" s="203"/>
      <c r="D752" s="203"/>
      <c r="E752" s="203"/>
      <c r="F752" s="203"/>
      <c r="G752" s="204"/>
      <c r="H752" s="203"/>
      <c r="I752" s="203"/>
      <c r="J752" s="203"/>
      <c r="K752" s="203"/>
      <c r="L752" s="203"/>
      <c r="M752" s="203"/>
      <c r="N752" s="203"/>
      <c r="O752" s="203"/>
      <c r="P752" s="203"/>
      <c r="Q752" s="203"/>
      <c r="R752" s="203"/>
      <c r="S752" s="203"/>
      <c r="T752" s="203"/>
      <c r="U752" s="203"/>
      <c r="V752" s="203"/>
      <c r="W752" s="203"/>
      <c r="X752" s="203"/>
      <c r="Y752" s="203"/>
      <c r="Z752" s="203"/>
      <c r="AA752" s="203"/>
    </row>
    <row r="753" spans="1:27" ht="15.75" customHeight="1" x14ac:dyDescent="0.2">
      <c r="A753" s="203"/>
      <c r="B753" s="203"/>
      <c r="C753" s="203"/>
      <c r="D753" s="203"/>
      <c r="E753" s="203"/>
      <c r="F753" s="203"/>
      <c r="G753" s="204"/>
      <c r="H753" s="203"/>
      <c r="I753" s="203"/>
      <c r="J753" s="203"/>
      <c r="K753" s="203"/>
      <c r="L753" s="203"/>
      <c r="M753" s="203"/>
      <c r="N753" s="203"/>
      <c r="O753" s="203"/>
      <c r="P753" s="203"/>
      <c r="Q753" s="203"/>
      <c r="R753" s="203"/>
      <c r="S753" s="203"/>
      <c r="T753" s="203"/>
      <c r="U753" s="203"/>
      <c r="V753" s="203"/>
      <c r="W753" s="203"/>
      <c r="X753" s="203"/>
      <c r="Y753" s="203"/>
      <c r="Z753" s="203"/>
      <c r="AA753" s="203"/>
    </row>
    <row r="754" spans="1:27" ht="15.75" customHeight="1" x14ac:dyDescent="0.2">
      <c r="A754" s="203"/>
      <c r="B754" s="203"/>
      <c r="C754" s="203"/>
      <c r="D754" s="203"/>
      <c r="E754" s="203"/>
      <c r="F754" s="203"/>
      <c r="G754" s="204"/>
      <c r="H754" s="203"/>
      <c r="I754" s="203"/>
      <c r="J754" s="203"/>
      <c r="K754" s="203"/>
      <c r="L754" s="203"/>
      <c r="M754" s="203"/>
      <c r="N754" s="203"/>
      <c r="O754" s="203"/>
      <c r="P754" s="203"/>
      <c r="Q754" s="203"/>
      <c r="R754" s="203"/>
      <c r="S754" s="203"/>
      <c r="T754" s="203"/>
      <c r="U754" s="203"/>
      <c r="V754" s="203"/>
      <c r="W754" s="203"/>
      <c r="X754" s="203"/>
      <c r="Y754" s="203"/>
      <c r="Z754" s="203"/>
      <c r="AA754" s="203"/>
    </row>
    <row r="755" spans="1:27" ht="15.75" customHeight="1" x14ac:dyDescent="0.2">
      <c r="A755" s="203"/>
      <c r="B755" s="203"/>
      <c r="C755" s="203"/>
      <c r="D755" s="203"/>
      <c r="E755" s="203"/>
      <c r="F755" s="203"/>
      <c r="G755" s="204"/>
      <c r="H755" s="203"/>
      <c r="I755" s="203"/>
      <c r="J755" s="203"/>
      <c r="K755" s="203"/>
      <c r="L755" s="203"/>
      <c r="M755" s="203"/>
      <c r="N755" s="203"/>
      <c r="O755" s="203"/>
      <c r="P755" s="203"/>
      <c r="Q755" s="203"/>
      <c r="R755" s="203"/>
      <c r="S755" s="203"/>
      <c r="T755" s="203"/>
      <c r="U755" s="203"/>
      <c r="V755" s="203"/>
      <c r="W755" s="203"/>
      <c r="X755" s="203"/>
      <c r="Y755" s="203"/>
      <c r="Z755" s="203"/>
      <c r="AA755" s="203"/>
    </row>
    <row r="756" spans="1:27" ht="15.75" customHeight="1" x14ac:dyDescent="0.2">
      <c r="A756" s="203"/>
      <c r="B756" s="203"/>
      <c r="C756" s="203"/>
      <c r="D756" s="203"/>
      <c r="E756" s="203"/>
      <c r="F756" s="203"/>
      <c r="G756" s="204"/>
      <c r="H756" s="203"/>
      <c r="I756" s="203"/>
      <c r="J756" s="203"/>
      <c r="K756" s="203"/>
      <c r="L756" s="203"/>
      <c r="M756" s="203"/>
      <c r="N756" s="203"/>
      <c r="O756" s="203"/>
      <c r="P756" s="203"/>
      <c r="Q756" s="203"/>
      <c r="R756" s="203"/>
      <c r="S756" s="203"/>
      <c r="T756" s="203"/>
      <c r="U756" s="203"/>
      <c r="V756" s="203"/>
      <c r="W756" s="203"/>
      <c r="X756" s="203"/>
      <c r="Y756" s="203"/>
      <c r="Z756" s="203"/>
      <c r="AA756" s="203"/>
    </row>
    <row r="757" spans="1:27" ht="15.75" customHeight="1" x14ac:dyDescent="0.2">
      <c r="A757" s="203"/>
      <c r="B757" s="203"/>
      <c r="C757" s="203"/>
      <c r="D757" s="203"/>
      <c r="E757" s="203"/>
      <c r="F757" s="203"/>
      <c r="G757" s="204"/>
      <c r="H757" s="203"/>
      <c r="I757" s="203"/>
      <c r="J757" s="203"/>
      <c r="K757" s="203"/>
      <c r="L757" s="203"/>
      <c r="M757" s="203"/>
      <c r="N757" s="203"/>
      <c r="O757" s="203"/>
      <c r="P757" s="203"/>
      <c r="Q757" s="203"/>
      <c r="R757" s="203"/>
      <c r="S757" s="203"/>
      <c r="T757" s="203"/>
      <c r="U757" s="203"/>
      <c r="V757" s="203"/>
      <c r="W757" s="203"/>
      <c r="X757" s="203"/>
      <c r="Y757" s="203"/>
      <c r="Z757" s="203"/>
      <c r="AA757" s="203"/>
    </row>
    <row r="758" spans="1:27" ht="15.75" customHeight="1" x14ac:dyDescent="0.2">
      <c r="A758" s="203"/>
      <c r="B758" s="203"/>
      <c r="C758" s="203"/>
      <c r="D758" s="203"/>
      <c r="E758" s="203"/>
      <c r="F758" s="203"/>
      <c r="G758" s="204"/>
      <c r="H758" s="203"/>
      <c r="I758" s="203"/>
      <c r="J758" s="203"/>
      <c r="K758" s="203"/>
      <c r="L758" s="203"/>
      <c r="M758" s="203"/>
      <c r="N758" s="203"/>
      <c r="O758" s="203"/>
      <c r="P758" s="203"/>
      <c r="Q758" s="203"/>
      <c r="R758" s="203"/>
      <c r="S758" s="203"/>
      <c r="T758" s="203"/>
      <c r="U758" s="203"/>
      <c r="V758" s="203"/>
      <c r="W758" s="203"/>
      <c r="X758" s="203"/>
      <c r="Y758" s="203"/>
      <c r="Z758" s="203"/>
      <c r="AA758" s="203"/>
    </row>
    <row r="759" spans="1:27" ht="15.75" customHeight="1" x14ac:dyDescent="0.2">
      <c r="A759" s="203"/>
      <c r="B759" s="203"/>
      <c r="C759" s="203"/>
      <c r="D759" s="203"/>
      <c r="E759" s="203"/>
      <c r="F759" s="203"/>
      <c r="G759" s="204"/>
      <c r="H759" s="203"/>
      <c r="I759" s="203"/>
      <c r="J759" s="203"/>
      <c r="K759" s="203"/>
      <c r="L759" s="203"/>
      <c r="M759" s="203"/>
      <c r="N759" s="203"/>
      <c r="O759" s="203"/>
      <c r="P759" s="203"/>
      <c r="Q759" s="203"/>
      <c r="R759" s="203"/>
      <c r="S759" s="203"/>
      <c r="T759" s="203"/>
      <c r="U759" s="203"/>
      <c r="V759" s="203"/>
      <c r="W759" s="203"/>
      <c r="X759" s="203"/>
      <c r="Y759" s="203"/>
      <c r="Z759" s="203"/>
      <c r="AA759" s="203"/>
    </row>
    <row r="760" spans="1:27" ht="15.75" customHeight="1" x14ac:dyDescent="0.2">
      <c r="A760" s="203"/>
      <c r="B760" s="203"/>
      <c r="C760" s="203"/>
      <c r="D760" s="203"/>
      <c r="E760" s="203"/>
      <c r="F760" s="203"/>
      <c r="G760" s="204"/>
      <c r="H760" s="203"/>
      <c r="I760" s="203"/>
      <c r="J760" s="203"/>
      <c r="K760" s="203"/>
      <c r="L760" s="203"/>
      <c r="M760" s="203"/>
      <c r="N760" s="203"/>
      <c r="O760" s="203"/>
      <c r="P760" s="203"/>
      <c r="Q760" s="203"/>
      <c r="R760" s="203"/>
      <c r="S760" s="203"/>
      <c r="T760" s="203"/>
      <c r="U760" s="203"/>
      <c r="V760" s="203"/>
      <c r="W760" s="203"/>
      <c r="X760" s="203"/>
      <c r="Y760" s="203"/>
      <c r="Z760" s="203"/>
      <c r="AA760" s="203"/>
    </row>
    <row r="761" spans="1:27" ht="15.75" customHeight="1" x14ac:dyDescent="0.2">
      <c r="A761" s="203"/>
      <c r="B761" s="203"/>
      <c r="C761" s="203"/>
      <c r="D761" s="203"/>
      <c r="E761" s="203"/>
      <c r="F761" s="203"/>
      <c r="G761" s="204"/>
      <c r="H761" s="203"/>
      <c r="I761" s="203"/>
      <c r="J761" s="203"/>
      <c r="K761" s="203"/>
      <c r="L761" s="203"/>
      <c r="M761" s="203"/>
      <c r="N761" s="203"/>
      <c r="O761" s="203"/>
      <c r="P761" s="203"/>
      <c r="Q761" s="203"/>
      <c r="R761" s="203"/>
      <c r="S761" s="203"/>
      <c r="T761" s="203"/>
      <c r="U761" s="203"/>
      <c r="V761" s="203"/>
      <c r="W761" s="203"/>
      <c r="X761" s="203"/>
      <c r="Y761" s="203"/>
      <c r="Z761" s="203"/>
      <c r="AA761" s="203"/>
    </row>
    <row r="762" spans="1:27" ht="15.75" customHeight="1" x14ac:dyDescent="0.2">
      <c r="A762" s="203"/>
      <c r="B762" s="203"/>
      <c r="C762" s="203"/>
      <c r="D762" s="203"/>
      <c r="E762" s="203"/>
      <c r="F762" s="203"/>
      <c r="G762" s="204"/>
      <c r="H762" s="203"/>
      <c r="I762" s="203"/>
      <c r="J762" s="203"/>
      <c r="K762" s="203"/>
      <c r="L762" s="203"/>
      <c r="M762" s="203"/>
      <c r="N762" s="203"/>
      <c r="O762" s="203"/>
      <c r="P762" s="203"/>
      <c r="Q762" s="203"/>
      <c r="R762" s="203"/>
      <c r="S762" s="203"/>
      <c r="T762" s="203"/>
      <c r="U762" s="203"/>
      <c r="V762" s="203"/>
      <c r="W762" s="203"/>
      <c r="X762" s="203"/>
      <c r="Y762" s="203"/>
      <c r="Z762" s="203"/>
      <c r="AA762" s="203"/>
    </row>
    <row r="763" spans="1:27" ht="15.75" customHeight="1" x14ac:dyDescent="0.2">
      <c r="A763" s="203"/>
      <c r="B763" s="203"/>
      <c r="C763" s="203"/>
      <c r="D763" s="203"/>
      <c r="E763" s="203"/>
      <c r="F763" s="203"/>
      <c r="G763" s="204"/>
      <c r="H763" s="203"/>
      <c r="I763" s="203"/>
      <c r="J763" s="203"/>
      <c r="K763" s="203"/>
      <c r="L763" s="203"/>
      <c r="M763" s="203"/>
      <c r="N763" s="203"/>
      <c r="O763" s="203"/>
      <c r="P763" s="203"/>
      <c r="Q763" s="203"/>
      <c r="R763" s="203"/>
      <c r="S763" s="203"/>
      <c r="T763" s="203"/>
      <c r="U763" s="203"/>
      <c r="V763" s="203"/>
      <c r="W763" s="203"/>
      <c r="X763" s="203"/>
      <c r="Y763" s="203"/>
      <c r="Z763" s="203"/>
      <c r="AA763" s="203"/>
    </row>
    <row r="764" spans="1:27" ht="15.75" customHeight="1" x14ac:dyDescent="0.2">
      <c r="A764" s="203"/>
      <c r="B764" s="203"/>
      <c r="C764" s="203"/>
      <c r="D764" s="203"/>
      <c r="E764" s="203"/>
      <c r="F764" s="203"/>
      <c r="G764" s="204"/>
      <c r="H764" s="203"/>
      <c r="I764" s="203"/>
      <c r="J764" s="203"/>
      <c r="K764" s="203"/>
      <c r="L764" s="203"/>
      <c r="M764" s="203"/>
      <c r="N764" s="203"/>
      <c r="O764" s="203"/>
      <c r="P764" s="203"/>
      <c r="Q764" s="203"/>
      <c r="R764" s="203"/>
      <c r="S764" s="203"/>
      <c r="T764" s="203"/>
      <c r="U764" s="203"/>
      <c r="V764" s="203"/>
      <c r="W764" s="203"/>
      <c r="X764" s="203"/>
      <c r="Y764" s="203"/>
      <c r="Z764" s="203"/>
      <c r="AA764" s="203"/>
    </row>
    <row r="765" spans="1:27" ht="15.75" customHeight="1" x14ac:dyDescent="0.2">
      <c r="A765" s="203"/>
      <c r="B765" s="203"/>
      <c r="C765" s="203"/>
      <c r="D765" s="203"/>
      <c r="E765" s="203"/>
      <c r="F765" s="203"/>
      <c r="G765" s="204"/>
      <c r="H765" s="203"/>
      <c r="I765" s="203"/>
      <c r="J765" s="203"/>
      <c r="K765" s="203"/>
      <c r="L765" s="203"/>
      <c r="M765" s="203"/>
      <c r="N765" s="203"/>
      <c r="O765" s="203"/>
      <c r="P765" s="203"/>
      <c r="Q765" s="203"/>
      <c r="R765" s="203"/>
      <c r="S765" s="203"/>
      <c r="T765" s="203"/>
      <c r="U765" s="203"/>
      <c r="V765" s="203"/>
      <c r="W765" s="203"/>
      <c r="X765" s="203"/>
      <c r="Y765" s="203"/>
      <c r="Z765" s="203"/>
      <c r="AA765" s="203"/>
    </row>
    <row r="766" spans="1:27" ht="15.75" customHeight="1" x14ac:dyDescent="0.2">
      <c r="A766" s="203"/>
      <c r="B766" s="203"/>
      <c r="C766" s="203"/>
      <c r="D766" s="203"/>
      <c r="E766" s="203"/>
      <c r="F766" s="203"/>
      <c r="G766" s="204"/>
      <c r="H766" s="203"/>
      <c r="I766" s="203"/>
      <c r="J766" s="203"/>
      <c r="K766" s="203"/>
      <c r="L766" s="203"/>
      <c r="M766" s="203"/>
      <c r="N766" s="203"/>
      <c r="O766" s="203"/>
      <c r="P766" s="203"/>
      <c r="Q766" s="203"/>
      <c r="R766" s="203"/>
      <c r="S766" s="203"/>
      <c r="T766" s="203"/>
      <c r="U766" s="203"/>
      <c r="V766" s="203"/>
      <c r="W766" s="203"/>
      <c r="X766" s="203"/>
      <c r="Y766" s="203"/>
      <c r="Z766" s="203"/>
      <c r="AA766" s="203"/>
    </row>
    <row r="767" spans="1:27" ht="15.75" customHeight="1" x14ac:dyDescent="0.2">
      <c r="A767" s="203"/>
      <c r="B767" s="203"/>
      <c r="C767" s="203"/>
      <c r="D767" s="203"/>
      <c r="E767" s="203"/>
      <c r="F767" s="203"/>
      <c r="G767" s="204"/>
      <c r="H767" s="203"/>
      <c r="I767" s="203"/>
      <c r="J767" s="203"/>
      <c r="K767" s="203"/>
      <c r="L767" s="203"/>
      <c r="M767" s="203"/>
      <c r="N767" s="203"/>
      <c r="O767" s="203"/>
      <c r="P767" s="203"/>
      <c r="Q767" s="203"/>
      <c r="R767" s="203"/>
      <c r="S767" s="203"/>
      <c r="T767" s="203"/>
      <c r="U767" s="203"/>
      <c r="V767" s="203"/>
      <c r="W767" s="203"/>
      <c r="X767" s="203"/>
      <c r="Y767" s="203"/>
      <c r="Z767" s="203"/>
      <c r="AA767" s="203"/>
    </row>
    <row r="768" spans="1:27" ht="15.75" customHeight="1" x14ac:dyDescent="0.2">
      <c r="A768" s="203"/>
      <c r="B768" s="203"/>
      <c r="C768" s="203"/>
      <c r="D768" s="203"/>
      <c r="E768" s="203"/>
      <c r="F768" s="203"/>
      <c r="G768" s="204"/>
      <c r="H768" s="203"/>
      <c r="I768" s="203"/>
      <c r="J768" s="203"/>
      <c r="K768" s="203"/>
      <c r="L768" s="203"/>
      <c r="M768" s="203"/>
      <c r="N768" s="203"/>
      <c r="O768" s="203"/>
      <c r="P768" s="203"/>
      <c r="Q768" s="203"/>
      <c r="R768" s="203"/>
      <c r="S768" s="203"/>
      <c r="T768" s="203"/>
      <c r="U768" s="203"/>
      <c r="V768" s="203"/>
      <c r="W768" s="203"/>
      <c r="X768" s="203"/>
      <c r="Y768" s="203"/>
      <c r="Z768" s="203"/>
      <c r="AA768" s="203"/>
    </row>
    <row r="769" spans="1:27" ht="15.75" customHeight="1" x14ac:dyDescent="0.2">
      <c r="A769" s="203"/>
      <c r="B769" s="203"/>
      <c r="C769" s="203"/>
      <c r="D769" s="203"/>
      <c r="E769" s="203"/>
      <c r="F769" s="203"/>
      <c r="G769" s="204"/>
      <c r="H769" s="203"/>
      <c r="I769" s="203"/>
      <c r="J769" s="203"/>
      <c r="K769" s="203"/>
      <c r="L769" s="203"/>
      <c r="M769" s="203"/>
      <c r="N769" s="203"/>
      <c r="O769" s="203"/>
      <c r="P769" s="203"/>
      <c r="Q769" s="203"/>
      <c r="R769" s="203"/>
      <c r="S769" s="203"/>
      <c r="T769" s="203"/>
      <c r="U769" s="203"/>
      <c r="V769" s="203"/>
      <c r="W769" s="203"/>
      <c r="X769" s="203"/>
      <c r="Y769" s="203"/>
      <c r="Z769" s="203"/>
      <c r="AA769" s="203"/>
    </row>
    <row r="770" spans="1:27" ht="15.75" customHeight="1" x14ac:dyDescent="0.2">
      <c r="A770" s="203"/>
      <c r="B770" s="203"/>
      <c r="C770" s="203"/>
      <c r="D770" s="203"/>
      <c r="E770" s="203"/>
      <c r="F770" s="203"/>
      <c r="G770" s="204"/>
      <c r="H770" s="203"/>
      <c r="I770" s="203"/>
      <c r="J770" s="203"/>
      <c r="K770" s="203"/>
      <c r="L770" s="203"/>
      <c r="M770" s="203"/>
      <c r="N770" s="203"/>
      <c r="O770" s="203"/>
      <c r="P770" s="203"/>
      <c r="Q770" s="203"/>
      <c r="R770" s="203"/>
      <c r="S770" s="203"/>
      <c r="T770" s="203"/>
      <c r="U770" s="203"/>
      <c r="V770" s="203"/>
      <c r="W770" s="203"/>
      <c r="X770" s="203"/>
      <c r="Y770" s="203"/>
      <c r="Z770" s="203"/>
      <c r="AA770" s="203"/>
    </row>
    <row r="771" spans="1:27" ht="15.75" customHeight="1" x14ac:dyDescent="0.2">
      <c r="A771" s="203"/>
      <c r="B771" s="203"/>
      <c r="C771" s="203"/>
      <c r="D771" s="203"/>
      <c r="E771" s="203"/>
      <c r="F771" s="203"/>
      <c r="G771" s="204"/>
      <c r="H771" s="203"/>
      <c r="I771" s="203"/>
      <c r="J771" s="203"/>
      <c r="K771" s="203"/>
      <c r="L771" s="203"/>
      <c r="M771" s="203"/>
      <c r="N771" s="203"/>
      <c r="O771" s="203"/>
      <c r="P771" s="203"/>
      <c r="Q771" s="203"/>
      <c r="R771" s="203"/>
      <c r="S771" s="203"/>
      <c r="T771" s="203"/>
      <c r="U771" s="203"/>
      <c r="V771" s="203"/>
      <c r="W771" s="203"/>
      <c r="X771" s="203"/>
      <c r="Y771" s="203"/>
      <c r="Z771" s="203"/>
      <c r="AA771" s="203"/>
    </row>
    <row r="772" spans="1:27" ht="15.75" customHeight="1" x14ac:dyDescent="0.2">
      <c r="A772" s="203"/>
      <c r="B772" s="203"/>
      <c r="C772" s="203"/>
      <c r="D772" s="203"/>
      <c r="E772" s="203"/>
      <c r="F772" s="203"/>
      <c r="G772" s="204"/>
      <c r="H772" s="203"/>
      <c r="I772" s="203"/>
      <c r="J772" s="203"/>
      <c r="K772" s="203"/>
      <c r="L772" s="203"/>
      <c r="M772" s="203"/>
      <c r="N772" s="203"/>
      <c r="O772" s="203"/>
      <c r="P772" s="203"/>
      <c r="Q772" s="203"/>
      <c r="R772" s="203"/>
      <c r="S772" s="203"/>
      <c r="T772" s="203"/>
      <c r="U772" s="203"/>
      <c r="V772" s="203"/>
      <c r="W772" s="203"/>
      <c r="X772" s="203"/>
      <c r="Y772" s="203"/>
      <c r="Z772" s="203"/>
      <c r="AA772" s="203"/>
    </row>
    <row r="773" spans="1:27" ht="15.75" customHeight="1" x14ac:dyDescent="0.2">
      <c r="A773" s="203"/>
      <c r="B773" s="203"/>
      <c r="C773" s="203"/>
      <c r="D773" s="203"/>
      <c r="E773" s="203"/>
      <c r="F773" s="203"/>
      <c r="G773" s="204"/>
      <c r="H773" s="203"/>
      <c r="I773" s="203"/>
      <c r="J773" s="203"/>
      <c r="K773" s="203"/>
      <c r="L773" s="203"/>
      <c r="M773" s="203"/>
      <c r="N773" s="203"/>
      <c r="O773" s="203"/>
      <c r="P773" s="203"/>
      <c r="Q773" s="203"/>
      <c r="R773" s="203"/>
      <c r="S773" s="203"/>
      <c r="T773" s="203"/>
      <c r="U773" s="203"/>
      <c r="V773" s="203"/>
      <c r="W773" s="203"/>
      <c r="X773" s="203"/>
      <c r="Y773" s="203"/>
      <c r="Z773" s="203"/>
      <c r="AA773" s="203"/>
    </row>
    <row r="774" spans="1:27" ht="15.75" customHeight="1" x14ac:dyDescent="0.2">
      <c r="A774" s="203"/>
      <c r="B774" s="203"/>
      <c r="C774" s="203"/>
      <c r="D774" s="203"/>
      <c r="E774" s="203"/>
      <c r="F774" s="203"/>
      <c r="G774" s="204"/>
      <c r="H774" s="203"/>
      <c r="I774" s="203"/>
      <c r="J774" s="203"/>
      <c r="K774" s="203"/>
      <c r="L774" s="203"/>
      <c r="M774" s="203"/>
      <c r="N774" s="203"/>
      <c r="O774" s="203"/>
      <c r="P774" s="203"/>
      <c r="Q774" s="203"/>
      <c r="R774" s="203"/>
      <c r="S774" s="203"/>
      <c r="T774" s="203"/>
      <c r="U774" s="203"/>
      <c r="V774" s="203"/>
      <c r="W774" s="203"/>
      <c r="X774" s="203"/>
      <c r="Y774" s="203"/>
      <c r="Z774" s="203"/>
      <c r="AA774" s="203"/>
    </row>
    <row r="775" spans="1:27" ht="15.75" customHeight="1" x14ac:dyDescent="0.2">
      <c r="A775" s="203"/>
      <c r="B775" s="203"/>
      <c r="C775" s="203"/>
      <c r="D775" s="203"/>
      <c r="E775" s="203"/>
      <c r="F775" s="203"/>
      <c r="G775" s="204"/>
      <c r="H775" s="203"/>
      <c r="I775" s="203"/>
      <c r="J775" s="203"/>
      <c r="K775" s="203"/>
      <c r="L775" s="203"/>
      <c r="M775" s="203"/>
      <c r="N775" s="203"/>
      <c r="O775" s="203"/>
      <c r="P775" s="203"/>
      <c r="Q775" s="203"/>
      <c r="R775" s="203"/>
      <c r="S775" s="203"/>
      <c r="T775" s="203"/>
      <c r="U775" s="203"/>
      <c r="V775" s="203"/>
      <c r="W775" s="203"/>
      <c r="X775" s="203"/>
      <c r="Y775" s="203"/>
      <c r="Z775" s="203"/>
      <c r="AA775" s="203"/>
    </row>
    <row r="776" spans="1:27" ht="15.75" customHeight="1" x14ac:dyDescent="0.2">
      <c r="A776" s="203"/>
      <c r="B776" s="203"/>
      <c r="C776" s="203"/>
      <c r="D776" s="203"/>
      <c r="E776" s="203"/>
      <c r="F776" s="203"/>
      <c r="G776" s="204"/>
      <c r="H776" s="203"/>
      <c r="I776" s="203"/>
      <c r="J776" s="203"/>
      <c r="K776" s="203"/>
      <c r="L776" s="203"/>
      <c r="M776" s="203"/>
      <c r="N776" s="203"/>
      <c r="O776" s="203"/>
      <c r="P776" s="203"/>
      <c r="Q776" s="203"/>
      <c r="R776" s="203"/>
      <c r="S776" s="203"/>
      <c r="T776" s="203"/>
      <c r="U776" s="203"/>
      <c r="V776" s="203"/>
      <c r="W776" s="203"/>
      <c r="X776" s="203"/>
      <c r="Y776" s="203"/>
      <c r="Z776" s="203"/>
      <c r="AA776" s="203"/>
    </row>
    <row r="777" spans="1:27" ht="15.75" customHeight="1" x14ac:dyDescent="0.2">
      <c r="A777" s="203"/>
      <c r="B777" s="203"/>
      <c r="C777" s="203"/>
      <c r="D777" s="203"/>
      <c r="E777" s="203"/>
      <c r="F777" s="203"/>
      <c r="G777" s="204"/>
      <c r="H777" s="203"/>
      <c r="I777" s="203"/>
      <c r="J777" s="203"/>
      <c r="K777" s="203"/>
      <c r="L777" s="203"/>
      <c r="M777" s="203"/>
      <c r="N777" s="203"/>
      <c r="O777" s="203"/>
      <c r="P777" s="203"/>
      <c r="Q777" s="203"/>
      <c r="R777" s="203"/>
      <c r="S777" s="203"/>
      <c r="T777" s="203"/>
      <c r="U777" s="203"/>
      <c r="V777" s="203"/>
      <c r="W777" s="203"/>
      <c r="X777" s="203"/>
      <c r="Y777" s="203"/>
      <c r="Z777" s="203"/>
      <c r="AA777" s="203"/>
    </row>
    <row r="778" spans="1:27" ht="15.75" customHeight="1" x14ac:dyDescent="0.2">
      <c r="A778" s="203"/>
      <c r="B778" s="203"/>
      <c r="C778" s="203"/>
      <c r="D778" s="203"/>
      <c r="E778" s="203"/>
      <c r="F778" s="203"/>
      <c r="G778" s="204"/>
      <c r="H778" s="203"/>
      <c r="I778" s="203"/>
      <c r="J778" s="203"/>
      <c r="K778" s="203"/>
      <c r="L778" s="203"/>
      <c r="M778" s="203"/>
      <c r="N778" s="203"/>
      <c r="O778" s="203"/>
      <c r="P778" s="203"/>
      <c r="Q778" s="203"/>
      <c r="R778" s="203"/>
      <c r="S778" s="203"/>
      <c r="T778" s="203"/>
      <c r="U778" s="203"/>
      <c r="V778" s="203"/>
      <c r="W778" s="203"/>
      <c r="X778" s="203"/>
      <c r="Y778" s="203"/>
      <c r="Z778" s="203"/>
      <c r="AA778" s="203"/>
    </row>
    <row r="779" spans="1:27" ht="15.75" customHeight="1" x14ac:dyDescent="0.2">
      <c r="A779" s="203"/>
      <c r="B779" s="203"/>
      <c r="C779" s="203"/>
      <c r="D779" s="203"/>
      <c r="E779" s="203"/>
      <c r="F779" s="203"/>
      <c r="G779" s="204"/>
      <c r="H779" s="203"/>
      <c r="I779" s="203"/>
      <c r="J779" s="203"/>
      <c r="K779" s="203"/>
      <c r="L779" s="203"/>
      <c r="M779" s="203"/>
      <c r="N779" s="203"/>
      <c r="O779" s="203"/>
      <c r="P779" s="203"/>
      <c r="Q779" s="203"/>
      <c r="R779" s="203"/>
      <c r="S779" s="203"/>
      <c r="T779" s="203"/>
      <c r="U779" s="203"/>
      <c r="V779" s="203"/>
      <c r="W779" s="203"/>
      <c r="X779" s="203"/>
      <c r="Y779" s="203"/>
      <c r="Z779" s="203"/>
      <c r="AA779" s="203"/>
    </row>
    <row r="780" spans="1:27" ht="15.75" customHeight="1" x14ac:dyDescent="0.2">
      <c r="A780" s="203"/>
      <c r="B780" s="203"/>
      <c r="C780" s="203"/>
      <c r="D780" s="203"/>
      <c r="E780" s="203"/>
      <c r="F780" s="203"/>
      <c r="G780" s="204"/>
      <c r="H780" s="203"/>
      <c r="I780" s="203"/>
      <c r="J780" s="203"/>
      <c r="K780" s="203"/>
      <c r="L780" s="203"/>
      <c r="M780" s="203"/>
      <c r="N780" s="203"/>
      <c r="O780" s="203"/>
      <c r="P780" s="203"/>
      <c r="Q780" s="203"/>
      <c r="R780" s="203"/>
      <c r="S780" s="203"/>
      <c r="T780" s="203"/>
      <c r="U780" s="203"/>
      <c r="V780" s="203"/>
      <c r="W780" s="203"/>
      <c r="X780" s="203"/>
      <c r="Y780" s="203"/>
      <c r="Z780" s="203"/>
      <c r="AA780" s="203"/>
    </row>
    <row r="781" spans="1:27" ht="15.75" customHeight="1" x14ac:dyDescent="0.2">
      <c r="A781" s="203"/>
      <c r="B781" s="203"/>
      <c r="C781" s="203"/>
      <c r="D781" s="203"/>
      <c r="E781" s="203"/>
      <c r="F781" s="203"/>
      <c r="G781" s="204"/>
      <c r="H781" s="203"/>
      <c r="I781" s="203"/>
      <c r="J781" s="203"/>
      <c r="K781" s="203"/>
      <c r="L781" s="203"/>
      <c r="M781" s="203"/>
      <c r="N781" s="203"/>
      <c r="O781" s="203"/>
      <c r="P781" s="203"/>
      <c r="Q781" s="203"/>
      <c r="R781" s="203"/>
      <c r="S781" s="203"/>
      <c r="T781" s="203"/>
      <c r="U781" s="203"/>
      <c r="V781" s="203"/>
      <c r="W781" s="203"/>
      <c r="X781" s="203"/>
      <c r="Y781" s="203"/>
      <c r="Z781" s="203"/>
      <c r="AA781" s="203"/>
    </row>
    <row r="782" spans="1:27" ht="15.75" customHeight="1" x14ac:dyDescent="0.2">
      <c r="A782" s="203"/>
      <c r="B782" s="203"/>
      <c r="C782" s="203"/>
      <c r="D782" s="203"/>
      <c r="E782" s="203"/>
      <c r="F782" s="203"/>
      <c r="G782" s="204"/>
      <c r="H782" s="203"/>
      <c r="I782" s="203"/>
      <c r="J782" s="203"/>
      <c r="K782" s="203"/>
      <c r="L782" s="203"/>
      <c r="M782" s="203"/>
      <c r="N782" s="203"/>
      <c r="O782" s="203"/>
      <c r="P782" s="203"/>
      <c r="Q782" s="203"/>
      <c r="R782" s="203"/>
      <c r="S782" s="203"/>
      <c r="T782" s="203"/>
      <c r="U782" s="203"/>
      <c r="V782" s="203"/>
      <c r="W782" s="203"/>
      <c r="X782" s="203"/>
      <c r="Y782" s="203"/>
      <c r="Z782" s="203"/>
      <c r="AA782" s="203"/>
    </row>
    <row r="783" spans="1:27" ht="15.75" customHeight="1" x14ac:dyDescent="0.2">
      <c r="A783" s="203"/>
      <c r="B783" s="203"/>
      <c r="C783" s="203"/>
      <c r="D783" s="203"/>
      <c r="E783" s="203"/>
      <c r="F783" s="203"/>
      <c r="G783" s="204"/>
      <c r="H783" s="203"/>
      <c r="I783" s="203"/>
      <c r="J783" s="203"/>
      <c r="K783" s="203"/>
      <c r="L783" s="203"/>
      <c r="M783" s="203"/>
      <c r="N783" s="203"/>
      <c r="O783" s="203"/>
      <c r="P783" s="203"/>
      <c r="Q783" s="203"/>
      <c r="R783" s="203"/>
      <c r="S783" s="203"/>
      <c r="T783" s="203"/>
      <c r="U783" s="203"/>
      <c r="V783" s="203"/>
      <c r="W783" s="203"/>
      <c r="X783" s="203"/>
      <c r="Y783" s="203"/>
      <c r="Z783" s="203"/>
      <c r="AA783" s="203"/>
    </row>
    <row r="784" spans="1:27" ht="15.75" customHeight="1" x14ac:dyDescent="0.2">
      <c r="A784" s="203"/>
      <c r="B784" s="203"/>
      <c r="C784" s="203"/>
      <c r="D784" s="203"/>
      <c r="E784" s="203"/>
      <c r="F784" s="203"/>
      <c r="G784" s="204"/>
      <c r="H784" s="203"/>
      <c r="I784" s="203"/>
      <c r="J784" s="203"/>
      <c r="K784" s="203"/>
      <c r="L784" s="203"/>
      <c r="M784" s="203"/>
      <c r="N784" s="203"/>
      <c r="O784" s="203"/>
      <c r="P784" s="203"/>
      <c r="Q784" s="203"/>
      <c r="R784" s="203"/>
      <c r="S784" s="203"/>
      <c r="T784" s="203"/>
      <c r="U784" s="203"/>
      <c r="V784" s="203"/>
      <c r="W784" s="203"/>
      <c r="X784" s="203"/>
      <c r="Y784" s="203"/>
      <c r="Z784" s="203"/>
      <c r="AA784" s="203"/>
    </row>
    <row r="785" spans="1:27" ht="15.75" customHeight="1" x14ac:dyDescent="0.2">
      <c r="A785" s="203"/>
      <c r="B785" s="203"/>
      <c r="C785" s="203"/>
      <c r="D785" s="203"/>
      <c r="E785" s="203"/>
      <c r="F785" s="203"/>
      <c r="G785" s="204"/>
      <c r="H785" s="203"/>
      <c r="I785" s="203"/>
      <c r="J785" s="203"/>
      <c r="K785" s="203"/>
      <c r="L785" s="203"/>
      <c r="M785" s="203"/>
      <c r="N785" s="203"/>
      <c r="O785" s="203"/>
      <c r="P785" s="203"/>
      <c r="Q785" s="203"/>
      <c r="R785" s="203"/>
      <c r="S785" s="203"/>
      <c r="T785" s="203"/>
      <c r="U785" s="203"/>
      <c r="V785" s="203"/>
      <c r="W785" s="203"/>
      <c r="X785" s="203"/>
      <c r="Y785" s="203"/>
      <c r="Z785" s="203"/>
      <c r="AA785" s="203"/>
    </row>
    <row r="786" spans="1:27" ht="15.75" customHeight="1" x14ac:dyDescent="0.2">
      <c r="A786" s="203"/>
      <c r="B786" s="203"/>
      <c r="C786" s="203"/>
      <c r="D786" s="203"/>
      <c r="E786" s="203"/>
      <c r="F786" s="203"/>
      <c r="G786" s="204"/>
      <c r="H786" s="203"/>
      <c r="I786" s="203"/>
      <c r="J786" s="203"/>
      <c r="K786" s="203"/>
      <c r="L786" s="203"/>
      <c r="M786" s="203"/>
      <c r="N786" s="203"/>
      <c r="O786" s="203"/>
      <c r="P786" s="203"/>
      <c r="Q786" s="203"/>
      <c r="R786" s="203"/>
      <c r="S786" s="203"/>
      <c r="T786" s="203"/>
      <c r="U786" s="203"/>
      <c r="V786" s="203"/>
      <c r="W786" s="203"/>
      <c r="X786" s="203"/>
      <c r="Y786" s="203"/>
      <c r="Z786" s="203"/>
      <c r="AA786" s="203"/>
    </row>
    <row r="787" spans="1:27" ht="15.75" customHeight="1" x14ac:dyDescent="0.2">
      <c r="A787" s="203"/>
      <c r="B787" s="203"/>
      <c r="C787" s="203"/>
      <c r="D787" s="203"/>
      <c r="E787" s="203"/>
      <c r="F787" s="203"/>
      <c r="G787" s="204"/>
      <c r="H787" s="203"/>
      <c r="I787" s="203"/>
      <c r="J787" s="203"/>
      <c r="K787" s="203"/>
      <c r="L787" s="203"/>
      <c r="M787" s="203"/>
      <c r="N787" s="203"/>
      <c r="O787" s="203"/>
      <c r="P787" s="203"/>
      <c r="Q787" s="203"/>
      <c r="R787" s="203"/>
      <c r="S787" s="203"/>
      <c r="T787" s="203"/>
      <c r="U787" s="203"/>
      <c r="V787" s="203"/>
      <c r="W787" s="203"/>
      <c r="X787" s="203"/>
      <c r="Y787" s="203"/>
      <c r="Z787" s="203"/>
      <c r="AA787" s="203"/>
    </row>
    <row r="788" spans="1:27" ht="15.75" customHeight="1" x14ac:dyDescent="0.2">
      <c r="A788" s="203"/>
      <c r="B788" s="203"/>
      <c r="C788" s="203"/>
      <c r="D788" s="203"/>
      <c r="E788" s="203"/>
      <c r="F788" s="203"/>
      <c r="G788" s="204"/>
      <c r="H788" s="203"/>
      <c r="I788" s="203"/>
      <c r="J788" s="203"/>
      <c r="K788" s="203"/>
      <c r="L788" s="203"/>
      <c r="M788" s="203"/>
      <c r="N788" s="203"/>
      <c r="O788" s="203"/>
      <c r="P788" s="203"/>
      <c r="Q788" s="203"/>
      <c r="R788" s="203"/>
      <c r="S788" s="203"/>
      <c r="T788" s="203"/>
      <c r="U788" s="203"/>
      <c r="V788" s="203"/>
      <c r="W788" s="203"/>
      <c r="X788" s="203"/>
      <c r="Y788" s="203"/>
      <c r="Z788" s="203"/>
      <c r="AA788" s="203"/>
    </row>
    <row r="789" spans="1:27" ht="15.75" customHeight="1" x14ac:dyDescent="0.2">
      <c r="A789" s="203"/>
      <c r="B789" s="203"/>
      <c r="C789" s="203"/>
      <c r="D789" s="203"/>
      <c r="E789" s="203"/>
      <c r="F789" s="203"/>
      <c r="G789" s="204"/>
      <c r="H789" s="203"/>
      <c r="I789" s="203"/>
      <c r="J789" s="203"/>
      <c r="K789" s="203"/>
      <c r="L789" s="203"/>
      <c r="M789" s="203"/>
      <c r="N789" s="203"/>
      <c r="O789" s="203"/>
      <c r="P789" s="203"/>
      <c r="Q789" s="203"/>
      <c r="R789" s="203"/>
      <c r="S789" s="203"/>
      <c r="T789" s="203"/>
      <c r="U789" s="203"/>
      <c r="V789" s="203"/>
      <c r="W789" s="203"/>
      <c r="X789" s="203"/>
      <c r="Y789" s="203"/>
      <c r="Z789" s="203"/>
      <c r="AA789" s="203"/>
    </row>
    <row r="790" spans="1:27" ht="15.75" customHeight="1" x14ac:dyDescent="0.2">
      <c r="A790" s="203"/>
      <c r="B790" s="203"/>
      <c r="C790" s="203"/>
      <c r="D790" s="203"/>
      <c r="E790" s="203"/>
      <c r="F790" s="203"/>
      <c r="G790" s="204"/>
      <c r="H790" s="203"/>
      <c r="I790" s="203"/>
      <c r="J790" s="203"/>
      <c r="K790" s="203"/>
      <c r="L790" s="203"/>
      <c r="M790" s="203"/>
      <c r="N790" s="203"/>
      <c r="O790" s="203"/>
      <c r="P790" s="203"/>
      <c r="Q790" s="203"/>
      <c r="R790" s="203"/>
      <c r="S790" s="203"/>
      <c r="T790" s="203"/>
      <c r="U790" s="203"/>
      <c r="V790" s="203"/>
      <c r="W790" s="203"/>
      <c r="X790" s="203"/>
      <c r="Y790" s="203"/>
      <c r="Z790" s="203"/>
      <c r="AA790" s="203"/>
    </row>
    <row r="791" spans="1:27" ht="15.75" customHeight="1" x14ac:dyDescent="0.2">
      <c r="A791" s="203"/>
      <c r="B791" s="203"/>
      <c r="C791" s="203"/>
      <c r="D791" s="203"/>
      <c r="E791" s="203"/>
      <c r="F791" s="203"/>
      <c r="G791" s="204"/>
      <c r="H791" s="203"/>
      <c r="I791" s="203"/>
      <c r="J791" s="203"/>
      <c r="K791" s="203"/>
      <c r="L791" s="203"/>
      <c r="M791" s="203"/>
      <c r="N791" s="203"/>
      <c r="O791" s="203"/>
      <c r="P791" s="203"/>
      <c r="Q791" s="203"/>
      <c r="R791" s="203"/>
      <c r="S791" s="203"/>
      <c r="T791" s="203"/>
      <c r="U791" s="203"/>
      <c r="V791" s="203"/>
      <c r="W791" s="203"/>
      <c r="X791" s="203"/>
      <c r="Y791" s="203"/>
      <c r="Z791" s="203"/>
      <c r="AA791" s="203"/>
    </row>
    <row r="792" spans="1:27" ht="15.75" customHeight="1" x14ac:dyDescent="0.2">
      <c r="A792" s="203"/>
      <c r="B792" s="203"/>
      <c r="C792" s="203"/>
      <c r="D792" s="203"/>
      <c r="E792" s="203"/>
      <c r="F792" s="203"/>
      <c r="G792" s="204"/>
      <c r="H792" s="203"/>
      <c r="I792" s="203"/>
      <c r="J792" s="203"/>
      <c r="K792" s="203"/>
      <c r="L792" s="203"/>
      <c r="M792" s="203"/>
      <c r="N792" s="203"/>
      <c r="O792" s="203"/>
      <c r="P792" s="203"/>
      <c r="Q792" s="203"/>
      <c r="R792" s="203"/>
      <c r="S792" s="203"/>
      <c r="T792" s="203"/>
      <c r="U792" s="203"/>
      <c r="V792" s="203"/>
      <c r="W792" s="203"/>
      <c r="X792" s="203"/>
      <c r="Y792" s="203"/>
      <c r="Z792" s="203"/>
      <c r="AA792" s="203"/>
    </row>
    <row r="793" spans="1:27" ht="15.75" customHeight="1" x14ac:dyDescent="0.2">
      <c r="A793" s="203"/>
      <c r="B793" s="203"/>
      <c r="C793" s="203"/>
      <c r="D793" s="203"/>
      <c r="E793" s="203"/>
      <c r="F793" s="203"/>
      <c r="G793" s="204"/>
      <c r="H793" s="203"/>
      <c r="I793" s="203"/>
      <c r="J793" s="203"/>
      <c r="K793" s="203"/>
      <c r="L793" s="203"/>
      <c r="M793" s="203"/>
      <c r="N793" s="203"/>
      <c r="O793" s="203"/>
      <c r="P793" s="203"/>
      <c r="Q793" s="203"/>
      <c r="R793" s="203"/>
      <c r="S793" s="203"/>
      <c r="T793" s="203"/>
      <c r="U793" s="203"/>
      <c r="V793" s="203"/>
      <c r="W793" s="203"/>
      <c r="X793" s="203"/>
      <c r="Y793" s="203"/>
      <c r="Z793" s="203"/>
      <c r="AA793" s="203"/>
    </row>
    <row r="794" spans="1:27" ht="15.75" customHeight="1" x14ac:dyDescent="0.2">
      <c r="A794" s="203"/>
      <c r="B794" s="203"/>
      <c r="C794" s="203"/>
      <c r="D794" s="203"/>
      <c r="E794" s="203"/>
      <c r="F794" s="203"/>
      <c r="G794" s="204"/>
      <c r="H794" s="203"/>
      <c r="I794" s="203"/>
      <c r="J794" s="203"/>
      <c r="K794" s="203"/>
      <c r="L794" s="203"/>
      <c r="M794" s="203"/>
      <c r="N794" s="203"/>
      <c r="O794" s="203"/>
      <c r="P794" s="203"/>
      <c r="Q794" s="203"/>
      <c r="R794" s="203"/>
      <c r="S794" s="203"/>
      <c r="T794" s="203"/>
      <c r="U794" s="203"/>
      <c r="V794" s="203"/>
      <c r="W794" s="203"/>
      <c r="X794" s="203"/>
      <c r="Y794" s="203"/>
      <c r="Z794" s="203"/>
      <c r="AA794" s="203"/>
    </row>
    <row r="795" spans="1:27" ht="15.75" customHeight="1" x14ac:dyDescent="0.2">
      <c r="A795" s="203"/>
      <c r="B795" s="203"/>
      <c r="C795" s="203"/>
      <c r="D795" s="203"/>
      <c r="E795" s="203"/>
      <c r="F795" s="203"/>
      <c r="G795" s="204"/>
      <c r="H795" s="203"/>
      <c r="I795" s="203"/>
      <c r="J795" s="203"/>
      <c r="K795" s="203"/>
      <c r="L795" s="203"/>
      <c r="M795" s="203"/>
      <c r="N795" s="203"/>
      <c r="O795" s="203"/>
      <c r="P795" s="203"/>
      <c r="Q795" s="203"/>
      <c r="R795" s="203"/>
      <c r="S795" s="203"/>
      <c r="T795" s="203"/>
      <c r="U795" s="203"/>
      <c r="V795" s="203"/>
      <c r="W795" s="203"/>
      <c r="X795" s="203"/>
      <c r="Y795" s="203"/>
      <c r="Z795" s="203"/>
      <c r="AA795" s="203"/>
    </row>
    <row r="796" spans="1:27" ht="15.75" customHeight="1" x14ac:dyDescent="0.2">
      <c r="A796" s="203"/>
      <c r="B796" s="203"/>
      <c r="C796" s="203"/>
      <c r="D796" s="203"/>
      <c r="E796" s="203"/>
      <c r="F796" s="203"/>
      <c r="G796" s="204"/>
      <c r="H796" s="203"/>
      <c r="I796" s="203"/>
      <c r="J796" s="203"/>
      <c r="K796" s="203"/>
      <c r="L796" s="203"/>
      <c r="M796" s="203"/>
      <c r="N796" s="203"/>
      <c r="O796" s="203"/>
      <c r="P796" s="203"/>
      <c r="Q796" s="203"/>
      <c r="R796" s="203"/>
      <c r="S796" s="203"/>
      <c r="T796" s="203"/>
      <c r="U796" s="203"/>
      <c r="V796" s="203"/>
      <c r="W796" s="203"/>
      <c r="X796" s="203"/>
      <c r="Y796" s="203"/>
      <c r="Z796" s="203"/>
      <c r="AA796" s="203"/>
    </row>
    <row r="797" spans="1:27" ht="15.75" customHeight="1" x14ac:dyDescent="0.2">
      <c r="A797" s="203"/>
      <c r="B797" s="203"/>
      <c r="C797" s="203"/>
      <c r="D797" s="203"/>
      <c r="E797" s="203"/>
      <c r="F797" s="203"/>
      <c r="G797" s="204"/>
      <c r="H797" s="203"/>
      <c r="I797" s="203"/>
      <c r="J797" s="203"/>
      <c r="K797" s="203"/>
      <c r="L797" s="203"/>
      <c r="M797" s="203"/>
      <c r="N797" s="203"/>
      <c r="O797" s="203"/>
      <c r="P797" s="203"/>
      <c r="Q797" s="203"/>
      <c r="R797" s="203"/>
      <c r="S797" s="203"/>
      <c r="T797" s="203"/>
      <c r="U797" s="203"/>
      <c r="V797" s="203"/>
      <c r="W797" s="203"/>
      <c r="X797" s="203"/>
      <c r="Y797" s="203"/>
      <c r="Z797" s="203"/>
      <c r="AA797" s="203"/>
    </row>
    <row r="798" spans="1:27" ht="15.75" customHeight="1" x14ac:dyDescent="0.2">
      <c r="A798" s="203"/>
      <c r="B798" s="203"/>
      <c r="C798" s="203"/>
      <c r="D798" s="203"/>
      <c r="E798" s="203"/>
      <c r="F798" s="203"/>
      <c r="G798" s="204"/>
      <c r="H798" s="203"/>
      <c r="I798" s="203"/>
      <c r="J798" s="203"/>
      <c r="K798" s="203"/>
      <c r="L798" s="203"/>
      <c r="M798" s="203"/>
      <c r="N798" s="203"/>
      <c r="O798" s="203"/>
      <c r="P798" s="203"/>
      <c r="Q798" s="203"/>
      <c r="R798" s="203"/>
      <c r="S798" s="203"/>
      <c r="T798" s="203"/>
      <c r="U798" s="203"/>
      <c r="V798" s="203"/>
      <c r="W798" s="203"/>
      <c r="X798" s="203"/>
      <c r="Y798" s="203"/>
      <c r="Z798" s="203"/>
      <c r="AA798" s="203"/>
    </row>
    <row r="799" spans="1:27" ht="15.75" customHeight="1" x14ac:dyDescent="0.2">
      <c r="A799" s="203"/>
      <c r="B799" s="203"/>
      <c r="C799" s="203"/>
      <c r="D799" s="203"/>
      <c r="E799" s="203"/>
      <c r="F799" s="203"/>
      <c r="G799" s="204"/>
      <c r="H799" s="203"/>
      <c r="I799" s="203"/>
      <c r="J799" s="203"/>
      <c r="K799" s="203"/>
      <c r="L799" s="203"/>
      <c r="M799" s="203"/>
      <c r="N799" s="203"/>
      <c r="O799" s="203"/>
      <c r="P799" s="203"/>
      <c r="Q799" s="203"/>
      <c r="R799" s="203"/>
      <c r="S799" s="203"/>
      <c r="T799" s="203"/>
      <c r="U799" s="203"/>
      <c r="V799" s="203"/>
      <c r="W799" s="203"/>
      <c r="X799" s="203"/>
      <c r="Y799" s="203"/>
      <c r="Z799" s="203"/>
      <c r="AA799" s="203"/>
    </row>
    <row r="800" spans="1:27" ht="15.75" customHeight="1" x14ac:dyDescent="0.2">
      <c r="A800" s="203"/>
      <c r="B800" s="203"/>
      <c r="C800" s="203"/>
      <c r="D800" s="203"/>
      <c r="E800" s="203"/>
      <c r="F800" s="203"/>
      <c r="G800" s="204"/>
      <c r="H800" s="203"/>
      <c r="I800" s="203"/>
      <c r="J800" s="203"/>
      <c r="K800" s="203"/>
      <c r="L800" s="203"/>
      <c r="M800" s="203"/>
      <c r="N800" s="203"/>
      <c r="O800" s="203"/>
      <c r="P800" s="203"/>
      <c r="Q800" s="203"/>
      <c r="R800" s="203"/>
      <c r="S800" s="203"/>
      <c r="T800" s="203"/>
      <c r="U800" s="203"/>
      <c r="V800" s="203"/>
      <c r="W800" s="203"/>
      <c r="X800" s="203"/>
      <c r="Y800" s="203"/>
      <c r="Z800" s="203"/>
      <c r="AA800" s="203"/>
    </row>
    <row r="801" spans="1:27" ht="15.75" customHeight="1" x14ac:dyDescent="0.2">
      <c r="A801" s="203"/>
      <c r="B801" s="203"/>
      <c r="C801" s="203"/>
      <c r="D801" s="203"/>
      <c r="E801" s="203"/>
      <c r="F801" s="203"/>
      <c r="G801" s="204"/>
      <c r="H801" s="203"/>
      <c r="I801" s="203"/>
      <c r="J801" s="203"/>
      <c r="K801" s="203"/>
      <c r="L801" s="203"/>
      <c r="M801" s="203"/>
      <c r="N801" s="203"/>
      <c r="O801" s="203"/>
      <c r="P801" s="203"/>
      <c r="Q801" s="203"/>
      <c r="R801" s="203"/>
      <c r="S801" s="203"/>
      <c r="T801" s="203"/>
      <c r="U801" s="203"/>
      <c r="V801" s="203"/>
      <c r="W801" s="203"/>
      <c r="X801" s="203"/>
      <c r="Y801" s="203"/>
      <c r="Z801" s="203"/>
      <c r="AA801" s="203"/>
    </row>
    <row r="802" spans="1:27" ht="15.75" customHeight="1" x14ac:dyDescent="0.2">
      <c r="A802" s="203"/>
      <c r="B802" s="203"/>
      <c r="C802" s="203"/>
      <c r="D802" s="203"/>
      <c r="E802" s="203"/>
      <c r="F802" s="203"/>
      <c r="G802" s="204"/>
      <c r="H802" s="203"/>
      <c r="I802" s="203"/>
      <c r="J802" s="203"/>
      <c r="K802" s="203"/>
      <c r="L802" s="203"/>
      <c r="M802" s="203"/>
      <c r="N802" s="203"/>
      <c r="O802" s="203"/>
      <c r="P802" s="203"/>
      <c r="Q802" s="203"/>
      <c r="R802" s="203"/>
      <c r="S802" s="203"/>
      <c r="T802" s="203"/>
      <c r="U802" s="203"/>
      <c r="V802" s="203"/>
      <c r="W802" s="203"/>
      <c r="X802" s="203"/>
      <c r="Y802" s="203"/>
      <c r="Z802" s="203"/>
      <c r="AA802" s="203"/>
    </row>
    <row r="803" spans="1:27" ht="15.75" customHeight="1" x14ac:dyDescent="0.2">
      <c r="A803" s="203"/>
      <c r="B803" s="203"/>
      <c r="C803" s="203"/>
      <c r="D803" s="203"/>
      <c r="E803" s="203"/>
      <c r="F803" s="203"/>
      <c r="G803" s="204"/>
      <c r="H803" s="203"/>
      <c r="I803" s="203"/>
      <c r="J803" s="203"/>
      <c r="K803" s="203"/>
      <c r="L803" s="203"/>
      <c r="M803" s="203"/>
      <c r="N803" s="203"/>
      <c r="O803" s="203"/>
      <c r="P803" s="203"/>
      <c r="Q803" s="203"/>
      <c r="R803" s="203"/>
      <c r="S803" s="203"/>
      <c r="T803" s="203"/>
      <c r="U803" s="203"/>
      <c r="V803" s="203"/>
      <c r="W803" s="203"/>
      <c r="X803" s="203"/>
      <c r="Y803" s="203"/>
      <c r="Z803" s="203"/>
      <c r="AA803" s="203"/>
    </row>
    <row r="804" spans="1:27" ht="15.75" customHeight="1" x14ac:dyDescent="0.2">
      <c r="A804" s="203"/>
      <c r="B804" s="203"/>
      <c r="C804" s="203"/>
      <c r="D804" s="203"/>
      <c r="E804" s="203"/>
      <c r="F804" s="203"/>
      <c r="G804" s="204"/>
      <c r="H804" s="203"/>
      <c r="I804" s="203"/>
      <c r="J804" s="203"/>
      <c r="K804" s="203"/>
      <c r="L804" s="203"/>
      <c r="M804" s="203"/>
      <c r="N804" s="203"/>
      <c r="O804" s="203"/>
      <c r="P804" s="203"/>
      <c r="Q804" s="203"/>
      <c r="R804" s="203"/>
      <c r="S804" s="203"/>
      <c r="T804" s="203"/>
      <c r="U804" s="203"/>
      <c r="V804" s="203"/>
      <c r="W804" s="203"/>
      <c r="X804" s="203"/>
      <c r="Y804" s="203"/>
      <c r="Z804" s="203"/>
      <c r="AA804" s="203"/>
    </row>
    <row r="805" spans="1:27" ht="15.75" customHeight="1" x14ac:dyDescent="0.2">
      <c r="A805" s="203"/>
      <c r="B805" s="203"/>
      <c r="C805" s="203"/>
      <c r="D805" s="203"/>
      <c r="E805" s="203"/>
      <c r="F805" s="203"/>
      <c r="G805" s="204"/>
      <c r="H805" s="203"/>
      <c r="I805" s="203"/>
      <c r="J805" s="203"/>
      <c r="K805" s="203"/>
      <c r="L805" s="203"/>
      <c r="M805" s="203"/>
      <c r="N805" s="203"/>
      <c r="O805" s="203"/>
      <c r="P805" s="203"/>
      <c r="Q805" s="203"/>
      <c r="R805" s="203"/>
      <c r="S805" s="203"/>
      <c r="T805" s="203"/>
      <c r="U805" s="203"/>
      <c r="V805" s="203"/>
      <c r="W805" s="203"/>
      <c r="X805" s="203"/>
      <c r="Y805" s="203"/>
      <c r="Z805" s="203"/>
      <c r="AA805" s="203"/>
    </row>
    <row r="806" spans="1:27" ht="15.75" customHeight="1" x14ac:dyDescent="0.2">
      <c r="A806" s="203"/>
      <c r="B806" s="203"/>
      <c r="C806" s="203"/>
      <c r="D806" s="203"/>
      <c r="E806" s="203"/>
      <c r="F806" s="203"/>
      <c r="G806" s="204"/>
      <c r="H806" s="203"/>
      <c r="I806" s="203"/>
      <c r="J806" s="203"/>
      <c r="K806" s="203"/>
      <c r="L806" s="203"/>
      <c r="M806" s="203"/>
      <c r="N806" s="203"/>
      <c r="O806" s="203"/>
      <c r="P806" s="203"/>
      <c r="Q806" s="203"/>
      <c r="R806" s="203"/>
      <c r="S806" s="203"/>
      <c r="T806" s="203"/>
      <c r="U806" s="203"/>
      <c r="V806" s="203"/>
      <c r="W806" s="203"/>
      <c r="X806" s="203"/>
      <c r="Y806" s="203"/>
      <c r="Z806" s="203"/>
      <c r="AA806" s="203"/>
    </row>
    <row r="807" spans="1:27" ht="15.75" customHeight="1" x14ac:dyDescent="0.2">
      <c r="A807" s="203"/>
      <c r="B807" s="203"/>
      <c r="C807" s="203"/>
      <c r="D807" s="203"/>
      <c r="E807" s="203"/>
      <c r="F807" s="203"/>
      <c r="G807" s="204"/>
      <c r="H807" s="203"/>
      <c r="I807" s="203"/>
      <c r="J807" s="203"/>
      <c r="K807" s="203"/>
      <c r="L807" s="203"/>
      <c r="M807" s="203"/>
      <c r="N807" s="203"/>
      <c r="O807" s="203"/>
      <c r="P807" s="203"/>
      <c r="Q807" s="203"/>
      <c r="R807" s="203"/>
      <c r="S807" s="203"/>
      <c r="T807" s="203"/>
      <c r="U807" s="203"/>
      <c r="V807" s="203"/>
      <c r="W807" s="203"/>
      <c r="X807" s="203"/>
      <c r="Y807" s="203"/>
      <c r="Z807" s="203"/>
      <c r="AA807" s="203"/>
    </row>
    <row r="808" spans="1:27" ht="15.75" customHeight="1" x14ac:dyDescent="0.2">
      <c r="A808" s="203"/>
      <c r="B808" s="203"/>
      <c r="C808" s="203"/>
      <c r="D808" s="203"/>
      <c r="E808" s="203"/>
      <c r="F808" s="203"/>
      <c r="G808" s="204"/>
      <c r="H808" s="203"/>
      <c r="I808" s="203"/>
      <c r="J808" s="203"/>
      <c r="K808" s="203"/>
      <c r="L808" s="203"/>
      <c r="M808" s="203"/>
      <c r="N808" s="203"/>
      <c r="O808" s="203"/>
      <c r="P808" s="203"/>
      <c r="Q808" s="203"/>
      <c r="R808" s="203"/>
      <c r="S808" s="203"/>
      <c r="T808" s="203"/>
      <c r="U808" s="203"/>
      <c r="V808" s="203"/>
      <c r="W808" s="203"/>
      <c r="X808" s="203"/>
      <c r="Y808" s="203"/>
      <c r="Z808" s="203"/>
      <c r="AA808" s="203"/>
    </row>
    <row r="809" spans="1:27" ht="15.75" customHeight="1" x14ac:dyDescent="0.2">
      <c r="A809" s="203"/>
      <c r="B809" s="203"/>
      <c r="C809" s="203"/>
      <c r="D809" s="203"/>
      <c r="E809" s="203"/>
      <c r="F809" s="203"/>
      <c r="G809" s="204"/>
      <c r="H809" s="203"/>
      <c r="I809" s="203"/>
      <c r="J809" s="203"/>
      <c r="K809" s="203"/>
      <c r="L809" s="203"/>
      <c r="M809" s="203"/>
      <c r="N809" s="203"/>
      <c r="O809" s="203"/>
      <c r="P809" s="203"/>
      <c r="Q809" s="203"/>
      <c r="R809" s="203"/>
      <c r="S809" s="203"/>
      <c r="T809" s="203"/>
      <c r="U809" s="203"/>
      <c r="V809" s="203"/>
      <c r="W809" s="203"/>
      <c r="X809" s="203"/>
      <c r="Y809" s="203"/>
      <c r="Z809" s="203"/>
      <c r="AA809" s="203"/>
    </row>
    <row r="810" spans="1:27" ht="15.75" customHeight="1" x14ac:dyDescent="0.2">
      <c r="A810" s="203"/>
      <c r="B810" s="203"/>
      <c r="C810" s="203"/>
      <c r="D810" s="203"/>
      <c r="E810" s="203"/>
      <c r="F810" s="203"/>
      <c r="G810" s="204"/>
      <c r="H810" s="203"/>
      <c r="I810" s="203"/>
      <c r="J810" s="203"/>
      <c r="K810" s="203"/>
      <c r="L810" s="203"/>
      <c r="M810" s="203"/>
      <c r="N810" s="203"/>
      <c r="O810" s="203"/>
      <c r="P810" s="203"/>
      <c r="Q810" s="203"/>
      <c r="R810" s="203"/>
      <c r="S810" s="203"/>
      <c r="T810" s="203"/>
      <c r="U810" s="203"/>
      <c r="V810" s="203"/>
      <c r="W810" s="203"/>
      <c r="X810" s="203"/>
      <c r="Y810" s="203"/>
      <c r="Z810" s="203"/>
      <c r="AA810" s="203"/>
    </row>
    <row r="811" spans="1:27" ht="15.75" customHeight="1" x14ac:dyDescent="0.2">
      <c r="A811" s="203"/>
      <c r="B811" s="203"/>
      <c r="C811" s="203"/>
      <c r="D811" s="203"/>
      <c r="E811" s="203"/>
      <c r="F811" s="203"/>
      <c r="G811" s="204"/>
      <c r="H811" s="203"/>
      <c r="I811" s="203"/>
      <c r="J811" s="203"/>
      <c r="K811" s="203"/>
      <c r="L811" s="203"/>
      <c r="M811" s="203"/>
      <c r="N811" s="203"/>
      <c r="O811" s="203"/>
      <c r="P811" s="203"/>
      <c r="Q811" s="203"/>
      <c r="R811" s="203"/>
      <c r="S811" s="203"/>
      <c r="T811" s="203"/>
      <c r="U811" s="203"/>
      <c r="V811" s="203"/>
      <c r="W811" s="203"/>
      <c r="X811" s="203"/>
      <c r="Y811" s="203"/>
      <c r="Z811" s="203"/>
      <c r="AA811" s="203"/>
    </row>
    <row r="812" spans="1:27" ht="15.75" customHeight="1" x14ac:dyDescent="0.2">
      <c r="A812" s="203"/>
      <c r="B812" s="203"/>
      <c r="C812" s="203"/>
      <c r="D812" s="203"/>
      <c r="E812" s="203"/>
      <c r="F812" s="203"/>
      <c r="G812" s="204"/>
      <c r="H812" s="203"/>
      <c r="I812" s="203"/>
      <c r="J812" s="203"/>
      <c r="K812" s="203"/>
      <c r="L812" s="203"/>
      <c r="M812" s="203"/>
      <c r="N812" s="203"/>
      <c r="O812" s="203"/>
      <c r="P812" s="203"/>
      <c r="Q812" s="203"/>
      <c r="R812" s="203"/>
      <c r="S812" s="203"/>
      <c r="T812" s="203"/>
      <c r="U812" s="203"/>
      <c r="V812" s="203"/>
      <c r="W812" s="203"/>
      <c r="X812" s="203"/>
      <c r="Y812" s="203"/>
      <c r="Z812" s="203"/>
      <c r="AA812" s="203"/>
    </row>
    <row r="813" spans="1:27" ht="15.75" customHeight="1" x14ac:dyDescent="0.2">
      <c r="A813" s="203"/>
      <c r="B813" s="203"/>
      <c r="C813" s="203"/>
      <c r="D813" s="203"/>
      <c r="E813" s="203"/>
      <c r="F813" s="203"/>
      <c r="G813" s="204"/>
      <c r="H813" s="203"/>
      <c r="I813" s="203"/>
      <c r="J813" s="203"/>
      <c r="K813" s="203"/>
      <c r="L813" s="203"/>
      <c r="M813" s="203"/>
      <c r="N813" s="203"/>
      <c r="O813" s="203"/>
      <c r="P813" s="203"/>
      <c r="Q813" s="203"/>
      <c r="R813" s="203"/>
      <c r="S813" s="203"/>
      <c r="T813" s="203"/>
      <c r="U813" s="203"/>
      <c r="V813" s="203"/>
      <c r="W813" s="203"/>
      <c r="X813" s="203"/>
      <c r="Y813" s="203"/>
      <c r="Z813" s="203"/>
      <c r="AA813" s="203"/>
    </row>
    <row r="814" spans="1:27" ht="15.75" customHeight="1" x14ac:dyDescent="0.2">
      <c r="A814" s="203"/>
      <c r="B814" s="203"/>
      <c r="C814" s="203"/>
      <c r="D814" s="203"/>
      <c r="E814" s="203"/>
      <c r="F814" s="203"/>
      <c r="G814" s="204"/>
      <c r="H814" s="203"/>
      <c r="I814" s="203"/>
      <c r="J814" s="203"/>
      <c r="K814" s="203"/>
      <c r="L814" s="203"/>
      <c r="M814" s="203"/>
      <c r="N814" s="203"/>
      <c r="O814" s="203"/>
      <c r="P814" s="203"/>
      <c r="Q814" s="203"/>
      <c r="R814" s="203"/>
      <c r="S814" s="203"/>
      <c r="T814" s="203"/>
      <c r="U814" s="203"/>
      <c r="V814" s="203"/>
      <c r="W814" s="203"/>
      <c r="X814" s="203"/>
      <c r="Y814" s="203"/>
      <c r="Z814" s="203"/>
      <c r="AA814" s="203"/>
    </row>
    <row r="815" spans="1:27" ht="15.75" customHeight="1" x14ac:dyDescent="0.2">
      <c r="A815" s="203"/>
      <c r="B815" s="203"/>
      <c r="C815" s="203"/>
      <c r="D815" s="203"/>
      <c r="E815" s="203"/>
      <c r="F815" s="203"/>
      <c r="G815" s="204"/>
      <c r="H815" s="203"/>
      <c r="I815" s="203"/>
      <c r="J815" s="203"/>
      <c r="K815" s="203"/>
      <c r="L815" s="203"/>
      <c r="M815" s="203"/>
      <c r="N815" s="203"/>
      <c r="O815" s="203"/>
      <c r="P815" s="203"/>
      <c r="Q815" s="203"/>
      <c r="R815" s="203"/>
      <c r="S815" s="203"/>
      <c r="T815" s="203"/>
      <c r="U815" s="203"/>
      <c r="V815" s="203"/>
      <c r="W815" s="203"/>
      <c r="X815" s="203"/>
      <c r="Y815" s="203"/>
      <c r="Z815" s="203"/>
      <c r="AA815" s="203"/>
    </row>
    <row r="816" spans="1:27" ht="15.75" customHeight="1" x14ac:dyDescent="0.2">
      <c r="A816" s="203"/>
      <c r="B816" s="203"/>
      <c r="C816" s="203"/>
      <c r="D816" s="203"/>
      <c r="E816" s="203"/>
      <c r="F816" s="203"/>
      <c r="G816" s="204"/>
      <c r="H816" s="203"/>
      <c r="I816" s="203"/>
      <c r="J816" s="203"/>
      <c r="K816" s="203"/>
      <c r="L816" s="203"/>
      <c r="M816" s="203"/>
      <c r="N816" s="203"/>
      <c r="O816" s="203"/>
      <c r="P816" s="203"/>
      <c r="Q816" s="203"/>
      <c r="R816" s="203"/>
      <c r="S816" s="203"/>
      <c r="T816" s="203"/>
      <c r="U816" s="203"/>
      <c r="V816" s="203"/>
      <c r="W816" s="203"/>
      <c r="X816" s="203"/>
      <c r="Y816" s="203"/>
      <c r="Z816" s="203"/>
      <c r="AA816" s="203"/>
    </row>
    <row r="817" spans="1:27" ht="15.75" customHeight="1" x14ac:dyDescent="0.2">
      <c r="A817" s="203"/>
      <c r="B817" s="203"/>
      <c r="C817" s="203"/>
      <c r="D817" s="203"/>
      <c r="E817" s="203"/>
      <c r="F817" s="203"/>
      <c r="G817" s="204"/>
      <c r="H817" s="203"/>
      <c r="I817" s="203"/>
      <c r="J817" s="203"/>
      <c r="K817" s="203"/>
      <c r="L817" s="203"/>
      <c r="M817" s="203"/>
      <c r="N817" s="203"/>
      <c r="O817" s="203"/>
      <c r="P817" s="203"/>
      <c r="Q817" s="203"/>
      <c r="R817" s="203"/>
      <c r="S817" s="203"/>
      <c r="T817" s="203"/>
      <c r="U817" s="203"/>
      <c r="V817" s="203"/>
      <c r="W817" s="203"/>
      <c r="X817" s="203"/>
      <c r="Y817" s="203"/>
      <c r="Z817" s="203"/>
      <c r="AA817" s="203"/>
    </row>
    <row r="818" spans="1:27" ht="15.75" customHeight="1" x14ac:dyDescent="0.2">
      <c r="A818" s="203"/>
      <c r="B818" s="203"/>
      <c r="C818" s="203"/>
      <c r="D818" s="203"/>
      <c r="E818" s="203"/>
      <c r="F818" s="203"/>
      <c r="G818" s="204"/>
      <c r="H818" s="203"/>
      <c r="I818" s="203"/>
      <c r="J818" s="203"/>
      <c r="K818" s="203"/>
      <c r="L818" s="203"/>
      <c r="M818" s="203"/>
      <c r="N818" s="203"/>
      <c r="O818" s="203"/>
      <c r="P818" s="203"/>
      <c r="Q818" s="203"/>
      <c r="R818" s="203"/>
      <c r="S818" s="203"/>
      <c r="T818" s="203"/>
      <c r="U818" s="203"/>
      <c r="V818" s="203"/>
      <c r="W818" s="203"/>
      <c r="X818" s="203"/>
      <c r="Y818" s="203"/>
      <c r="Z818" s="203"/>
      <c r="AA818" s="203"/>
    </row>
    <row r="819" spans="1:27" ht="15.75" customHeight="1" x14ac:dyDescent="0.2">
      <c r="A819" s="203"/>
      <c r="B819" s="203"/>
      <c r="C819" s="203"/>
      <c r="D819" s="203"/>
      <c r="E819" s="203"/>
      <c r="F819" s="203"/>
      <c r="G819" s="204"/>
      <c r="H819" s="203"/>
      <c r="I819" s="203"/>
      <c r="J819" s="203"/>
      <c r="K819" s="203"/>
      <c r="L819" s="203"/>
      <c r="M819" s="203"/>
      <c r="N819" s="203"/>
      <c r="O819" s="203"/>
      <c r="P819" s="203"/>
      <c r="Q819" s="203"/>
      <c r="R819" s="203"/>
      <c r="S819" s="203"/>
      <c r="T819" s="203"/>
      <c r="U819" s="203"/>
      <c r="V819" s="203"/>
      <c r="W819" s="203"/>
      <c r="X819" s="203"/>
      <c r="Y819" s="203"/>
      <c r="Z819" s="203"/>
      <c r="AA819" s="203"/>
    </row>
    <row r="820" spans="1:27" ht="15.75" customHeight="1" x14ac:dyDescent="0.2">
      <c r="A820" s="203"/>
      <c r="B820" s="203"/>
      <c r="C820" s="203"/>
      <c r="D820" s="203"/>
      <c r="E820" s="203"/>
      <c r="F820" s="203"/>
      <c r="G820" s="204"/>
      <c r="H820" s="203"/>
      <c r="I820" s="203"/>
      <c r="J820" s="203"/>
      <c r="K820" s="203"/>
      <c r="L820" s="203"/>
      <c r="M820" s="203"/>
      <c r="N820" s="203"/>
      <c r="O820" s="203"/>
      <c r="P820" s="203"/>
      <c r="Q820" s="203"/>
      <c r="R820" s="203"/>
      <c r="S820" s="203"/>
      <c r="T820" s="203"/>
      <c r="U820" s="203"/>
      <c r="V820" s="203"/>
      <c r="W820" s="203"/>
      <c r="X820" s="203"/>
      <c r="Y820" s="203"/>
      <c r="Z820" s="203"/>
      <c r="AA820" s="203"/>
    </row>
    <row r="821" spans="1:27" ht="15.75" customHeight="1" x14ac:dyDescent="0.2">
      <c r="A821" s="203"/>
      <c r="B821" s="203"/>
      <c r="C821" s="203"/>
      <c r="D821" s="203"/>
      <c r="E821" s="203"/>
      <c r="F821" s="203"/>
      <c r="G821" s="204"/>
      <c r="H821" s="203"/>
      <c r="I821" s="203"/>
      <c r="J821" s="203"/>
      <c r="K821" s="203"/>
      <c r="L821" s="203"/>
      <c r="M821" s="203"/>
      <c r="N821" s="203"/>
      <c r="O821" s="203"/>
      <c r="P821" s="203"/>
      <c r="Q821" s="203"/>
      <c r="R821" s="203"/>
      <c r="S821" s="203"/>
      <c r="T821" s="203"/>
      <c r="U821" s="203"/>
      <c r="V821" s="203"/>
      <c r="W821" s="203"/>
      <c r="X821" s="203"/>
      <c r="Y821" s="203"/>
      <c r="Z821" s="203"/>
      <c r="AA821" s="203"/>
    </row>
    <row r="822" spans="1:27" ht="15.75" customHeight="1" x14ac:dyDescent="0.2">
      <c r="A822" s="203"/>
      <c r="B822" s="203"/>
      <c r="C822" s="203"/>
      <c r="D822" s="203"/>
      <c r="E822" s="203"/>
      <c r="F822" s="203"/>
      <c r="G822" s="204"/>
      <c r="H822" s="203"/>
      <c r="I822" s="203"/>
      <c r="J822" s="203"/>
      <c r="K822" s="203"/>
      <c r="L822" s="203"/>
      <c r="M822" s="203"/>
      <c r="N822" s="203"/>
      <c r="O822" s="203"/>
      <c r="P822" s="203"/>
      <c r="Q822" s="203"/>
      <c r="R822" s="203"/>
      <c r="S822" s="203"/>
      <c r="T822" s="203"/>
      <c r="U822" s="203"/>
      <c r="V822" s="203"/>
      <c r="W822" s="203"/>
      <c r="X822" s="203"/>
      <c r="Y822" s="203"/>
      <c r="Z822" s="203"/>
      <c r="AA822" s="203"/>
    </row>
    <row r="823" spans="1:27" ht="15.75" customHeight="1" x14ac:dyDescent="0.2">
      <c r="A823" s="203"/>
      <c r="B823" s="203"/>
      <c r="C823" s="203"/>
      <c r="D823" s="203"/>
      <c r="E823" s="203"/>
      <c r="F823" s="203"/>
      <c r="G823" s="204"/>
      <c r="H823" s="203"/>
      <c r="I823" s="203"/>
      <c r="J823" s="203"/>
      <c r="K823" s="203"/>
      <c r="L823" s="203"/>
      <c r="M823" s="203"/>
      <c r="N823" s="203"/>
      <c r="O823" s="203"/>
      <c r="P823" s="203"/>
      <c r="Q823" s="203"/>
      <c r="R823" s="203"/>
      <c r="S823" s="203"/>
      <c r="T823" s="203"/>
      <c r="U823" s="203"/>
      <c r="V823" s="203"/>
      <c r="W823" s="203"/>
      <c r="X823" s="203"/>
      <c r="Y823" s="203"/>
      <c r="Z823" s="203"/>
      <c r="AA823" s="203"/>
    </row>
    <row r="824" spans="1:27" ht="15.75" customHeight="1" x14ac:dyDescent="0.2">
      <c r="A824" s="203"/>
      <c r="B824" s="203"/>
      <c r="C824" s="203"/>
      <c r="D824" s="203"/>
      <c r="E824" s="203"/>
      <c r="F824" s="203"/>
      <c r="G824" s="204"/>
      <c r="H824" s="203"/>
      <c r="I824" s="203"/>
      <c r="J824" s="203"/>
      <c r="K824" s="203"/>
      <c r="L824" s="203"/>
      <c r="M824" s="203"/>
      <c r="N824" s="203"/>
      <c r="O824" s="203"/>
      <c r="P824" s="203"/>
      <c r="Q824" s="203"/>
      <c r="R824" s="203"/>
      <c r="S824" s="203"/>
      <c r="T824" s="203"/>
      <c r="U824" s="203"/>
      <c r="V824" s="203"/>
      <c r="W824" s="203"/>
      <c r="X824" s="203"/>
      <c r="Y824" s="203"/>
      <c r="Z824" s="203"/>
      <c r="AA824" s="203"/>
    </row>
    <row r="825" spans="1:27" ht="15.75" customHeight="1" x14ac:dyDescent="0.2">
      <c r="A825" s="203"/>
      <c r="B825" s="203"/>
      <c r="C825" s="203"/>
      <c r="D825" s="203"/>
      <c r="E825" s="203"/>
      <c r="F825" s="203"/>
      <c r="G825" s="204"/>
      <c r="H825" s="203"/>
      <c r="I825" s="203"/>
      <c r="J825" s="203"/>
      <c r="K825" s="203"/>
      <c r="L825" s="203"/>
      <c r="M825" s="203"/>
      <c r="N825" s="203"/>
      <c r="O825" s="203"/>
      <c r="P825" s="203"/>
      <c r="Q825" s="203"/>
      <c r="R825" s="203"/>
      <c r="S825" s="203"/>
      <c r="T825" s="203"/>
      <c r="U825" s="203"/>
      <c r="V825" s="203"/>
      <c r="W825" s="203"/>
      <c r="X825" s="203"/>
      <c r="Y825" s="203"/>
      <c r="Z825" s="203"/>
      <c r="AA825" s="203"/>
    </row>
    <row r="826" spans="1:27" ht="15.75" customHeight="1" x14ac:dyDescent="0.2">
      <c r="A826" s="203"/>
      <c r="B826" s="203"/>
      <c r="C826" s="203"/>
      <c r="D826" s="203"/>
      <c r="E826" s="203"/>
      <c r="F826" s="203"/>
      <c r="G826" s="204"/>
      <c r="H826" s="203"/>
      <c r="I826" s="203"/>
      <c r="J826" s="203"/>
      <c r="K826" s="203"/>
      <c r="L826" s="203"/>
      <c r="M826" s="203"/>
      <c r="N826" s="203"/>
      <c r="O826" s="203"/>
      <c r="P826" s="203"/>
      <c r="Q826" s="203"/>
      <c r="R826" s="203"/>
      <c r="S826" s="203"/>
      <c r="T826" s="203"/>
      <c r="U826" s="203"/>
      <c r="V826" s="203"/>
      <c r="W826" s="203"/>
      <c r="X826" s="203"/>
      <c r="Y826" s="203"/>
      <c r="Z826" s="203"/>
      <c r="AA826" s="203"/>
    </row>
    <row r="827" spans="1:27" ht="15.75" customHeight="1" x14ac:dyDescent="0.2">
      <c r="A827" s="203"/>
      <c r="B827" s="203"/>
      <c r="C827" s="203"/>
      <c r="D827" s="203"/>
      <c r="E827" s="203"/>
      <c r="F827" s="203"/>
      <c r="G827" s="204"/>
      <c r="H827" s="203"/>
      <c r="I827" s="203"/>
      <c r="J827" s="203"/>
      <c r="K827" s="203"/>
      <c r="L827" s="203"/>
      <c r="M827" s="203"/>
      <c r="N827" s="203"/>
      <c r="O827" s="203"/>
      <c r="P827" s="203"/>
      <c r="Q827" s="203"/>
      <c r="R827" s="203"/>
      <c r="S827" s="203"/>
      <c r="T827" s="203"/>
      <c r="U827" s="203"/>
      <c r="V827" s="203"/>
      <c r="W827" s="203"/>
      <c r="X827" s="203"/>
      <c r="Y827" s="203"/>
      <c r="Z827" s="203"/>
      <c r="AA827" s="203"/>
    </row>
    <row r="828" spans="1:27" ht="15.75" customHeight="1" x14ac:dyDescent="0.2">
      <c r="A828" s="203"/>
      <c r="B828" s="203"/>
      <c r="C828" s="203"/>
      <c r="D828" s="203"/>
      <c r="E828" s="203"/>
      <c r="F828" s="203"/>
      <c r="G828" s="204"/>
      <c r="H828" s="203"/>
      <c r="I828" s="203"/>
      <c r="J828" s="203"/>
      <c r="K828" s="203"/>
      <c r="L828" s="203"/>
      <c r="M828" s="203"/>
      <c r="N828" s="203"/>
      <c r="O828" s="203"/>
      <c r="P828" s="203"/>
      <c r="Q828" s="203"/>
      <c r="R828" s="203"/>
      <c r="S828" s="203"/>
      <c r="T828" s="203"/>
      <c r="U828" s="203"/>
      <c r="V828" s="203"/>
      <c r="W828" s="203"/>
      <c r="X828" s="203"/>
      <c r="Y828" s="203"/>
      <c r="Z828" s="203"/>
      <c r="AA828" s="203"/>
    </row>
    <row r="829" spans="1:27" ht="15.75" customHeight="1" x14ac:dyDescent="0.2">
      <c r="A829" s="203"/>
      <c r="B829" s="203"/>
      <c r="C829" s="203"/>
      <c r="D829" s="203"/>
      <c r="E829" s="203"/>
      <c r="F829" s="203"/>
      <c r="G829" s="204"/>
      <c r="H829" s="203"/>
      <c r="I829" s="203"/>
      <c r="J829" s="203"/>
      <c r="K829" s="203"/>
      <c r="L829" s="203"/>
      <c r="M829" s="203"/>
      <c r="N829" s="203"/>
      <c r="O829" s="203"/>
      <c r="P829" s="203"/>
      <c r="Q829" s="203"/>
      <c r="R829" s="203"/>
      <c r="S829" s="203"/>
      <c r="T829" s="203"/>
      <c r="U829" s="203"/>
      <c r="V829" s="203"/>
      <c r="W829" s="203"/>
      <c r="X829" s="203"/>
      <c r="Y829" s="203"/>
      <c r="Z829" s="203"/>
      <c r="AA829" s="203"/>
    </row>
    <row r="830" spans="1:27" ht="15.75" customHeight="1" x14ac:dyDescent="0.2">
      <c r="A830" s="203"/>
      <c r="B830" s="203"/>
      <c r="C830" s="203"/>
      <c r="D830" s="203"/>
      <c r="E830" s="203"/>
      <c r="F830" s="203"/>
      <c r="G830" s="204"/>
      <c r="H830" s="203"/>
      <c r="I830" s="203"/>
      <c r="J830" s="203"/>
      <c r="K830" s="203"/>
      <c r="L830" s="203"/>
      <c r="M830" s="203"/>
      <c r="N830" s="203"/>
      <c r="O830" s="203"/>
      <c r="P830" s="203"/>
      <c r="Q830" s="203"/>
      <c r="R830" s="203"/>
      <c r="S830" s="203"/>
      <c r="T830" s="203"/>
      <c r="U830" s="203"/>
      <c r="V830" s="203"/>
      <c r="W830" s="203"/>
      <c r="X830" s="203"/>
      <c r="Y830" s="203"/>
      <c r="Z830" s="203"/>
      <c r="AA830" s="203"/>
    </row>
    <row r="831" spans="1:27" ht="15.75" customHeight="1" x14ac:dyDescent="0.2">
      <c r="A831" s="203"/>
      <c r="B831" s="203"/>
      <c r="C831" s="203"/>
      <c r="D831" s="203"/>
      <c r="E831" s="203"/>
      <c r="F831" s="203"/>
      <c r="G831" s="204"/>
      <c r="H831" s="203"/>
      <c r="I831" s="203"/>
      <c r="J831" s="203"/>
      <c r="K831" s="203"/>
      <c r="L831" s="203"/>
      <c r="M831" s="203"/>
      <c r="N831" s="203"/>
      <c r="O831" s="203"/>
      <c r="P831" s="203"/>
      <c r="Q831" s="203"/>
      <c r="R831" s="203"/>
      <c r="S831" s="203"/>
      <c r="T831" s="203"/>
      <c r="U831" s="203"/>
      <c r="V831" s="203"/>
      <c r="W831" s="203"/>
      <c r="X831" s="203"/>
      <c r="Y831" s="203"/>
      <c r="Z831" s="203"/>
      <c r="AA831" s="203"/>
    </row>
    <row r="832" spans="1:27" ht="15.75" customHeight="1" x14ac:dyDescent="0.2">
      <c r="A832" s="203"/>
      <c r="B832" s="203"/>
      <c r="C832" s="203"/>
      <c r="D832" s="203"/>
      <c r="E832" s="203"/>
      <c r="F832" s="203"/>
      <c r="G832" s="204"/>
      <c r="H832" s="203"/>
      <c r="I832" s="203"/>
      <c r="J832" s="203"/>
      <c r="K832" s="203"/>
      <c r="L832" s="203"/>
      <c r="M832" s="203"/>
      <c r="N832" s="203"/>
      <c r="O832" s="203"/>
      <c r="P832" s="203"/>
      <c r="Q832" s="203"/>
      <c r="R832" s="203"/>
      <c r="S832" s="203"/>
      <c r="T832" s="203"/>
      <c r="U832" s="203"/>
      <c r="V832" s="203"/>
      <c r="W832" s="203"/>
      <c r="X832" s="203"/>
      <c r="Y832" s="203"/>
      <c r="Z832" s="203"/>
      <c r="AA832" s="203"/>
    </row>
    <row r="833" spans="1:27" ht="15.75" customHeight="1" x14ac:dyDescent="0.2">
      <c r="A833" s="203"/>
      <c r="B833" s="203"/>
      <c r="C833" s="203"/>
      <c r="D833" s="203"/>
      <c r="E833" s="203"/>
      <c r="F833" s="203"/>
      <c r="G833" s="204"/>
      <c r="H833" s="203"/>
      <c r="I833" s="203"/>
      <c r="J833" s="203"/>
      <c r="K833" s="203"/>
      <c r="L833" s="203"/>
      <c r="M833" s="203"/>
      <c r="N833" s="203"/>
      <c r="O833" s="203"/>
      <c r="P833" s="203"/>
      <c r="Q833" s="203"/>
      <c r="R833" s="203"/>
      <c r="S833" s="203"/>
      <c r="T833" s="203"/>
      <c r="U833" s="203"/>
      <c r="V833" s="203"/>
      <c r="W833" s="203"/>
      <c r="X833" s="203"/>
      <c r="Y833" s="203"/>
      <c r="Z833" s="203"/>
      <c r="AA833" s="203"/>
    </row>
    <row r="834" spans="1:27" ht="15.75" customHeight="1" x14ac:dyDescent="0.2">
      <c r="A834" s="203"/>
      <c r="B834" s="203"/>
      <c r="C834" s="203"/>
      <c r="D834" s="203"/>
      <c r="E834" s="203"/>
      <c r="F834" s="203"/>
      <c r="G834" s="204"/>
      <c r="H834" s="203"/>
      <c r="I834" s="203"/>
      <c r="J834" s="203"/>
      <c r="K834" s="203"/>
      <c r="L834" s="203"/>
      <c r="M834" s="203"/>
      <c r="N834" s="203"/>
      <c r="O834" s="203"/>
      <c r="P834" s="203"/>
      <c r="Q834" s="203"/>
      <c r="R834" s="203"/>
      <c r="S834" s="203"/>
      <c r="T834" s="203"/>
      <c r="U834" s="203"/>
      <c r="V834" s="203"/>
      <c r="W834" s="203"/>
      <c r="X834" s="203"/>
      <c r="Y834" s="203"/>
      <c r="Z834" s="203"/>
      <c r="AA834" s="203"/>
    </row>
    <row r="835" spans="1:27" ht="15.75" customHeight="1" x14ac:dyDescent="0.2">
      <c r="A835" s="203"/>
      <c r="B835" s="203"/>
      <c r="C835" s="203"/>
      <c r="D835" s="203"/>
      <c r="E835" s="203"/>
      <c r="F835" s="203"/>
      <c r="G835" s="204"/>
      <c r="H835" s="203"/>
      <c r="I835" s="203"/>
      <c r="J835" s="203"/>
      <c r="K835" s="203"/>
      <c r="L835" s="203"/>
      <c r="M835" s="203"/>
      <c r="N835" s="203"/>
      <c r="O835" s="203"/>
      <c r="P835" s="203"/>
      <c r="Q835" s="203"/>
      <c r="R835" s="203"/>
      <c r="S835" s="203"/>
      <c r="T835" s="203"/>
      <c r="U835" s="203"/>
      <c r="V835" s="203"/>
      <c r="W835" s="203"/>
      <c r="X835" s="203"/>
      <c r="Y835" s="203"/>
      <c r="Z835" s="203"/>
      <c r="AA835" s="203"/>
    </row>
    <row r="836" spans="1:27" ht="15.75" customHeight="1" x14ac:dyDescent="0.2">
      <c r="A836" s="203"/>
      <c r="B836" s="203"/>
      <c r="C836" s="203"/>
      <c r="D836" s="203"/>
      <c r="E836" s="203"/>
      <c r="F836" s="203"/>
      <c r="G836" s="204"/>
      <c r="H836" s="203"/>
      <c r="I836" s="203"/>
      <c r="J836" s="203"/>
      <c r="K836" s="203"/>
      <c r="L836" s="203"/>
      <c r="M836" s="203"/>
      <c r="N836" s="203"/>
      <c r="O836" s="203"/>
      <c r="P836" s="203"/>
      <c r="Q836" s="203"/>
      <c r="R836" s="203"/>
      <c r="S836" s="203"/>
      <c r="T836" s="203"/>
      <c r="U836" s="203"/>
      <c r="V836" s="203"/>
      <c r="W836" s="203"/>
      <c r="X836" s="203"/>
      <c r="Y836" s="203"/>
      <c r="Z836" s="203"/>
      <c r="AA836" s="203"/>
    </row>
    <row r="837" spans="1:27" ht="15.75" customHeight="1" x14ac:dyDescent="0.2">
      <c r="A837" s="203"/>
      <c r="B837" s="203"/>
      <c r="C837" s="203"/>
      <c r="D837" s="203"/>
      <c r="E837" s="203"/>
      <c r="F837" s="203"/>
      <c r="G837" s="204"/>
      <c r="H837" s="203"/>
      <c r="I837" s="203"/>
      <c r="J837" s="203"/>
      <c r="K837" s="203"/>
      <c r="L837" s="203"/>
      <c r="M837" s="203"/>
      <c r="N837" s="203"/>
      <c r="O837" s="203"/>
      <c r="P837" s="203"/>
      <c r="Q837" s="203"/>
      <c r="R837" s="203"/>
      <c r="S837" s="203"/>
      <c r="T837" s="203"/>
      <c r="U837" s="203"/>
      <c r="V837" s="203"/>
      <c r="W837" s="203"/>
      <c r="X837" s="203"/>
      <c r="Y837" s="203"/>
      <c r="Z837" s="203"/>
      <c r="AA837" s="203"/>
    </row>
    <row r="838" spans="1:27" ht="15.75" customHeight="1" x14ac:dyDescent="0.2">
      <c r="A838" s="203"/>
      <c r="B838" s="203"/>
      <c r="C838" s="203"/>
      <c r="D838" s="203"/>
      <c r="E838" s="203"/>
      <c r="F838" s="203"/>
      <c r="G838" s="204"/>
      <c r="H838" s="203"/>
      <c r="I838" s="203"/>
      <c r="J838" s="203"/>
      <c r="K838" s="203"/>
      <c r="L838" s="203"/>
      <c r="M838" s="203"/>
      <c r="N838" s="203"/>
      <c r="O838" s="203"/>
      <c r="P838" s="203"/>
      <c r="Q838" s="203"/>
      <c r="R838" s="203"/>
      <c r="S838" s="203"/>
      <c r="T838" s="203"/>
      <c r="U838" s="203"/>
      <c r="V838" s="203"/>
      <c r="W838" s="203"/>
      <c r="X838" s="203"/>
      <c r="Y838" s="203"/>
      <c r="Z838" s="203"/>
      <c r="AA838" s="203"/>
    </row>
    <row r="839" spans="1:27" ht="15.75" customHeight="1" x14ac:dyDescent="0.2">
      <c r="A839" s="203"/>
      <c r="B839" s="203"/>
      <c r="C839" s="203"/>
      <c r="D839" s="203"/>
      <c r="E839" s="203"/>
      <c r="F839" s="203"/>
      <c r="G839" s="204"/>
      <c r="H839" s="203"/>
      <c r="I839" s="203"/>
      <c r="J839" s="203"/>
      <c r="K839" s="203"/>
      <c r="L839" s="203"/>
      <c r="M839" s="203"/>
      <c r="N839" s="203"/>
      <c r="O839" s="203"/>
      <c r="P839" s="203"/>
      <c r="Q839" s="203"/>
      <c r="R839" s="203"/>
      <c r="S839" s="203"/>
      <c r="T839" s="203"/>
      <c r="U839" s="203"/>
      <c r="V839" s="203"/>
      <c r="W839" s="203"/>
      <c r="X839" s="203"/>
      <c r="Y839" s="203"/>
      <c r="Z839" s="203"/>
      <c r="AA839" s="203"/>
    </row>
    <row r="840" spans="1:27" ht="15.75" customHeight="1" x14ac:dyDescent="0.2">
      <c r="A840" s="203"/>
      <c r="B840" s="203"/>
      <c r="C840" s="203"/>
      <c r="D840" s="203"/>
      <c r="E840" s="203"/>
      <c r="F840" s="203"/>
      <c r="G840" s="204"/>
      <c r="H840" s="203"/>
      <c r="I840" s="203"/>
      <c r="J840" s="203"/>
      <c r="K840" s="203"/>
      <c r="L840" s="203"/>
      <c r="M840" s="203"/>
      <c r="N840" s="203"/>
      <c r="O840" s="203"/>
      <c r="P840" s="203"/>
      <c r="Q840" s="203"/>
      <c r="R840" s="203"/>
      <c r="S840" s="203"/>
      <c r="T840" s="203"/>
      <c r="U840" s="203"/>
      <c r="V840" s="203"/>
      <c r="W840" s="203"/>
      <c r="X840" s="203"/>
      <c r="Y840" s="203"/>
      <c r="Z840" s="203"/>
      <c r="AA840" s="203"/>
    </row>
    <row r="841" spans="1:27" ht="15.75" customHeight="1" x14ac:dyDescent="0.2">
      <c r="A841" s="203"/>
      <c r="B841" s="203"/>
      <c r="C841" s="203"/>
      <c r="D841" s="203"/>
      <c r="E841" s="203"/>
      <c r="F841" s="203"/>
      <c r="G841" s="204"/>
      <c r="H841" s="203"/>
      <c r="I841" s="203"/>
      <c r="J841" s="203"/>
      <c r="K841" s="203"/>
      <c r="L841" s="203"/>
      <c r="M841" s="203"/>
      <c r="N841" s="203"/>
      <c r="O841" s="203"/>
      <c r="P841" s="203"/>
      <c r="Q841" s="203"/>
      <c r="R841" s="203"/>
      <c r="S841" s="203"/>
      <c r="T841" s="203"/>
      <c r="U841" s="203"/>
      <c r="V841" s="203"/>
      <c r="W841" s="203"/>
      <c r="X841" s="203"/>
      <c r="Y841" s="203"/>
      <c r="Z841" s="203"/>
      <c r="AA841" s="203"/>
    </row>
    <row r="842" spans="1:27" ht="15.75" customHeight="1" x14ac:dyDescent="0.2">
      <c r="A842" s="203"/>
      <c r="B842" s="203"/>
      <c r="C842" s="203"/>
      <c r="D842" s="203"/>
      <c r="E842" s="203"/>
      <c r="F842" s="203"/>
      <c r="G842" s="204"/>
      <c r="H842" s="203"/>
      <c r="I842" s="203"/>
      <c r="J842" s="203"/>
      <c r="K842" s="203"/>
      <c r="L842" s="203"/>
      <c r="M842" s="203"/>
      <c r="N842" s="203"/>
      <c r="O842" s="203"/>
      <c r="P842" s="203"/>
      <c r="Q842" s="203"/>
      <c r="R842" s="203"/>
      <c r="S842" s="203"/>
      <c r="T842" s="203"/>
      <c r="U842" s="203"/>
      <c r="V842" s="203"/>
      <c r="W842" s="203"/>
      <c r="X842" s="203"/>
      <c r="Y842" s="203"/>
      <c r="Z842" s="203"/>
      <c r="AA842" s="203"/>
    </row>
    <row r="843" spans="1:27" ht="15.75" customHeight="1" x14ac:dyDescent="0.2">
      <c r="A843" s="203"/>
      <c r="B843" s="203"/>
      <c r="C843" s="203"/>
      <c r="D843" s="203"/>
      <c r="E843" s="203"/>
      <c r="F843" s="203"/>
      <c r="G843" s="204"/>
      <c r="H843" s="203"/>
      <c r="I843" s="203"/>
      <c r="J843" s="203"/>
      <c r="K843" s="203"/>
      <c r="L843" s="203"/>
      <c r="M843" s="203"/>
      <c r="N843" s="203"/>
      <c r="O843" s="203"/>
      <c r="P843" s="203"/>
      <c r="Q843" s="203"/>
      <c r="R843" s="203"/>
      <c r="S843" s="203"/>
      <c r="T843" s="203"/>
      <c r="U843" s="203"/>
      <c r="V843" s="203"/>
      <c r="W843" s="203"/>
      <c r="X843" s="203"/>
      <c r="Y843" s="203"/>
      <c r="Z843" s="203"/>
      <c r="AA843" s="203"/>
    </row>
    <row r="844" spans="1:27" ht="15.75" customHeight="1" x14ac:dyDescent="0.2">
      <c r="A844" s="203"/>
      <c r="B844" s="203"/>
      <c r="C844" s="203"/>
      <c r="D844" s="203"/>
      <c r="E844" s="203"/>
      <c r="F844" s="203"/>
      <c r="G844" s="204"/>
      <c r="H844" s="203"/>
      <c r="I844" s="203"/>
      <c r="J844" s="203"/>
      <c r="K844" s="203"/>
      <c r="L844" s="203"/>
      <c r="M844" s="203"/>
      <c r="N844" s="203"/>
      <c r="O844" s="203"/>
      <c r="P844" s="203"/>
      <c r="Q844" s="203"/>
      <c r="R844" s="203"/>
      <c r="S844" s="203"/>
      <c r="T844" s="203"/>
      <c r="U844" s="203"/>
      <c r="V844" s="203"/>
      <c r="W844" s="203"/>
      <c r="X844" s="203"/>
      <c r="Y844" s="203"/>
      <c r="Z844" s="203"/>
      <c r="AA844" s="203"/>
    </row>
    <row r="845" spans="1:27" ht="15.75" customHeight="1" x14ac:dyDescent="0.2">
      <c r="A845" s="203"/>
      <c r="B845" s="203"/>
      <c r="C845" s="203"/>
      <c r="D845" s="203"/>
      <c r="E845" s="203"/>
      <c r="F845" s="203"/>
      <c r="G845" s="204"/>
      <c r="H845" s="203"/>
      <c r="I845" s="203"/>
      <c r="J845" s="203"/>
      <c r="K845" s="203"/>
      <c r="L845" s="203"/>
      <c r="M845" s="203"/>
      <c r="N845" s="203"/>
      <c r="O845" s="203"/>
      <c r="P845" s="203"/>
      <c r="Q845" s="203"/>
      <c r="R845" s="203"/>
      <c r="S845" s="203"/>
      <c r="T845" s="203"/>
      <c r="U845" s="203"/>
      <c r="V845" s="203"/>
      <c r="W845" s="203"/>
      <c r="X845" s="203"/>
      <c r="Y845" s="203"/>
      <c r="Z845" s="203"/>
      <c r="AA845" s="203"/>
    </row>
    <row r="846" spans="1:27" ht="15.75" customHeight="1" x14ac:dyDescent="0.2">
      <c r="A846" s="203"/>
      <c r="B846" s="203"/>
      <c r="C846" s="203"/>
      <c r="D846" s="203"/>
      <c r="E846" s="203"/>
      <c r="F846" s="203"/>
      <c r="G846" s="204"/>
      <c r="H846" s="203"/>
      <c r="I846" s="203"/>
      <c r="J846" s="203"/>
      <c r="K846" s="203"/>
      <c r="L846" s="203"/>
      <c r="M846" s="203"/>
      <c r="N846" s="203"/>
      <c r="O846" s="203"/>
      <c r="P846" s="203"/>
      <c r="Q846" s="203"/>
      <c r="R846" s="203"/>
      <c r="S846" s="203"/>
      <c r="T846" s="203"/>
      <c r="U846" s="203"/>
      <c r="V846" s="203"/>
      <c r="W846" s="203"/>
      <c r="X846" s="203"/>
      <c r="Y846" s="203"/>
      <c r="Z846" s="203"/>
      <c r="AA846" s="203"/>
    </row>
    <row r="847" spans="1:27" ht="15.75" customHeight="1" x14ac:dyDescent="0.2">
      <c r="A847" s="203"/>
      <c r="B847" s="203"/>
      <c r="C847" s="203"/>
      <c r="D847" s="203"/>
      <c r="E847" s="203"/>
      <c r="F847" s="203"/>
      <c r="G847" s="204"/>
      <c r="H847" s="203"/>
      <c r="I847" s="203"/>
      <c r="J847" s="203"/>
      <c r="K847" s="203"/>
      <c r="L847" s="203"/>
      <c r="M847" s="203"/>
      <c r="N847" s="203"/>
      <c r="O847" s="203"/>
      <c r="P847" s="203"/>
      <c r="Q847" s="203"/>
      <c r="R847" s="203"/>
      <c r="S847" s="203"/>
      <c r="T847" s="203"/>
      <c r="U847" s="203"/>
      <c r="V847" s="203"/>
      <c r="W847" s="203"/>
      <c r="X847" s="203"/>
      <c r="Y847" s="203"/>
      <c r="Z847" s="203"/>
      <c r="AA847" s="203"/>
    </row>
    <row r="848" spans="1:27" ht="15.75" customHeight="1" x14ac:dyDescent="0.2">
      <c r="A848" s="203"/>
      <c r="B848" s="203"/>
      <c r="C848" s="203"/>
      <c r="D848" s="203"/>
      <c r="E848" s="203"/>
      <c r="F848" s="203"/>
      <c r="G848" s="204"/>
      <c r="H848" s="203"/>
      <c r="I848" s="203"/>
      <c r="J848" s="203"/>
      <c r="K848" s="203"/>
      <c r="L848" s="203"/>
      <c r="M848" s="203"/>
      <c r="N848" s="203"/>
      <c r="O848" s="203"/>
      <c r="P848" s="203"/>
      <c r="Q848" s="203"/>
      <c r="R848" s="203"/>
      <c r="S848" s="203"/>
      <c r="T848" s="203"/>
      <c r="U848" s="203"/>
      <c r="V848" s="203"/>
      <c r="W848" s="203"/>
      <c r="X848" s="203"/>
      <c r="Y848" s="203"/>
      <c r="Z848" s="203"/>
      <c r="AA848" s="203"/>
    </row>
    <row r="849" spans="1:27" ht="15.75" customHeight="1" x14ac:dyDescent="0.2">
      <c r="A849" s="203"/>
      <c r="B849" s="203"/>
      <c r="C849" s="203"/>
      <c r="D849" s="203"/>
      <c r="E849" s="203"/>
      <c r="F849" s="203"/>
      <c r="G849" s="204"/>
      <c r="H849" s="203"/>
      <c r="I849" s="203"/>
      <c r="J849" s="203"/>
      <c r="K849" s="203"/>
      <c r="L849" s="203"/>
      <c r="M849" s="203"/>
      <c r="N849" s="203"/>
      <c r="O849" s="203"/>
      <c r="P849" s="203"/>
      <c r="Q849" s="203"/>
      <c r="R849" s="203"/>
      <c r="S849" s="203"/>
      <c r="T849" s="203"/>
      <c r="U849" s="203"/>
      <c r="V849" s="203"/>
      <c r="W849" s="203"/>
      <c r="X849" s="203"/>
      <c r="Y849" s="203"/>
      <c r="Z849" s="203"/>
      <c r="AA849" s="203"/>
    </row>
    <row r="850" spans="1:27" ht="15.75" customHeight="1" x14ac:dyDescent="0.2">
      <c r="A850" s="203"/>
      <c r="B850" s="203"/>
      <c r="C850" s="203"/>
      <c r="D850" s="203"/>
      <c r="E850" s="203"/>
      <c r="F850" s="203"/>
      <c r="G850" s="204"/>
      <c r="H850" s="203"/>
      <c r="I850" s="203"/>
      <c r="J850" s="203"/>
      <c r="K850" s="203"/>
      <c r="L850" s="203"/>
      <c r="M850" s="203"/>
      <c r="N850" s="203"/>
      <c r="O850" s="203"/>
      <c r="P850" s="203"/>
      <c r="Q850" s="203"/>
      <c r="R850" s="203"/>
      <c r="S850" s="203"/>
      <c r="T850" s="203"/>
      <c r="U850" s="203"/>
      <c r="V850" s="203"/>
      <c r="W850" s="203"/>
      <c r="X850" s="203"/>
      <c r="Y850" s="203"/>
      <c r="Z850" s="203"/>
      <c r="AA850" s="203"/>
    </row>
    <row r="851" spans="1:27" ht="15.75" customHeight="1" x14ac:dyDescent="0.2">
      <c r="A851" s="203"/>
      <c r="B851" s="203"/>
      <c r="C851" s="203"/>
      <c r="D851" s="203"/>
      <c r="E851" s="203"/>
      <c r="F851" s="203"/>
      <c r="G851" s="204"/>
      <c r="H851" s="203"/>
      <c r="I851" s="203"/>
      <c r="J851" s="203"/>
      <c r="K851" s="203"/>
      <c r="L851" s="203"/>
      <c r="M851" s="203"/>
      <c r="N851" s="203"/>
      <c r="O851" s="203"/>
      <c r="P851" s="203"/>
      <c r="Q851" s="203"/>
      <c r="R851" s="203"/>
      <c r="S851" s="203"/>
      <c r="T851" s="203"/>
      <c r="U851" s="203"/>
      <c r="V851" s="203"/>
      <c r="W851" s="203"/>
      <c r="X851" s="203"/>
      <c r="Y851" s="203"/>
      <c r="Z851" s="203"/>
      <c r="AA851" s="203"/>
    </row>
    <row r="852" spans="1:27" ht="15.75" customHeight="1" x14ac:dyDescent="0.2">
      <c r="A852" s="203"/>
      <c r="B852" s="203"/>
      <c r="C852" s="203"/>
      <c r="D852" s="203"/>
      <c r="E852" s="203"/>
      <c r="F852" s="203"/>
      <c r="G852" s="204"/>
      <c r="H852" s="203"/>
      <c r="I852" s="203"/>
      <c r="J852" s="203"/>
      <c r="K852" s="203"/>
      <c r="L852" s="203"/>
      <c r="M852" s="203"/>
      <c r="N852" s="203"/>
      <c r="O852" s="203"/>
      <c r="P852" s="203"/>
      <c r="Q852" s="203"/>
      <c r="R852" s="203"/>
      <c r="S852" s="203"/>
      <c r="T852" s="203"/>
      <c r="U852" s="203"/>
      <c r="V852" s="203"/>
      <c r="W852" s="203"/>
      <c r="X852" s="203"/>
      <c r="Y852" s="203"/>
      <c r="Z852" s="203"/>
      <c r="AA852" s="203"/>
    </row>
    <row r="853" spans="1:27" ht="15.75" customHeight="1" x14ac:dyDescent="0.2">
      <c r="A853" s="203"/>
      <c r="B853" s="203"/>
      <c r="C853" s="203"/>
      <c r="D853" s="203"/>
      <c r="E853" s="203"/>
      <c r="F853" s="203"/>
      <c r="G853" s="204"/>
      <c r="H853" s="203"/>
      <c r="I853" s="203"/>
      <c r="J853" s="203"/>
      <c r="K853" s="203"/>
      <c r="L853" s="203"/>
      <c r="M853" s="203"/>
      <c r="N853" s="203"/>
      <c r="O853" s="203"/>
      <c r="P853" s="203"/>
      <c r="Q853" s="203"/>
      <c r="R853" s="203"/>
      <c r="S853" s="203"/>
      <c r="T853" s="203"/>
      <c r="U853" s="203"/>
      <c r="V853" s="203"/>
      <c r="W853" s="203"/>
      <c r="X853" s="203"/>
      <c r="Y853" s="203"/>
      <c r="Z853" s="203"/>
      <c r="AA853" s="203"/>
    </row>
    <row r="854" spans="1:27" ht="15.75" customHeight="1" x14ac:dyDescent="0.2">
      <c r="A854" s="203"/>
      <c r="B854" s="203"/>
      <c r="C854" s="203"/>
      <c r="D854" s="203"/>
      <c r="E854" s="203"/>
      <c r="F854" s="203"/>
      <c r="G854" s="204"/>
      <c r="H854" s="203"/>
      <c r="I854" s="203"/>
      <c r="J854" s="203"/>
      <c r="K854" s="203"/>
      <c r="L854" s="203"/>
      <c r="M854" s="203"/>
      <c r="N854" s="203"/>
      <c r="O854" s="203"/>
      <c r="P854" s="203"/>
      <c r="Q854" s="203"/>
      <c r="R854" s="203"/>
      <c r="S854" s="203"/>
      <c r="T854" s="203"/>
      <c r="U854" s="203"/>
      <c r="V854" s="203"/>
      <c r="W854" s="203"/>
      <c r="X854" s="203"/>
      <c r="Y854" s="203"/>
      <c r="Z854" s="203"/>
      <c r="AA854" s="203"/>
    </row>
    <row r="855" spans="1:27" ht="15.75" customHeight="1" x14ac:dyDescent="0.2">
      <c r="A855" s="203"/>
      <c r="B855" s="203"/>
      <c r="C855" s="203"/>
      <c r="D855" s="203"/>
      <c r="E855" s="203"/>
      <c r="F855" s="203"/>
      <c r="G855" s="204"/>
      <c r="H855" s="203"/>
      <c r="I855" s="203"/>
      <c r="J855" s="203"/>
      <c r="K855" s="203"/>
      <c r="L855" s="203"/>
      <c r="M855" s="203"/>
      <c r="N855" s="203"/>
      <c r="O855" s="203"/>
      <c r="P855" s="203"/>
      <c r="Q855" s="203"/>
      <c r="R855" s="203"/>
      <c r="S855" s="203"/>
      <c r="T855" s="203"/>
      <c r="U855" s="203"/>
      <c r="V855" s="203"/>
      <c r="W855" s="203"/>
      <c r="X855" s="203"/>
      <c r="Y855" s="203"/>
      <c r="Z855" s="203"/>
      <c r="AA855" s="203"/>
    </row>
    <row r="856" spans="1:27" ht="15.75" customHeight="1" x14ac:dyDescent="0.2">
      <c r="A856" s="203"/>
      <c r="B856" s="203"/>
      <c r="C856" s="203"/>
      <c r="D856" s="203"/>
      <c r="E856" s="203"/>
      <c r="F856" s="203"/>
      <c r="G856" s="204"/>
      <c r="H856" s="203"/>
      <c r="I856" s="203"/>
      <c r="J856" s="203"/>
      <c r="K856" s="203"/>
      <c r="L856" s="203"/>
      <c r="M856" s="203"/>
      <c r="N856" s="203"/>
      <c r="O856" s="203"/>
      <c r="P856" s="203"/>
      <c r="Q856" s="203"/>
      <c r="R856" s="203"/>
      <c r="S856" s="203"/>
      <c r="T856" s="203"/>
      <c r="U856" s="203"/>
      <c r="V856" s="203"/>
      <c r="W856" s="203"/>
      <c r="X856" s="203"/>
      <c r="Y856" s="203"/>
      <c r="Z856" s="203"/>
      <c r="AA856" s="203"/>
    </row>
    <row r="857" spans="1:27" ht="15.75" customHeight="1" x14ac:dyDescent="0.2">
      <c r="A857" s="203"/>
      <c r="B857" s="203"/>
      <c r="C857" s="203"/>
      <c r="D857" s="203"/>
      <c r="E857" s="203"/>
      <c r="F857" s="203"/>
      <c r="G857" s="204"/>
      <c r="H857" s="203"/>
      <c r="I857" s="203"/>
      <c r="J857" s="203"/>
      <c r="K857" s="203"/>
      <c r="L857" s="203"/>
      <c r="M857" s="203"/>
      <c r="N857" s="203"/>
      <c r="O857" s="203"/>
      <c r="P857" s="203"/>
      <c r="Q857" s="203"/>
      <c r="R857" s="203"/>
      <c r="S857" s="203"/>
      <c r="T857" s="203"/>
      <c r="U857" s="203"/>
      <c r="V857" s="203"/>
      <c r="W857" s="203"/>
      <c r="X857" s="203"/>
      <c r="Y857" s="203"/>
      <c r="Z857" s="203"/>
      <c r="AA857" s="203"/>
    </row>
    <row r="858" spans="1:27" ht="15.75" customHeight="1" x14ac:dyDescent="0.2">
      <c r="A858" s="203"/>
      <c r="B858" s="203"/>
      <c r="C858" s="203"/>
      <c r="D858" s="203"/>
      <c r="E858" s="203"/>
      <c r="F858" s="203"/>
      <c r="G858" s="204"/>
      <c r="H858" s="203"/>
      <c r="I858" s="203"/>
      <c r="J858" s="203"/>
      <c r="K858" s="203"/>
      <c r="L858" s="203"/>
      <c r="M858" s="203"/>
      <c r="N858" s="203"/>
      <c r="O858" s="203"/>
      <c r="P858" s="203"/>
      <c r="Q858" s="203"/>
      <c r="R858" s="203"/>
      <c r="S858" s="203"/>
      <c r="T858" s="203"/>
      <c r="U858" s="203"/>
      <c r="V858" s="203"/>
      <c r="W858" s="203"/>
      <c r="X858" s="203"/>
      <c r="Y858" s="203"/>
      <c r="Z858" s="203"/>
      <c r="AA858" s="203"/>
    </row>
    <row r="859" spans="1:27" ht="15.75" customHeight="1" x14ac:dyDescent="0.2">
      <c r="A859" s="203"/>
      <c r="B859" s="203"/>
      <c r="C859" s="203"/>
      <c r="D859" s="203"/>
      <c r="E859" s="203"/>
      <c r="F859" s="203"/>
      <c r="G859" s="204"/>
      <c r="H859" s="203"/>
      <c r="I859" s="203"/>
      <c r="J859" s="203"/>
      <c r="K859" s="203"/>
      <c r="L859" s="203"/>
      <c r="M859" s="203"/>
      <c r="N859" s="203"/>
      <c r="O859" s="203"/>
      <c r="P859" s="203"/>
      <c r="Q859" s="203"/>
      <c r="R859" s="203"/>
      <c r="S859" s="203"/>
      <c r="T859" s="203"/>
      <c r="U859" s="203"/>
      <c r="V859" s="203"/>
      <c r="W859" s="203"/>
      <c r="X859" s="203"/>
      <c r="Y859" s="203"/>
      <c r="Z859" s="203"/>
      <c r="AA859" s="203"/>
    </row>
    <row r="860" spans="1:27" ht="15.75" customHeight="1" x14ac:dyDescent="0.2">
      <c r="A860" s="203"/>
      <c r="B860" s="203"/>
      <c r="C860" s="203"/>
      <c r="D860" s="203"/>
      <c r="E860" s="203"/>
      <c r="F860" s="203"/>
      <c r="G860" s="204"/>
      <c r="H860" s="203"/>
      <c r="I860" s="203"/>
      <c r="J860" s="203"/>
      <c r="K860" s="203"/>
      <c r="L860" s="203"/>
      <c r="M860" s="203"/>
      <c r="N860" s="203"/>
      <c r="O860" s="203"/>
      <c r="P860" s="203"/>
      <c r="Q860" s="203"/>
      <c r="R860" s="203"/>
      <c r="S860" s="203"/>
      <c r="T860" s="203"/>
      <c r="U860" s="203"/>
      <c r="V860" s="203"/>
      <c r="W860" s="203"/>
      <c r="X860" s="203"/>
      <c r="Y860" s="203"/>
      <c r="Z860" s="203"/>
      <c r="AA860" s="203"/>
    </row>
    <row r="861" spans="1:27" ht="15.75" customHeight="1" x14ac:dyDescent="0.2">
      <c r="A861" s="203"/>
      <c r="B861" s="203"/>
      <c r="C861" s="203"/>
      <c r="D861" s="203"/>
      <c r="E861" s="203"/>
      <c r="F861" s="203"/>
      <c r="G861" s="204"/>
      <c r="H861" s="203"/>
      <c r="I861" s="203"/>
      <c r="J861" s="203"/>
      <c r="K861" s="203"/>
      <c r="L861" s="203"/>
      <c r="M861" s="203"/>
      <c r="N861" s="203"/>
      <c r="O861" s="203"/>
      <c r="P861" s="203"/>
      <c r="Q861" s="203"/>
      <c r="R861" s="203"/>
      <c r="S861" s="203"/>
      <c r="T861" s="203"/>
      <c r="U861" s="203"/>
      <c r="V861" s="203"/>
      <c r="W861" s="203"/>
      <c r="X861" s="203"/>
      <c r="Y861" s="203"/>
      <c r="Z861" s="203"/>
      <c r="AA861" s="203"/>
    </row>
    <row r="862" spans="1:27" ht="15.75" customHeight="1" x14ac:dyDescent="0.2">
      <c r="A862" s="203"/>
      <c r="B862" s="203"/>
      <c r="C862" s="203"/>
      <c r="D862" s="203"/>
      <c r="E862" s="203"/>
      <c r="F862" s="203"/>
      <c r="G862" s="204"/>
      <c r="H862" s="203"/>
      <c r="I862" s="203"/>
      <c r="J862" s="203"/>
      <c r="K862" s="203"/>
      <c r="L862" s="203"/>
      <c r="M862" s="203"/>
      <c r="N862" s="203"/>
      <c r="O862" s="203"/>
      <c r="P862" s="203"/>
      <c r="Q862" s="203"/>
      <c r="R862" s="203"/>
      <c r="S862" s="203"/>
      <c r="T862" s="203"/>
      <c r="U862" s="203"/>
      <c r="V862" s="203"/>
      <c r="W862" s="203"/>
      <c r="X862" s="203"/>
      <c r="Y862" s="203"/>
      <c r="Z862" s="203"/>
      <c r="AA862" s="203"/>
    </row>
    <row r="863" spans="1:27" ht="15.75" customHeight="1" x14ac:dyDescent="0.2">
      <c r="A863" s="203"/>
      <c r="B863" s="203"/>
      <c r="C863" s="203"/>
      <c r="D863" s="203"/>
      <c r="E863" s="203"/>
      <c r="F863" s="203"/>
      <c r="G863" s="204"/>
      <c r="H863" s="203"/>
      <c r="I863" s="203"/>
      <c r="J863" s="203"/>
      <c r="K863" s="203"/>
      <c r="L863" s="203"/>
      <c r="M863" s="203"/>
      <c r="N863" s="203"/>
      <c r="O863" s="203"/>
      <c r="P863" s="203"/>
      <c r="Q863" s="203"/>
      <c r="R863" s="203"/>
      <c r="S863" s="203"/>
      <c r="T863" s="203"/>
      <c r="U863" s="203"/>
      <c r="V863" s="203"/>
      <c r="W863" s="203"/>
      <c r="X863" s="203"/>
      <c r="Y863" s="203"/>
      <c r="Z863" s="203"/>
      <c r="AA863" s="203"/>
    </row>
    <row r="864" spans="1:27" ht="15.75" customHeight="1" x14ac:dyDescent="0.2">
      <c r="A864" s="203"/>
      <c r="B864" s="203"/>
      <c r="C864" s="203"/>
      <c r="D864" s="203"/>
      <c r="E864" s="203"/>
      <c r="F864" s="203"/>
      <c r="G864" s="204"/>
      <c r="H864" s="203"/>
      <c r="I864" s="203"/>
      <c r="J864" s="203"/>
      <c r="K864" s="203"/>
      <c r="L864" s="203"/>
      <c r="M864" s="203"/>
      <c r="N864" s="203"/>
      <c r="O864" s="203"/>
      <c r="P864" s="203"/>
      <c r="Q864" s="203"/>
      <c r="R864" s="203"/>
      <c r="S864" s="203"/>
      <c r="T864" s="203"/>
      <c r="U864" s="203"/>
      <c r="V864" s="203"/>
      <c r="W864" s="203"/>
      <c r="X864" s="203"/>
      <c r="Y864" s="203"/>
      <c r="Z864" s="203"/>
      <c r="AA864" s="203"/>
    </row>
    <row r="865" spans="1:27" ht="15.75" customHeight="1" x14ac:dyDescent="0.2">
      <c r="A865" s="203"/>
      <c r="B865" s="203"/>
      <c r="C865" s="203"/>
      <c r="D865" s="203"/>
      <c r="E865" s="203"/>
      <c r="F865" s="203"/>
      <c r="G865" s="204"/>
      <c r="H865" s="203"/>
      <c r="I865" s="203"/>
      <c r="J865" s="203"/>
      <c r="K865" s="203"/>
      <c r="L865" s="203"/>
      <c r="M865" s="203"/>
      <c r="N865" s="203"/>
      <c r="O865" s="203"/>
      <c r="P865" s="203"/>
      <c r="Q865" s="203"/>
      <c r="R865" s="203"/>
      <c r="S865" s="203"/>
      <c r="T865" s="203"/>
      <c r="U865" s="203"/>
      <c r="V865" s="203"/>
      <c r="W865" s="203"/>
      <c r="X865" s="203"/>
      <c r="Y865" s="203"/>
      <c r="Z865" s="203"/>
      <c r="AA865" s="203"/>
    </row>
    <row r="866" spans="1:27" ht="15.75" customHeight="1" x14ac:dyDescent="0.2">
      <c r="A866" s="203"/>
      <c r="B866" s="203"/>
      <c r="C866" s="203"/>
      <c r="D866" s="203"/>
      <c r="E866" s="203"/>
      <c r="F866" s="203"/>
      <c r="G866" s="204"/>
      <c r="H866" s="203"/>
      <c r="I866" s="203"/>
      <c r="J866" s="203"/>
      <c r="K866" s="203"/>
      <c r="L866" s="203"/>
      <c r="M866" s="203"/>
      <c r="N866" s="203"/>
      <c r="O866" s="203"/>
      <c r="P866" s="203"/>
      <c r="Q866" s="203"/>
      <c r="R866" s="203"/>
      <c r="S866" s="203"/>
      <c r="T866" s="203"/>
      <c r="U866" s="203"/>
      <c r="V866" s="203"/>
      <c r="W866" s="203"/>
      <c r="X866" s="203"/>
      <c r="Y866" s="203"/>
      <c r="Z866" s="203"/>
      <c r="AA866" s="203"/>
    </row>
    <row r="867" spans="1:27" ht="15.75" customHeight="1" x14ac:dyDescent="0.2">
      <c r="A867" s="203"/>
      <c r="B867" s="203"/>
      <c r="C867" s="203"/>
      <c r="D867" s="203"/>
      <c r="E867" s="203"/>
      <c r="F867" s="203"/>
      <c r="G867" s="204"/>
      <c r="H867" s="203"/>
      <c r="I867" s="203"/>
      <c r="J867" s="203"/>
      <c r="K867" s="203"/>
      <c r="L867" s="203"/>
      <c r="M867" s="203"/>
      <c r="N867" s="203"/>
      <c r="O867" s="203"/>
      <c r="P867" s="203"/>
      <c r="Q867" s="203"/>
      <c r="R867" s="203"/>
      <c r="S867" s="203"/>
      <c r="T867" s="203"/>
      <c r="U867" s="203"/>
      <c r="V867" s="203"/>
      <c r="W867" s="203"/>
      <c r="X867" s="203"/>
      <c r="Y867" s="203"/>
      <c r="Z867" s="203"/>
      <c r="AA867" s="203"/>
    </row>
    <row r="868" spans="1:27" ht="15.75" customHeight="1" x14ac:dyDescent="0.2">
      <c r="A868" s="203"/>
      <c r="B868" s="203"/>
      <c r="C868" s="203"/>
      <c r="D868" s="203"/>
      <c r="E868" s="203"/>
      <c r="F868" s="203"/>
      <c r="G868" s="204"/>
      <c r="H868" s="203"/>
      <c r="I868" s="203"/>
      <c r="J868" s="203"/>
      <c r="K868" s="203"/>
      <c r="L868" s="203"/>
      <c r="M868" s="203"/>
      <c r="N868" s="203"/>
      <c r="O868" s="203"/>
      <c r="P868" s="203"/>
      <c r="Q868" s="203"/>
      <c r="R868" s="203"/>
      <c r="S868" s="203"/>
      <c r="T868" s="203"/>
      <c r="U868" s="203"/>
      <c r="V868" s="203"/>
      <c r="W868" s="203"/>
      <c r="X868" s="203"/>
      <c r="Y868" s="203"/>
      <c r="Z868" s="203"/>
      <c r="AA868" s="203"/>
    </row>
    <row r="869" spans="1:27" ht="15.75" customHeight="1" x14ac:dyDescent="0.2">
      <c r="A869" s="203"/>
      <c r="B869" s="203"/>
      <c r="C869" s="203"/>
      <c r="D869" s="203"/>
      <c r="E869" s="203"/>
      <c r="F869" s="203"/>
      <c r="G869" s="204"/>
      <c r="H869" s="203"/>
      <c r="I869" s="203"/>
      <c r="J869" s="203"/>
      <c r="K869" s="203"/>
      <c r="L869" s="203"/>
      <c r="M869" s="203"/>
      <c r="N869" s="203"/>
      <c r="O869" s="203"/>
      <c r="P869" s="203"/>
      <c r="Q869" s="203"/>
      <c r="R869" s="203"/>
      <c r="S869" s="203"/>
      <c r="T869" s="203"/>
      <c r="U869" s="203"/>
      <c r="V869" s="203"/>
      <c r="W869" s="203"/>
      <c r="X869" s="203"/>
      <c r="Y869" s="203"/>
      <c r="Z869" s="203"/>
      <c r="AA869" s="203"/>
    </row>
    <row r="870" spans="1:27" ht="15.75" customHeight="1" x14ac:dyDescent="0.2">
      <c r="A870" s="203"/>
      <c r="B870" s="203"/>
      <c r="C870" s="203"/>
      <c r="D870" s="203"/>
      <c r="E870" s="203"/>
      <c r="F870" s="203"/>
      <c r="G870" s="204"/>
      <c r="H870" s="203"/>
      <c r="I870" s="203"/>
      <c r="J870" s="203"/>
      <c r="K870" s="203"/>
      <c r="L870" s="203"/>
      <c r="M870" s="203"/>
      <c r="N870" s="203"/>
      <c r="O870" s="203"/>
      <c r="P870" s="203"/>
      <c r="Q870" s="203"/>
      <c r="R870" s="203"/>
      <c r="S870" s="203"/>
      <c r="T870" s="203"/>
      <c r="U870" s="203"/>
      <c r="V870" s="203"/>
      <c r="W870" s="203"/>
      <c r="X870" s="203"/>
      <c r="Y870" s="203"/>
      <c r="Z870" s="203"/>
      <c r="AA870" s="203"/>
    </row>
    <row r="871" spans="1:27" ht="15.75" customHeight="1" x14ac:dyDescent="0.2">
      <c r="A871" s="203"/>
      <c r="B871" s="203"/>
      <c r="C871" s="203"/>
      <c r="D871" s="203"/>
      <c r="E871" s="203"/>
      <c r="F871" s="203"/>
      <c r="G871" s="204"/>
      <c r="H871" s="203"/>
      <c r="I871" s="203"/>
      <c r="J871" s="203"/>
      <c r="K871" s="203"/>
      <c r="L871" s="203"/>
      <c r="M871" s="203"/>
      <c r="N871" s="203"/>
      <c r="O871" s="203"/>
      <c r="P871" s="203"/>
      <c r="Q871" s="203"/>
      <c r="R871" s="203"/>
      <c r="S871" s="203"/>
      <c r="T871" s="203"/>
      <c r="U871" s="203"/>
      <c r="V871" s="203"/>
      <c r="W871" s="203"/>
      <c r="X871" s="203"/>
      <c r="Y871" s="203"/>
      <c r="Z871" s="203"/>
      <c r="AA871" s="203"/>
    </row>
    <row r="872" spans="1:27" ht="15.75" customHeight="1" x14ac:dyDescent="0.2">
      <c r="A872" s="203"/>
      <c r="B872" s="203"/>
      <c r="C872" s="203"/>
      <c r="D872" s="203"/>
      <c r="E872" s="203"/>
      <c r="F872" s="203"/>
      <c r="G872" s="204"/>
      <c r="H872" s="203"/>
      <c r="I872" s="203"/>
      <c r="J872" s="203"/>
      <c r="K872" s="203"/>
      <c r="L872" s="203"/>
      <c r="M872" s="203"/>
      <c r="N872" s="203"/>
      <c r="O872" s="203"/>
      <c r="P872" s="203"/>
      <c r="Q872" s="203"/>
      <c r="R872" s="203"/>
      <c r="S872" s="203"/>
      <c r="T872" s="203"/>
      <c r="U872" s="203"/>
      <c r="V872" s="203"/>
      <c r="W872" s="203"/>
      <c r="X872" s="203"/>
      <c r="Y872" s="203"/>
      <c r="Z872" s="203"/>
      <c r="AA872" s="203"/>
    </row>
    <row r="873" spans="1:27" ht="15.75" customHeight="1" x14ac:dyDescent="0.2">
      <c r="A873" s="203"/>
      <c r="B873" s="203"/>
      <c r="C873" s="203"/>
      <c r="D873" s="203"/>
      <c r="E873" s="203"/>
      <c r="F873" s="203"/>
      <c r="G873" s="204"/>
      <c r="H873" s="203"/>
      <c r="I873" s="203"/>
      <c r="J873" s="203"/>
      <c r="K873" s="203"/>
      <c r="L873" s="203"/>
      <c r="M873" s="203"/>
      <c r="N873" s="203"/>
      <c r="O873" s="203"/>
      <c r="P873" s="203"/>
      <c r="Q873" s="203"/>
      <c r="R873" s="203"/>
      <c r="S873" s="203"/>
      <c r="T873" s="203"/>
      <c r="U873" s="203"/>
      <c r="V873" s="203"/>
      <c r="W873" s="203"/>
      <c r="X873" s="203"/>
      <c r="Y873" s="203"/>
      <c r="Z873" s="203"/>
      <c r="AA873" s="203"/>
    </row>
    <row r="874" spans="1:27" ht="15.75" customHeight="1" x14ac:dyDescent="0.2">
      <c r="A874" s="203"/>
      <c r="B874" s="203"/>
      <c r="C874" s="203"/>
      <c r="D874" s="203"/>
      <c r="E874" s="203"/>
      <c r="F874" s="203"/>
      <c r="G874" s="204"/>
      <c r="H874" s="203"/>
      <c r="I874" s="203"/>
      <c r="J874" s="203"/>
      <c r="K874" s="203"/>
      <c r="L874" s="203"/>
      <c r="M874" s="203"/>
      <c r="N874" s="203"/>
      <c r="O874" s="203"/>
      <c r="P874" s="203"/>
      <c r="Q874" s="203"/>
      <c r="R874" s="203"/>
      <c r="S874" s="203"/>
      <c r="T874" s="203"/>
      <c r="U874" s="203"/>
      <c r="V874" s="203"/>
      <c r="W874" s="203"/>
      <c r="X874" s="203"/>
      <c r="Y874" s="203"/>
      <c r="Z874" s="203"/>
      <c r="AA874" s="203"/>
    </row>
    <row r="875" spans="1:27" ht="15.75" customHeight="1" x14ac:dyDescent="0.2">
      <c r="A875" s="203"/>
      <c r="B875" s="203"/>
      <c r="C875" s="203"/>
      <c r="D875" s="203"/>
      <c r="E875" s="203"/>
      <c r="F875" s="203"/>
      <c r="G875" s="204"/>
      <c r="H875" s="203"/>
      <c r="I875" s="203"/>
      <c r="J875" s="203"/>
      <c r="K875" s="203"/>
      <c r="L875" s="203"/>
      <c r="M875" s="203"/>
      <c r="N875" s="203"/>
      <c r="O875" s="203"/>
      <c r="P875" s="203"/>
      <c r="Q875" s="203"/>
      <c r="R875" s="203"/>
      <c r="S875" s="203"/>
      <c r="T875" s="203"/>
      <c r="U875" s="203"/>
      <c r="V875" s="203"/>
      <c r="W875" s="203"/>
      <c r="X875" s="203"/>
      <c r="Y875" s="203"/>
      <c r="Z875" s="203"/>
      <c r="AA875" s="203"/>
    </row>
    <row r="876" spans="1:27" ht="15.75" customHeight="1" x14ac:dyDescent="0.2">
      <c r="A876" s="203"/>
      <c r="B876" s="203"/>
      <c r="C876" s="203"/>
      <c r="D876" s="203"/>
      <c r="E876" s="203"/>
      <c r="F876" s="203"/>
      <c r="G876" s="204"/>
      <c r="H876" s="203"/>
      <c r="I876" s="203"/>
      <c r="J876" s="203"/>
      <c r="K876" s="203"/>
      <c r="L876" s="203"/>
      <c r="M876" s="203"/>
      <c r="N876" s="203"/>
      <c r="O876" s="203"/>
      <c r="P876" s="203"/>
      <c r="Q876" s="203"/>
      <c r="R876" s="203"/>
      <c r="S876" s="203"/>
      <c r="T876" s="203"/>
      <c r="U876" s="203"/>
      <c r="V876" s="203"/>
      <c r="W876" s="203"/>
      <c r="X876" s="203"/>
      <c r="Y876" s="203"/>
      <c r="Z876" s="203"/>
      <c r="AA876" s="203"/>
    </row>
    <row r="877" spans="1:27" ht="15.75" customHeight="1" x14ac:dyDescent="0.2">
      <c r="A877" s="203"/>
      <c r="B877" s="203"/>
      <c r="C877" s="203"/>
      <c r="D877" s="203"/>
      <c r="E877" s="203"/>
      <c r="F877" s="203"/>
      <c r="G877" s="204"/>
      <c r="H877" s="203"/>
      <c r="I877" s="203"/>
      <c r="J877" s="203"/>
      <c r="K877" s="203"/>
      <c r="L877" s="203"/>
      <c r="M877" s="203"/>
      <c r="N877" s="203"/>
      <c r="O877" s="203"/>
      <c r="P877" s="203"/>
      <c r="Q877" s="203"/>
      <c r="R877" s="203"/>
      <c r="S877" s="203"/>
      <c r="T877" s="203"/>
      <c r="U877" s="203"/>
      <c r="V877" s="203"/>
      <c r="W877" s="203"/>
      <c r="X877" s="203"/>
      <c r="Y877" s="203"/>
      <c r="Z877" s="203"/>
      <c r="AA877" s="203"/>
    </row>
    <row r="878" spans="1:27" ht="15.75" customHeight="1" x14ac:dyDescent="0.2">
      <c r="A878" s="203"/>
      <c r="B878" s="203"/>
      <c r="C878" s="203"/>
      <c r="D878" s="203"/>
      <c r="E878" s="203"/>
      <c r="F878" s="203"/>
      <c r="G878" s="204"/>
      <c r="H878" s="203"/>
      <c r="I878" s="203"/>
      <c r="J878" s="203"/>
      <c r="K878" s="203"/>
      <c r="L878" s="203"/>
      <c r="M878" s="203"/>
      <c r="N878" s="203"/>
      <c r="O878" s="203"/>
      <c r="P878" s="203"/>
      <c r="Q878" s="203"/>
      <c r="R878" s="203"/>
      <c r="S878" s="203"/>
      <c r="T878" s="203"/>
      <c r="U878" s="203"/>
      <c r="V878" s="203"/>
      <c r="W878" s="203"/>
      <c r="X878" s="203"/>
      <c r="Y878" s="203"/>
      <c r="Z878" s="203"/>
      <c r="AA878" s="203"/>
    </row>
    <row r="879" spans="1:27" ht="15.75" customHeight="1" x14ac:dyDescent="0.2">
      <c r="A879" s="203"/>
      <c r="B879" s="203"/>
      <c r="C879" s="203"/>
      <c r="D879" s="203"/>
      <c r="E879" s="203"/>
      <c r="F879" s="203"/>
      <c r="G879" s="204"/>
      <c r="H879" s="203"/>
      <c r="I879" s="203"/>
      <c r="J879" s="203"/>
      <c r="K879" s="203"/>
      <c r="L879" s="203"/>
      <c r="M879" s="203"/>
      <c r="N879" s="203"/>
      <c r="O879" s="203"/>
      <c r="P879" s="203"/>
      <c r="Q879" s="203"/>
      <c r="R879" s="203"/>
      <c r="S879" s="203"/>
      <c r="T879" s="203"/>
      <c r="U879" s="203"/>
      <c r="V879" s="203"/>
      <c r="W879" s="203"/>
      <c r="X879" s="203"/>
      <c r="Y879" s="203"/>
      <c r="Z879" s="203"/>
      <c r="AA879" s="203"/>
    </row>
    <row r="880" spans="1:27" ht="15.75" customHeight="1" x14ac:dyDescent="0.2">
      <c r="A880" s="203"/>
      <c r="B880" s="203"/>
      <c r="C880" s="203"/>
      <c r="D880" s="203"/>
      <c r="E880" s="203"/>
      <c r="F880" s="203"/>
      <c r="G880" s="204"/>
      <c r="H880" s="203"/>
      <c r="I880" s="203"/>
      <c r="J880" s="203"/>
      <c r="K880" s="203"/>
      <c r="L880" s="203"/>
      <c r="M880" s="203"/>
      <c r="N880" s="203"/>
      <c r="O880" s="203"/>
      <c r="P880" s="203"/>
      <c r="Q880" s="203"/>
      <c r="R880" s="203"/>
      <c r="S880" s="203"/>
      <c r="T880" s="203"/>
      <c r="U880" s="203"/>
      <c r="V880" s="203"/>
      <c r="W880" s="203"/>
      <c r="X880" s="203"/>
      <c r="Y880" s="203"/>
      <c r="Z880" s="203"/>
      <c r="AA880" s="203"/>
    </row>
    <row r="881" spans="1:27" ht="15.75" customHeight="1" x14ac:dyDescent="0.2">
      <c r="A881" s="203"/>
      <c r="B881" s="203"/>
      <c r="C881" s="203"/>
      <c r="D881" s="203"/>
      <c r="E881" s="203"/>
      <c r="F881" s="203"/>
      <c r="G881" s="204"/>
      <c r="H881" s="203"/>
      <c r="I881" s="203"/>
      <c r="J881" s="203"/>
      <c r="K881" s="203"/>
      <c r="L881" s="203"/>
      <c r="M881" s="203"/>
      <c r="N881" s="203"/>
      <c r="O881" s="203"/>
      <c r="P881" s="203"/>
      <c r="Q881" s="203"/>
      <c r="R881" s="203"/>
      <c r="S881" s="203"/>
      <c r="T881" s="203"/>
      <c r="U881" s="203"/>
      <c r="V881" s="203"/>
      <c r="W881" s="203"/>
      <c r="X881" s="203"/>
      <c r="Y881" s="203"/>
      <c r="Z881" s="203"/>
      <c r="AA881" s="203"/>
    </row>
    <row r="882" spans="1:27" ht="15.75" customHeight="1" x14ac:dyDescent="0.2">
      <c r="A882" s="203"/>
      <c r="B882" s="203"/>
      <c r="C882" s="203"/>
      <c r="D882" s="203"/>
      <c r="E882" s="203"/>
      <c r="F882" s="203"/>
      <c r="G882" s="204"/>
      <c r="H882" s="203"/>
      <c r="I882" s="203"/>
      <c r="J882" s="203"/>
      <c r="K882" s="203"/>
      <c r="L882" s="203"/>
      <c r="M882" s="203"/>
      <c r="N882" s="203"/>
      <c r="O882" s="203"/>
      <c r="P882" s="203"/>
      <c r="Q882" s="203"/>
      <c r="R882" s="203"/>
      <c r="S882" s="203"/>
      <c r="T882" s="203"/>
      <c r="U882" s="203"/>
      <c r="V882" s="203"/>
      <c r="W882" s="203"/>
      <c r="X882" s="203"/>
      <c r="Y882" s="203"/>
      <c r="Z882" s="203"/>
      <c r="AA882" s="203"/>
    </row>
    <row r="883" spans="1:27" ht="15.75" customHeight="1" x14ac:dyDescent="0.2">
      <c r="A883" s="203"/>
      <c r="B883" s="203"/>
      <c r="C883" s="203"/>
      <c r="D883" s="203"/>
      <c r="E883" s="203"/>
      <c r="F883" s="203"/>
      <c r="G883" s="204"/>
      <c r="H883" s="203"/>
      <c r="I883" s="203"/>
      <c r="J883" s="203"/>
      <c r="K883" s="203"/>
      <c r="L883" s="203"/>
      <c r="M883" s="203"/>
      <c r="N883" s="203"/>
      <c r="O883" s="203"/>
      <c r="P883" s="203"/>
      <c r="Q883" s="203"/>
      <c r="R883" s="203"/>
      <c r="S883" s="203"/>
      <c r="T883" s="203"/>
      <c r="U883" s="203"/>
      <c r="V883" s="203"/>
      <c r="W883" s="203"/>
      <c r="X883" s="203"/>
      <c r="Y883" s="203"/>
      <c r="Z883" s="203"/>
      <c r="AA883" s="203"/>
    </row>
    <row r="884" spans="1:27" ht="15.75" customHeight="1" x14ac:dyDescent="0.2">
      <c r="A884" s="203"/>
      <c r="B884" s="203"/>
      <c r="C884" s="203"/>
      <c r="D884" s="203"/>
      <c r="E884" s="203"/>
      <c r="F884" s="203"/>
      <c r="G884" s="204"/>
      <c r="H884" s="203"/>
      <c r="I884" s="203"/>
      <c r="J884" s="203"/>
      <c r="K884" s="203"/>
      <c r="L884" s="203"/>
      <c r="M884" s="203"/>
      <c r="N884" s="203"/>
      <c r="O884" s="203"/>
      <c r="P884" s="203"/>
      <c r="Q884" s="203"/>
      <c r="R884" s="203"/>
      <c r="S884" s="203"/>
      <c r="T884" s="203"/>
      <c r="U884" s="203"/>
      <c r="V884" s="203"/>
      <c r="W884" s="203"/>
      <c r="X884" s="203"/>
      <c r="Y884" s="203"/>
      <c r="Z884" s="203"/>
      <c r="AA884" s="203"/>
    </row>
    <row r="885" spans="1:27" ht="15.75" customHeight="1" x14ac:dyDescent="0.2">
      <c r="A885" s="203"/>
      <c r="B885" s="203"/>
      <c r="C885" s="203"/>
      <c r="D885" s="203"/>
      <c r="E885" s="203"/>
      <c r="F885" s="203"/>
      <c r="G885" s="204"/>
      <c r="H885" s="203"/>
      <c r="I885" s="203"/>
      <c r="J885" s="203"/>
      <c r="K885" s="203"/>
      <c r="L885" s="203"/>
      <c r="M885" s="203"/>
      <c r="N885" s="203"/>
      <c r="O885" s="203"/>
      <c r="P885" s="203"/>
      <c r="Q885" s="203"/>
      <c r="R885" s="203"/>
      <c r="S885" s="203"/>
      <c r="T885" s="203"/>
      <c r="U885" s="203"/>
      <c r="V885" s="203"/>
      <c r="W885" s="203"/>
      <c r="X885" s="203"/>
      <c r="Y885" s="203"/>
      <c r="Z885" s="203"/>
      <c r="AA885" s="203"/>
    </row>
    <row r="886" spans="1:27" ht="15.75" customHeight="1" x14ac:dyDescent="0.2">
      <c r="A886" s="203"/>
      <c r="B886" s="203"/>
      <c r="C886" s="203"/>
      <c r="D886" s="203"/>
      <c r="E886" s="203"/>
      <c r="F886" s="203"/>
      <c r="G886" s="204"/>
      <c r="H886" s="203"/>
      <c r="I886" s="203"/>
      <c r="J886" s="203"/>
      <c r="K886" s="203"/>
      <c r="L886" s="203"/>
      <c r="M886" s="203"/>
      <c r="N886" s="203"/>
      <c r="O886" s="203"/>
      <c r="P886" s="203"/>
      <c r="Q886" s="203"/>
      <c r="R886" s="203"/>
      <c r="S886" s="203"/>
      <c r="T886" s="203"/>
      <c r="U886" s="203"/>
      <c r="V886" s="203"/>
      <c r="W886" s="203"/>
      <c r="X886" s="203"/>
      <c r="Y886" s="203"/>
      <c r="Z886" s="203"/>
      <c r="AA886" s="203"/>
    </row>
    <row r="887" spans="1:27" ht="15.75" customHeight="1" x14ac:dyDescent="0.2">
      <c r="A887" s="203"/>
      <c r="B887" s="203"/>
      <c r="C887" s="203"/>
      <c r="D887" s="203"/>
      <c r="E887" s="203"/>
      <c r="F887" s="203"/>
      <c r="G887" s="204"/>
      <c r="H887" s="203"/>
      <c r="I887" s="203"/>
      <c r="J887" s="203"/>
      <c r="K887" s="203"/>
      <c r="L887" s="203"/>
      <c r="M887" s="203"/>
      <c r="N887" s="203"/>
      <c r="O887" s="203"/>
      <c r="P887" s="203"/>
      <c r="Q887" s="203"/>
      <c r="R887" s="203"/>
      <c r="S887" s="203"/>
      <c r="T887" s="203"/>
      <c r="U887" s="203"/>
      <c r="V887" s="203"/>
      <c r="W887" s="203"/>
      <c r="X887" s="203"/>
      <c r="Y887" s="203"/>
      <c r="Z887" s="203"/>
      <c r="AA887" s="203"/>
    </row>
    <row r="888" spans="1:27" ht="15.75" customHeight="1" x14ac:dyDescent="0.2">
      <c r="A888" s="203"/>
      <c r="B888" s="203"/>
      <c r="C888" s="203"/>
      <c r="D888" s="203"/>
      <c r="E888" s="203"/>
      <c r="F888" s="203"/>
      <c r="G888" s="204"/>
      <c r="H888" s="203"/>
      <c r="I888" s="203"/>
      <c r="J888" s="203"/>
      <c r="K888" s="203"/>
      <c r="L888" s="203"/>
      <c r="M888" s="203"/>
      <c r="N888" s="203"/>
      <c r="O888" s="203"/>
      <c r="P888" s="203"/>
      <c r="Q888" s="203"/>
      <c r="R888" s="203"/>
      <c r="S888" s="203"/>
      <c r="T888" s="203"/>
      <c r="U888" s="203"/>
      <c r="V888" s="203"/>
      <c r="W888" s="203"/>
      <c r="X888" s="203"/>
      <c r="Y888" s="203"/>
      <c r="Z888" s="203"/>
      <c r="AA888" s="203"/>
    </row>
    <row r="889" spans="1:27" ht="15.75" customHeight="1" x14ac:dyDescent="0.2">
      <c r="A889" s="203"/>
      <c r="B889" s="203"/>
      <c r="C889" s="203"/>
      <c r="D889" s="203"/>
      <c r="E889" s="203"/>
      <c r="F889" s="203"/>
      <c r="G889" s="204"/>
      <c r="H889" s="203"/>
      <c r="I889" s="203"/>
      <c r="J889" s="203"/>
      <c r="K889" s="203"/>
      <c r="L889" s="203"/>
      <c r="M889" s="203"/>
      <c r="N889" s="203"/>
      <c r="O889" s="203"/>
      <c r="P889" s="203"/>
      <c r="Q889" s="203"/>
      <c r="R889" s="203"/>
      <c r="S889" s="203"/>
      <c r="T889" s="203"/>
      <c r="U889" s="203"/>
      <c r="V889" s="203"/>
      <c r="W889" s="203"/>
      <c r="X889" s="203"/>
      <c r="Y889" s="203"/>
      <c r="Z889" s="203"/>
      <c r="AA889" s="203"/>
    </row>
    <row r="890" spans="1:27" ht="15.75" customHeight="1" x14ac:dyDescent="0.2">
      <c r="A890" s="203"/>
      <c r="B890" s="203"/>
      <c r="C890" s="203"/>
      <c r="D890" s="203"/>
      <c r="E890" s="203"/>
      <c r="F890" s="203"/>
      <c r="G890" s="204"/>
      <c r="H890" s="203"/>
      <c r="I890" s="203"/>
      <c r="J890" s="203"/>
      <c r="K890" s="203"/>
      <c r="L890" s="203"/>
      <c r="M890" s="203"/>
      <c r="N890" s="203"/>
      <c r="O890" s="203"/>
      <c r="P890" s="203"/>
      <c r="Q890" s="203"/>
      <c r="R890" s="203"/>
      <c r="S890" s="203"/>
      <c r="T890" s="203"/>
      <c r="U890" s="203"/>
      <c r="V890" s="203"/>
      <c r="W890" s="203"/>
      <c r="X890" s="203"/>
      <c r="Y890" s="203"/>
      <c r="Z890" s="203"/>
      <c r="AA890" s="203"/>
    </row>
    <row r="891" spans="1:27" ht="15.75" customHeight="1" x14ac:dyDescent="0.2">
      <c r="A891" s="203"/>
      <c r="B891" s="203"/>
      <c r="C891" s="203"/>
      <c r="D891" s="203"/>
      <c r="E891" s="203"/>
      <c r="F891" s="203"/>
      <c r="G891" s="204"/>
      <c r="H891" s="203"/>
      <c r="I891" s="203"/>
      <c r="J891" s="203"/>
      <c r="K891" s="203"/>
      <c r="L891" s="203"/>
      <c r="M891" s="203"/>
      <c r="N891" s="203"/>
      <c r="O891" s="203"/>
      <c r="P891" s="203"/>
      <c r="Q891" s="203"/>
      <c r="R891" s="203"/>
      <c r="S891" s="203"/>
      <c r="T891" s="203"/>
      <c r="U891" s="203"/>
      <c r="V891" s="203"/>
      <c r="W891" s="203"/>
      <c r="X891" s="203"/>
      <c r="Y891" s="203"/>
      <c r="Z891" s="203"/>
      <c r="AA891" s="203"/>
    </row>
    <row r="892" spans="1:27" ht="15.75" customHeight="1" x14ac:dyDescent="0.2">
      <c r="A892" s="203"/>
      <c r="B892" s="203"/>
      <c r="C892" s="203"/>
      <c r="D892" s="203"/>
      <c r="E892" s="203"/>
      <c r="F892" s="203"/>
      <c r="G892" s="204"/>
      <c r="H892" s="203"/>
      <c r="I892" s="203"/>
      <c r="J892" s="203"/>
      <c r="K892" s="203"/>
      <c r="L892" s="203"/>
      <c r="M892" s="203"/>
      <c r="N892" s="203"/>
      <c r="O892" s="203"/>
      <c r="P892" s="203"/>
      <c r="Q892" s="203"/>
      <c r="R892" s="203"/>
      <c r="S892" s="203"/>
      <c r="T892" s="203"/>
      <c r="U892" s="203"/>
      <c r="V892" s="203"/>
      <c r="W892" s="203"/>
      <c r="X892" s="203"/>
      <c r="Y892" s="203"/>
      <c r="Z892" s="203"/>
      <c r="AA892" s="203"/>
    </row>
    <row r="893" spans="1:27" ht="15.75" customHeight="1" x14ac:dyDescent="0.2">
      <c r="A893" s="203"/>
      <c r="B893" s="203"/>
      <c r="C893" s="203"/>
      <c r="D893" s="203"/>
      <c r="E893" s="203"/>
      <c r="F893" s="203"/>
      <c r="G893" s="204"/>
      <c r="H893" s="203"/>
      <c r="I893" s="203"/>
      <c r="J893" s="203"/>
      <c r="K893" s="203"/>
      <c r="L893" s="203"/>
      <c r="M893" s="203"/>
      <c r="N893" s="203"/>
      <c r="O893" s="203"/>
      <c r="P893" s="203"/>
      <c r="Q893" s="203"/>
      <c r="R893" s="203"/>
      <c r="S893" s="203"/>
      <c r="T893" s="203"/>
      <c r="U893" s="203"/>
      <c r="V893" s="203"/>
      <c r="W893" s="203"/>
      <c r="X893" s="203"/>
      <c r="Y893" s="203"/>
      <c r="Z893" s="203"/>
      <c r="AA893" s="203"/>
    </row>
    <row r="894" spans="1:27" ht="15.75" customHeight="1" x14ac:dyDescent="0.2">
      <c r="A894" s="203"/>
      <c r="B894" s="203"/>
      <c r="C894" s="203"/>
      <c r="D894" s="203"/>
      <c r="E894" s="203"/>
      <c r="F894" s="203"/>
      <c r="G894" s="204"/>
      <c r="H894" s="203"/>
      <c r="I894" s="203"/>
      <c r="J894" s="203"/>
      <c r="K894" s="203"/>
      <c r="L894" s="203"/>
      <c r="M894" s="203"/>
      <c r="N894" s="203"/>
      <c r="O894" s="203"/>
      <c r="P894" s="203"/>
      <c r="Q894" s="203"/>
      <c r="R894" s="203"/>
      <c r="S894" s="203"/>
      <c r="T894" s="203"/>
      <c r="U894" s="203"/>
      <c r="V894" s="203"/>
      <c r="W894" s="203"/>
      <c r="X894" s="203"/>
      <c r="Y894" s="203"/>
      <c r="Z894" s="203"/>
      <c r="AA894" s="203"/>
    </row>
    <row r="895" spans="1:27" ht="15.75" customHeight="1" x14ac:dyDescent="0.2">
      <c r="A895" s="203"/>
      <c r="B895" s="203"/>
      <c r="C895" s="203"/>
      <c r="D895" s="203"/>
      <c r="E895" s="203"/>
      <c r="F895" s="203"/>
      <c r="G895" s="204"/>
      <c r="H895" s="203"/>
      <c r="I895" s="203"/>
      <c r="J895" s="203"/>
      <c r="K895" s="203"/>
      <c r="L895" s="203"/>
      <c r="M895" s="203"/>
      <c r="N895" s="203"/>
      <c r="O895" s="203"/>
      <c r="P895" s="203"/>
      <c r="Q895" s="203"/>
      <c r="R895" s="203"/>
      <c r="S895" s="203"/>
      <c r="T895" s="203"/>
      <c r="U895" s="203"/>
      <c r="V895" s="203"/>
      <c r="W895" s="203"/>
      <c r="X895" s="203"/>
      <c r="Y895" s="203"/>
      <c r="Z895" s="203"/>
      <c r="AA895" s="203"/>
    </row>
    <row r="896" spans="1:27" ht="15.75" customHeight="1" x14ac:dyDescent="0.2">
      <c r="A896" s="203"/>
      <c r="B896" s="203"/>
      <c r="C896" s="203"/>
      <c r="D896" s="203"/>
      <c r="E896" s="203"/>
      <c r="F896" s="203"/>
      <c r="G896" s="204"/>
      <c r="H896" s="203"/>
      <c r="I896" s="203"/>
      <c r="J896" s="203"/>
      <c r="K896" s="203"/>
      <c r="L896" s="203"/>
      <c r="M896" s="203"/>
      <c r="N896" s="203"/>
      <c r="O896" s="203"/>
      <c r="P896" s="203"/>
      <c r="Q896" s="203"/>
      <c r="R896" s="203"/>
      <c r="S896" s="203"/>
      <c r="T896" s="203"/>
      <c r="U896" s="203"/>
      <c r="V896" s="203"/>
      <c r="W896" s="203"/>
      <c r="X896" s="203"/>
      <c r="Y896" s="203"/>
      <c r="Z896" s="203"/>
      <c r="AA896" s="203"/>
    </row>
    <row r="897" spans="1:27" ht="15.75" customHeight="1" x14ac:dyDescent="0.2">
      <c r="A897" s="203"/>
      <c r="B897" s="203"/>
      <c r="C897" s="203"/>
      <c r="D897" s="203"/>
      <c r="E897" s="203"/>
      <c r="F897" s="203"/>
      <c r="G897" s="204"/>
      <c r="H897" s="203"/>
      <c r="I897" s="203"/>
      <c r="J897" s="203"/>
      <c r="K897" s="203"/>
      <c r="L897" s="203"/>
      <c r="M897" s="203"/>
      <c r="N897" s="203"/>
      <c r="O897" s="203"/>
      <c r="P897" s="203"/>
      <c r="Q897" s="203"/>
      <c r="R897" s="203"/>
      <c r="S897" s="203"/>
      <c r="T897" s="203"/>
      <c r="U897" s="203"/>
      <c r="V897" s="203"/>
      <c r="W897" s="203"/>
      <c r="X897" s="203"/>
      <c r="Y897" s="203"/>
      <c r="Z897" s="203"/>
      <c r="AA897" s="203"/>
    </row>
    <row r="898" spans="1:27" ht="15.75" customHeight="1" x14ac:dyDescent="0.2">
      <c r="A898" s="203"/>
      <c r="B898" s="203"/>
      <c r="C898" s="203"/>
      <c r="D898" s="203"/>
      <c r="E898" s="203"/>
      <c r="F898" s="203"/>
      <c r="G898" s="204"/>
      <c r="H898" s="203"/>
      <c r="I898" s="203"/>
      <c r="J898" s="203"/>
      <c r="K898" s="203"/>
      <c r="L898" s="203"/>
      <c r="M898" s="203"/>
      <c r="N898" s="203"/>
      <c r="O898" s="203"/>
      <c r="P898" s="203"/>
      <c r="Q898" s="203"/>
      <c r="R898" s="203"/>
      <c r="S898" s="203"/>
      <c r="T898" s="203"/>
      <c r="U898" s="203"/>
      <c r="V898" s="203"/>
      <c r="W898" s="203"/>
      <c r="X898" s="203"/>
      <c r="Y898" s="203"/>
      <c r="Z898" s="203"/>
      <c r="AA898" s="203"/>
    </row>
    <row r="899" spans="1:27" ht="15.75" customHeight="1" x14ac:dyDescent="0.2">
      <c r="A899" s="203"/>
      <c r="B899" s="203"/>
      <c r="C899" s="203"/>
      <c r="D899" s="203"/>
      <c r="E899" s="203"/>
      <c r="F899" s="203"/>
      <c r="G899" s="204"/>
      <c r="H899" s="203"/>
      <c r="I899" s="203"/>
      <c r="J899" s="203"/>
      <c r="K899" s="203"/>
      <c r="L899" s="203"/>
      <c r="M899" s="203"/>
      <c r="N899" s="203"/>
      <c r="O899" s="203"/>
      <c r="P899" s="203"/>
      <c r="Q899" s="203"/>
      <c r="R899" s="203"/>
      <c r="S899" s="203"/>
      <c r="T899" s="203"/>
      <c r="U899" s="203"/>
      <c r="V899" s="203"/>
      <c r="W899" s="203"/>
      <c r="X899" s="203"/>
      <c r="Y899" s="203"/>
      <c r="Z899" s="203"/>
      <c r="AA899" s="203"/>
    </row>
    <row r="900" spans="1:27" ht="15.75" customHeight="1" x14ac:dyDescent="0.2">
      <c r="A900" s="203"/>
      <c r="B900" s="203"/>
      <c r="C900" s="203"/>
      <c r="D900" s="203"/>
      <c r="E900" s="203"/>
      <c r="F900" s="203"/>
      <c r="G900" s="204"/>
      <c r="H900" s="203"/>
      <c r="I900" s="203"/>
      <c r="J900" s="203"/>
      <c r="K900" s="203"/>
      <c r="L900" s="203"/>
      <c r="M900" s="203"/>
      <c r="N900" s="203"/>
      <c r="O900" s="203"/>
      <c r="P900" s="203"/>
      <c r="Q900" s="203"/>
      <c r="R900" s="203"/>
      <c r="S900" s="203"/>
      <c r="T900" s="203"/>
      <c r="U900" s="203"/>
      <c r="V900" s="203"/>
      <c r="W900" s="203"/>
      <c r="X900" s="203"/>
      <c r="Y900" s="203"/>
      <c r="Z900" s="203"/>
      <c r="AA900" s="203"/>
    </row>
    <row r="901" spans="1:27" ht="15.75" customHeight="1" x14ac:dyDescent="0.2">
      <c r="A901" s="203"/>
      <c r="B901" s="203"/>
      <c r="C901" s="203"/>
      <c r="D901" s="203"/>
      <c r="E901" s="203"/>
      <c r="F901" s="203"/>
      <c r="G901" s="204"/>
      <c r="H901" s="203"/>
      <c r="I901" s="203"/>
      <c r="J901" s="203"/>
      <c r="K901" s="203"/>
      <c r="L901" s="203"/>
      <c r="M901" s="203"/>
      <c r="N901" s="203"/>
      <c r="O901" s="203"/>
      <c r="P901" s="203"/>
      <c r="Q901" s="203"/>
      <c r="R901" s="203"/>
      <c r="S901" s="203"/>
      <c r="T901" s="203"/>
      <c r="U901" s="203"/>
      <c r="V901" s="203"/>
      <c r="W901" s="203"/>
      <c r="X901" s="203"/>
      <c r="Y901" s="203"/>
      <c r="Z901" s="203"/>
      <c r="AA901" s="203"/>
    </row>
    <row r="902" spans="1:27" ht="15.75" customHeight="1" x14ac:dyDescent="0.2">
      <c r="A902" s="203"/>
      <c r="B902" s="203"/>
      <c r="C902" s="203"/>
      <c r="D902" s="203"/>
      <c r="E902" s="203"/>
      <c r="F902" s="203"/>
      <c r="G902" s="204"/>
      <c r="H902" s="203"/>
      <c r="I902" s="203"/>
      <c r="J902" s="203"/>
      <c r="K902" s="203"/>
      <c r="L902" s="203"/>
      <c r="M902" s="203"/>
      <c r="N902" s="203"/>
      <c r="O902" s="203"/>
      <c r="P902" s="203"/>
      <c r="Q902" s="203"/>
      <c r="R902" s="203"/>
      <c r="S902" s="203"/>
      <c r="T902" s="203"/>
      <c r="U902" s="203"/>
      <c r="V902" s="203"/>
      <c r="W902" s="203"/>
      <c r="X902" s="203"/>
      <c r="Y902" s="203"/>
      <c r="Z902" s="203"/>
      <c r="AA902" s="203"/>
    </row>
    <row r="903" spans="1:27" ht="15.75" customHeight="1" x14ac:dyDescent="0.2">
      <c r="A903" s="203"/>
      <c r="B903" s="203"/>
      <c r="C903" s="203"/>
      <c r="D903" s="203"/>
      <c r="E903" s="203"/>
      <c r="F903" s="203"/>
      <c r="G903" s="204"/>
      <c r="H903" s="203"/>
      <c r="I903" s="203"/>
      <c r="J903" s="203"/>
      <c r="K903" s="203"/>
      <c r="L903" s="203"/>
      <c r="M903" s="203"/>
      <c r="N903" s="203"/>
      <c r="O903" s="203"/>
      <c r="P903" s="203"/>
      <c r="Q903" s="203"/>
      <c r="R903" s="203"/>
      <c r="S903" s="203"/>
      <c r="T903" s="203"/>
      <c r="U903" s="203"/>
      <c r="V903" s="203"/>
      <c r="W903" s="203"/>
      <c r="X903" s="203"/>
      <c r="Y903" s="203"/>
      <c r="Z903" s="203"/>
      <c r="AA903" s="203"/>
    </row>
    <row r="904" spans="1:27" ht="15.75" customHeight="1" x14ac:dyDescent="0.2">
      <c r="A904" s="203"/>
      <c r="B904" s="203"/>
      <c r="C904" s="203"/>
      <c r="D904" s="203"/>
      <c r="E904" s="203"/>
      <c r="F904" s="203"/>
      <c r="G904" s="204"/>
      <c r="H904" s="203"/>
      <c r="I904" s="203"/>
      <c r="J904" s="203"/>
      <c r="K904" s="203"/>
      <c r="L904" s="203"/>
      <c r="M904" s="203"/>
      <c r="N904" s="203"/>
      <c r="O904" s="203"/>
      <c r="P904" s="203"/>
      <c r="Q904" s="203"/>
      <c r="R904" s="203"/>
      <c r="S904" s="203"/>
      <c r="T904" s="203"/>
      <c r="U904" s="203"/>
      <c r="V904" s="203"/>
      <c r="W904" s="203"/>
      <c r="X904" s="203"/>
      <c r="Y904" s="203"/>
      <c r="Z904" s="203"/>
      <c r="AA904" s="203"/>
    </row>
    <row r="905" spans="1:27" ht="15.75" customHeight="1" x14ac:dyDescent="0.2">
      <c r="A905" s="203"/>
      <c r="B905" s="203"/>
      <c r="C905" s="203"/>
      <c r="D905" s="203"/>
      <c r="E905" s="203"/>
      <c r="F905" s="203"/>
      <c r="G905" s="204"/>
      <c r="H905" s="203"/>
      <c r="I905" s="203"/>
      <c r="J905" s="203"/>
      <c r="K905" s="203"/>
      <c r="L905" s="203"/>
      <c r="M905" s="203"/>
      <c r="N905" s="203"/>
      <c r="O905" s="203"/>
      <c r="P905" s="203"/>
      <c r="Q905" s="203"/>
      <c r="R905" s="203"/>
      <c r="S905" s="203"/>
      <c r="T905" s="203"/>
      <c r="U905" s="203"/>
      <c r="V905" s="203"/>
      <c r="W905" s="203"/>
      <c r="X905" s="203"/>
      <c r="Y905" s="203"/>
      <c r="Z905" s="203"/>
      <c r="AA905" s="203"/>
    </row>
    <row r="906" spans="1:27" ht="15.75" customHeight="1" x14ac:dyDescent="0.2">
      <c r="A906" s="203"/>
      <c r="B906" s="203"/>
      <c r="C906" s="203"/>
      <c r="D906" s="203"/>
      <c r="E906" s="203"/>
      <c r="F906" s="203"/>
      <c r="G906" s="204"/>
      <c r="H906" s="203"/>
      <c r="I906" s="203"/>
      <c r="J906" s="203"/>
      <c r="K906" s="203"/>
      <c r="L906" s="203"/>
      <c r="M906" s="203"/>
      <c r="N906" s="203"/>
      <c r="O906" s="203"/>
      <c r="P906" s="203"/>
      <c r="Q906" s="203"/>
      <c r="R906" s="203"/>
      <c r="S906" s="203"/>
      <c r="T906" s="203"/>
      <c r="U906" s="203"/>
      <c r="V906" s="203"/>
      <c r="W906" s="203"/>
      <c r="X906" s="203"/>
      <c r="Y906" s="203"/>
      <c r="Z906" s="203"/>
      <c r="AA906" s="203"/>
    </row>
    <row r="907" spans="1:27" ht="15.75" customHeight="1" x14ac:dyDescent="0.2">
      <c r="A907" s="203"/>
      <c r="B907" s="203"/>
      <c r="C907" s="203"/>
      <c r="D907" s="203"/>
      <c r="E907" s="203"/>
      <c r="F907" s="203"/>
      <c r="G907" s="204"/>
      <c r="H907" s="203"/>
      <c r="I907" s="203"/>
      <c r="J907" s="203"/>
      <c r="K907" s="203"/>
      <c r="L907" s="203"/>
      <c r="M907" s="203"/>
      <c r="N907" s="203"/>
      <c r="O907" s="203"/>
      <c r="P907" s="203"/>
      <c r="Q907" s="203"/>
      <c r="R907" s="203"/>
      <c r="S907" s="203"/>
      <c r="T907" s="203"/>
      <c r="U907" s="203"/>
      <c r="V907" s="203"/>
      <c r="W907" s="203"/>
      <c r="X907" s="203"/>
      <c r="Y907" s="203"/>
      <c r="Z907" s="203"/>
      <c r="AA907" s="203"/>
    </row>
    <row r="908" spans="1:27" ht="15.75" customHeight="1" x14ac:dyDescent="0.2">
      <c r="A908" s="203"/>
      <c r="B908" s="203"/>
      <c r="C908" s="203"/>
      <c r="D908" s="203"/>
      <c r="E908" s="203"/>
      <c r="F908" s="203"/>
      <c r="G908" s="204"/>
      <c r="H908" s="203"/>
      <c r="I908" s="203"/>
      <c r="J908" s="203"/>
      <c r="K908" s="203"/>
      <c r="L908" s="203"/>
      <c r="M908" s="203"/>
      <c r="N908" s="203"/>
      <c r="O908" s="203"/>
      <c r="P908" s="203"/>
      <c r="Q908" s="203"/>
      <c r="R908" s="203"/>
      <c r="S908" s="203"/>
      <c r="T908" s="203"/>
      <c r="U908" s="203"/>
      <c r="V908" s="203"/>
      <c r="W908" s="203"/>
      <c r="X908" s="203"/>
      <c r="Y908" s="203"/>
      <c r="Z908" s="203"/>
      <c r="AA908" s="203"/>
    </row>
    <row r="909" spans="1:27" ht="15.75" customHeight="1" x14ac:dyDescent="0.2">
      <c r="A909" s="203"/>
      <c r="B909" s="203"/>
      <c r="C909" s="203"/>
      <c r="D909" s="203"/>
      <c r="E909" s="203"/>
      <c r="F909" s="203"/>
      <c r="G909" s="204"/>
      <c r="H909" s="203"/>
      <c r="I909" s="203"/>
      <c r="J909" s="203"/>
      <c r="K909" s="203"/>
      <c r="L909" s="203"/>
      <c r="M909" s="203"/>
      <c r="N909" s="203"/>
      <c r="O909" s="203"/>
      <c r="P909" s="203"/>
      <c r="Q909" s="203"/>
      <c r="R909" s="203"/>
      <c r="S909" s="203"/>
      <c r="T909" s="203"/>
      <c r="U909" s="203"/>
      <c r="V909" s="203"/>
      <c r="W909" s="203"/>
      <c r="X909" s="203"/>
      <c r="Y909" s="203"/>
      <c r="Z909" s="203"/>
      <c r="AA909" s="203"/>
    </row>
    <row r="910" spans="1:27" ht="15.75" customHeight="1" x14ac:dyDescent="0.2">
      <c r="A910" s="203"/>
      <c r="B910" s="203"/>
      <c r="C910" s="203"/>
      <c r="D910" s="203"/>
      <c r="E910" s="203"/>
      <c r="F910" s="203"/>
      <c r="G910" s="204"/>
      <c r="H910" s="203"/>
      <c r="I910" s="203"/>
      <c r="J910" s="203"/>
      <c r="K910" s="203"/>
      <c r="L910" s="203"/>
      <c r="M910" s="203"/>
      <c r="N910" s="203"/>
      <c r="O910" s="203"/>
      <c r="P910" s="203"/>
      <c r="Q910" s="203"/>
      <c r="R910" s="203"/>
      <c r="S910" s="203"/>
      <c r="T910" s="203"/>
      <c r="U910" s="203"/>
      <c r="V910" s="203"/>
      <c r="W910" s="203"/>
      <c r="X910" s="203"/>
      <c r="Y910" s="203"/>
      <c r="Z910" s="203"/>
      <c r="AA910" s="203"/>
    </row>
    <row r="911" spans="1:27" ht="15.75" customHeight="1" x14ac:dyDescent="0.2">
      <c r="A911" s="203"/>
      <c r="B911" s="203"/>
      <c r="C911" s="203"/>
      <c r="D911" s="203"/>
      <c r="E911" s="203"/>
      <c r="F911" s="203"/>
      <c r="G911" s="204"/>
      <c r="H911" s="203"/>
      <c r="I911" s="203"/>
      <c r="J911" s="203"/>
      <c r="K911" s="203"/>
      <c r="L911" s="203"/>
      <c r="M911" s="203"/>
      <c r="N911" s="203"/>
      <c r="O911" s="203"/>
      <c r="P911" s="203"/>
      <c r="Q911" s="203"/>
      <c r="R911" s="203"/>
      <c r="S911" s="203"/>
      <c r="T911" s="203"/>
      <c r="U911" s="203"/>
      <c r="V911" s="203"/>
      <c r="W911" s="203"/>
      <c r="X911" s="203"/>
      <c r="Y911" s="203"/>
      <c r="Z911" s="203"/>
      <c r="AA911" s="203"/>
    </row>
    <row r="912" spans="1:27" ht="15.75" customHeight="1" x14ac:dyDescent="0.2">
      <c r="A912" s="203"/>
      <c r="B912" s="203"/>
      <c r="C912" s="203"/>
      <c r="D912" s="203"/>
      <c r="E912" s="203"/>
      <c r="F912" s="203"/>
      <c r="G912" s="204"/>
      <c r="H912" s="203"/>
      <c r="I912" s="203"/>
      <c r="J912" s="203"/>
      <c r="K912" s="203"/>
      <c r="L912" s="203"/>
      <c r="M912" s="203"/>
      <c r="N912" s="203"/>
      <c r="O912" s="203"/>
      <c r="P912" s="203"/>
      <c r="Q912" s="203"/>
      <c r="R912" s="203"/>
      <c r="S912" s="203"/>
      <c r="T912" s="203"/>
      <c r="U912" s="203"/>
      <c r="V912" s="203"/>
      <c r="W912" s="203"/>
      <c r="X912" s="203"/>
      <c r="Y912" s="203"/>
      <c r="Z912" s="203"/>
      <c r="AA912" s="203"/>
    </row>
    <row r="913" spans="1:27" ht="15.75" customHeight="1" x14ac:dyDescent="0.2">
      <c r="A913" s="203"/>
      <c r="B913" s="203"/>
      <c r="C913" s="203"/>
      <c r="D913" s="203"/>
      <c r="E913" s="203"/>
      <c r="F913" s="203"/>
      <c r="G913" s="204"/>
      <c r="H913" s="203"/>
      <c r="I913" s="203"/>
      <c r="J913" s="203"/>
      <c r="K913" s="203"/>
      <c r="L913" s="203"/>
      <c r="M913" s="203"/>
      <c r="N913" s="203"/>
      <c r="O913" s="203"/>
      <c r="P913" s="203"/>
      <c r="Q913" s="203"/>
      <c r="R913" s="203"/>
      <c r="S913" s="203"/>
      <c r="T913" s="203"/>
      <c r="U913" s="203"/>
      <c r="V913" s="203"/>
      <c r="W913" s="203"/>
      <c r="X913" s="203"/>
      <c r="Y913" s="203"/>
      <c r="Z913" s="203"/>
      <c r="AA913" s="203"/>
    </row>
    <row r="914" spans="1:27" ht="15.75" customHeight="1" x14ac:dyDescent="0.2">
      <c r="A914" s="203"/>
      <c r="B914" s="203"/>
      <c r="C914" s="203"/>
      <c r="D914" s="203"/>
      <c r="E914" s="203"/>
      <c r="F914" s="203"/>
      <c r="G914" s="204"/>
      <c r="H914" s="203"/>
      <c r="I914" s="203"/>
      <c r="J914" s="203"/>
      <c r="K914" s="203"/>
      <c r="L914" s="203"/>
      <c r="M914" s="203"/>
      <c r="N914" s="203"/>
      <c r="O914" s="203"/>
      <c r="P914" s="203"/>
      <c r="Q914" s="203"/>
      <c r="R914" s="203"/>
      <c r="S914" s="203"/>
      <c r="T914" s="203"/>
      <c r="U914" s="203"/>
      <c r="V914" s="203"/>
      <c r="W914" s="203"/>
      <c r="X914" s="203"/>
      <c r="Y914" s="203"/>
      <c r="Z914" s="203"/>
      <c r="AA914" s="203"/>
    </row>
    <row r="915" spans="1:27" ht="15.75" customHeight="1" x14ac:dyDescent="0.2">
      <c r="A915" s="203"/>
      <c r="B915" s="203"/>
      <c r="C915" s="203"/>
      <c r="D915" s="203"/>
      <c r="E915" s="203"/>
      <c r="F915" s="203"/>
      <c r="G915" s="204"/>
      <c r="H915" s="203"/>
      <c r="I915" s="203"/>
      <c r="J915" s="203"/>
      <c r="K915" s="203"/>
      <c r="L915" s="203"/>
      <c r="M915" s="203"/>
      <c r="N915" s="203"/>
      <c r="O915" s="203"/>
      <c r="P915" s="203"/>
      <c r="Q915" s="203"/>
      <c r="R915" s="203"/>
      <c r="S915" s="203"/>
      <c r="T915" s="203"/>
      <c r="U915" s="203"/>
      <c r="V915" s="203"/>
      <c r="W915" s="203"/>
      <c r="X915" s="203"/>
      <c r="Y915" s="203"/>
      <c r="Z915" s="203"/>
      <c r="AA915" s="203"/>
    </row>
    <row r="916" spans="1:27" ht="15.75" customHeight="1" x14ac:dyDescent="0.2">
      <c r="A916" s="203"/>
      <c r="B916" s="203"/>
      <c r="C916" s="203"/>
      <c r="D916" s="203"/>
      <c r="E916" s="203"/>
      <c r="F916" s="203"/>
      <c r="G916" s="204"/>
      <c r="H916" s="203"/>
      <c r="I916" s="203"/>
      <c r="J916" s="203"/>
      <c r="K916" s="203"/>
      <c r="L916" s="203"/>
      <c r="M916" s="203"/>
      <c r="N916" s="203"/>
      <c r="O916" s="203"/>
      <c r="P916" s="203"/>
      <c r="Q916" s="203"/>
      <c r="R916" s="203"/>
      <c r="S916" s="203"/>
      <c r="T916" s="203"/>
      <c r="U916" s="203"/>
      <c r="V916" s="203"/>
      <c r="W916" s="203"/>
      <c r="X916" s="203"/>
      <c r="Y916" s="203"/>
      <c r="Z916" s="203"/>
      <c r="AA916" s="203"/>
    </row>
    <row r="917" spans="1:27" ht="15.75" customHeight="1" x14ac:dyDescent="0.2">
      <c r="A917" s="203"/>
      <c r="B917" s="203"/>
      <c r="C917" s="203"/>
      <c r="D917" s="203"/>
      <c r="E917" s="203"/>
      <c r="F917" s="203"/>
      <c r="G917" s="204"/>
      <c r="H917" s="203"/>
      <c r="I917" s="203"/>
      <c r="J917" s="203"/>
      <c r="K917" s="203"/>
      <c r="L917" s="203"/>
      <c r="M917" s="203"/>
      <c r="N917" s="203"/>
      <c r="O917" s="203"/>
      <c r="P917" s="203"/>
      <c r="Q917" s="203"/>
      <c r="R917" s="203"/>
      <c r="S917" s="203"/>
      <c r="T917" s="203"/>
      <c r="U917" s="203"/>
      <c r="V917" s="203"/>
      <c r="W917" s="203"/>
      <c r="X917" s="203"/>
      <c r="Y917" s="203"/>
      <c r="Z917" s="203"/>
      <c r="AA917" s="203"/>
    </row>
    <row r="918" spans="1:27" ht="15.75" customHeight="1" x14ac:dyDescent="0.2">
      <c r="A918" s="203"/>
      <c r="B918" s="203"/>
      <c r="C918" s="203"/>
      <c r="D918" s="203"/>
      <c r="E918" s="203"/>
      <c r="F918" s="203"/>
      <c r="G918" s="204"/>
      <c r="H918" s="203"/>
      <c r="I918" s="203"/>
      <c r="J918" s="203"/>
      <c r="K918" s="203"/>
      <c r="L918" s="203"/>
      <c r="M918" s="203"/>
      <c r="N918" s="203"/>
      <c r="O918" s="203"/>
      <c r="P918" s="203"/>
      <c r="Q918" s="203"/>
      <c r="R918" s="203"/>
      <c r="S918" s="203"/>
      <c r="T918" s="203"/>
      <c r="U918" s="203"/>
      <c r="V918" s="203"/>
      <c r="W918" s="203"/>
      <c r="X918" s="203"/>
      <c r="Y918" s="203"/>
      <c r="Z918" s="203"/>
      <c r="AA918" s="203"/>
    </row>
    <row r="919" spans="1:27" ht="15.75" customHeight="1" x14ac:dyDescent="0.2">
      <c r="A919" s="203"/>
      <c r="B919" s="203"/>
      <c r="C919" s="203"/>
      <c r="D919" s="203"/>
      <c r="E919" s="203"/>
      <c r="F919" s="203"/>
      <c r="G919" s="204"/>
      <c r="H919" s="203"/>
      <c r="I919" s="203"/>
      <c r="J919" s="203"/>
      <c r="K919" s="203"/>
      <c r="L919" s="203"/>
      <c r="M919" s="203"/>
      <c r="N919" s="203"/>
      <c r="O919" s="203"/>
      <c r="P919" s="203"/>
      <c r="Q919" s="203"/>
      <c r="R919" s="203"/>
      <c r="S919" s="203"/>
      <c r="T919" s="203"/>
      <c r="U919" s="203"/>
      <c r="V919" s="203"/>
      <c r="W919" s="203"/>
      <c r="X919" s="203"/>
      <c r="Y919" s="203"/>
      <c r="Z919" s="203"/>
      <c r="AA919" s="203"/>
    </row>
    <row r="920" spans="1:27" ht="15.75" customHeight="1" x14ac:dyDescent="0.2">
      <c r="A920" s="203"/>
      <c r="B920" s="203"/>
      <c r="C920" s="203"/>
      <c r="D920" s="203"/>
      <c r="E920" s="203"/>
      <c r="F920" s="203"/>
      <c r="G920" s="204"/>
      <c r="H920" s="203"/>
      <c r="I920" s="203"/>
      <c r="J920" s="203"/>
      <c r="K920" s="203"/>
      <c r="L920" s="203"/>
      <c r="M920" s="203"/>
      <c r="N920" s="203"/>
      <c r="O920" s="203"/>
      <c r="P920" s="203"/>
      <c r="Q920" s="203"/>
      <c r="R920" s="203"/>
      <c r="S920" s="203"/>
      <c r="T920" s="203"/>
      <c r="U920" s="203"/>
      <c r="V920" s="203"/>
      <c r="W920" s="203"/>
      <c r="X920" s="203"/>
      <c r="Y920" s="203"/>
      <c r="Z920" s="203"/>
      <c r="AA920" s="203"/>
    </row>
    <row r="921" spans="1:27" ht="15.75" customHeight="1" x14ac:dyDescent="0.2">
      <c r="A921" s="203"/>
      <c r="B921" s="203"/>
      <c r="C921" s="203"/>
      <c r="D921" s="203"/>
      <c r="E921" s="203"/>
      <c r="F921" s="203"/>
      <c r="G921" s="204"/>
      <c r="H921" s="203"/>
      <c r="I921" s="203"/>
      <c r="J921" s="203"/>
      <c r="K921" s="203"/>
      <c r="L921" s="203"/>
      <c r="M921" s="203"/>
      <c r="N921" s="203"/>
      <c r="O921" s="203"/>
      <c r="P921" s="203"/>
      <c r="Q921" s="203"/>
      <c r="R921" s="203"/>
      <c r="S921" s="203"/>
      <c r="T921" s="203"/>
      <c r="U921" s="203"/>
      <c r="V921" s="203"/>
      <c r="W921" s="203"/>
      <c r="X921" s="203"/>
      <c r="Y921" s="203"/>
      <c r="Z921" s="203"/>
      <c r="AA921" s="203"/>
    </row>
    <row r="922" spans="1:27" ht="15.75" customHeight="1" x14ac:dyDescent="0.2">
      <c r="A922" s="203"/>
      <c r="B922" s="203"/>
      <c r="C922" s="203"/>
      <c r="D922" s="203"/>
      <c r="E922" s="203"/>
      <c r="F922" s="203"/>
      <c r="G922" s="204"/>
      <c r="H922" s="203"/>
      <c r="I922" s="203"/>
      <c r="J922" s="203"/>
      <c r="K922" s="203"/>
      <c r="L922" s="203"/>
      <c r="M922" s="203"/>
      <c r="N922" s="203"/>
      <c r="O922" s="203"/>
      <c r="P922" s="203"/>
      <c r="Q922" s="203"/>
      <c r="R922" s="203"/>
      <c r="S922" s="203"/>
      <c r="T922" s="203"/>
      <c r="U922" s="203"/>
      <c r="V922" s="203"/>
      <c r="W922" s="203"/>
      <c r="X922" s="203"/>
      <c r="Y922" s="203"/>
      <c r="Z922" s="203"/>
      <c r="AA922" s="203"/>
    </row>
    <row r="923" spans="1:27" ht="15.75" customHeight="1" x14ac:dyDescent="0.2">
      <c r="A923" s="203"/>
      <c r="B923" s="203"/>
      <c r="C923" s="203"/>
      <c r="D923" s="203"/>
      <c r="E923" s="203"/>
      <c r="F923" s="203"/>
      <c r="G923" s="204"/>
      <c r="H923" s="203"/>
      <c r="I923" s="203"/>
      <c r="J923" s="203"/>
      <c r="K923" s="203"/>
      <c r="L923" s="203"/>
      <c r="M923" s="203"/>
      <c r="N923" s="203"/>
      <c r="O923" s="203"/>
      <c r="P923" s="203"/>
      <c r="Q923" s="203"/>
      <c r="R923" s="203"/>
      <c r="S923" s="203"/>
      <c r="T923" s="203"/>
      <c r="U923" s="203"/>
      <c r="V923" s="203"/>
      <c r="W923" s="203"/>
      <c r="X923" s="203"/>
      <c r="Y923" s="203"/>
      <c r="Z923" s="203"/>
      <c r="AA923" s="203"/>
    </row>
    <row r="924" spans="1:27" ht="15.75" customHeight="1" x14ac:dyDescent="0.2">
      <c r="A924" s="203"/>
      <c r="B924" s="203"/>
      <c r="C924" s="203"/>
      <c r="D924" s="203"/>
      <c r="E924" s="203"/>
      <c r="F924" s="203"/>
      <c r="G924" s="204"/>
      <c r="H924" s="203"/>
      <c r="I924" s="203"/>
      <c r="J924" s="203"/>
      <c r="K924" s="203"/>
      <c r="L924" s="203"/>
      <c r="M924" s="203"/>
      <c r="N924" s="203"/>
      <c r="O924" s="203"/>
      <c r="P924" s="203"/>
      <c r="Q924" s="203"/>
      <c r="R924" s="203"/>
      <c r="S924" s="203"/>
      <c r="T924" s="203"/>
      <c r="U924" s="203"/>
      <c r="V924" s="203"/>
      <c r="W924" s="203"/>
      <c r="X924" s="203"/>
      <c r="Y924" s="203"/>
      <c r="Z924" s="203"/>
      <c r="AA924" s="203"/>
    </row>
    <row r="925" spans="1:27" ht="15.75" customHeight="1" x14ac:dyDescent="0.2">
      <c r="A925" s="203"/>
      <c r="B925" s="203"/>
      <c r="C925" s="203"/>
      <c r="D925" s="203"/>
      <c r="E925" s="203"/>
      <c r="F925" s="203"/>
      <c r="G925" s="204"/>
      <c r="H925" s="203"/>
      <c r="I925" s="203"/>
      <c r="J925" s="203"/>
      <c r="K925" s="203"/>
      <c r="L925" s="203"/>
      <c r="M925" s="203"/>
      <c r="N925" s="203"/>
      <c r="O925" s="203"/>
      <c r="P925" s="203"/>
      <c r="Q925" s="203"/>
      <c r="R925" s="203"/>
      <c r="S925" s="203"/>
      <c r="T925" s="203"/>
      <c r="U925" s="203"/>
      <c r="V925" s="203"/>
      <c r="W925" s="203"/>
      <c r="X925" s="203"/>
      <c r="Y925" s="203"/>
      <c r="Z925" s="203"/>
      <c r="AA925" s="203"/>
    </row>
    <row r="926" spans="1:27" ht="15.75" customHeight="1" x14ac:dyDescent="0.2">
      <c r="A926" s="203"/>
      <c r="B926" s="203"/>
      <c r="C926" s="203"/>
      <c r="D926" s="203"/>
      <c r="E926" s="203"/>
      <c r="F926" s="203"/>
      <c r="G926" s="204"/>
      <c r="H926" s="203"/>
      <c r="I926" s="203"/>
      <c r="J926" s="203"/>
      <c r="K926" s="203"/>
      <c r="L926" s="203"/>
      <c r="M926" s="203"/>
      <c r="N926" s="203"/>
      <c r="O926" s="203"/>
      <c r="P926" s="203"/>
      <c r="Q926" s="203"/>
      <c r="R926" s="203"/>
      <c r="S926" s="203"/>
      <c r="T926" s="203"/>
      <c r="U926" s="203"/>
      <c r="V926" s="203"/>
      <c r="W926" s="203"/>
      <c r="X926" s="203"/>
      <c r="Y926" s="203"/>
      <c r="Z926" s="203"/>
      <c r="AA926" s="203"/>
    </row>
    <row r="927" spans="1:27" ht="15.75" customHeight="1" x14ac:dyDescent="0.2">
      <c r="A927" s="203"/>
      <c r="B927" s="203"/>
      <c r="C927" s="203"/>
      <c r="D927" s="203"/>
      <c r="E927" s="203"/>
      <c r="F927" s="203"/>
      <c r="G927" s="204"/>
      <c r="H927" s="203"/>
      <c r="I927" s="203"/>
      <c r="J927" s="203"/>
      <c r="K927" s="203"/>
      <c r="L927" s="203"/>
      <c r="M927" s="203"/>
      <c r="N927" s="203"/>
      <c r="O927" s="203"/>
      <c r="P927" s="203"/>
      <c r="Q927" s="203"/>
      <c r="R927" s="203"/>
      <c r="S927" s="203"/>
      <c r="T927" s="203"/>
      <c r="U927" s="203"/>
      <c r="V927" s="203"/>
      <c r="W927" s="203"/>
      <c r="X927" s="203"/>
      <c r="Y927" s="203"/>
      <c r="Z927" s="203"/>
      <c r="AA927" s="203"/>
    </row>
    <row r="928" spans="1:27" ht="15.75" customHeight="1" x14ac:dyDescent="0.2">
      <c r="A928" s="203"/>
      <c r="B928" s="203"/>
      <c r="C928" s="203"/>
      <c r="D928" s="203"/>
      <c r="E928" s="203"/>
      <c r="F928" s="203"/>
      <c r="G928" s="204"/>
      <c r="H928" s="203"/>
      <c r="I928" s="203"/>
      <c r="J928" s="203"/>
      <c r="K928" s="203"/>
      <c r="L928" s="203"/>
      <c r="M928" s="203"/>
      <c r="N928" s="203"/>
      <c r="O928" s="203"/>
      <c r="P928" s="203"/>
      <c r="Q928" s="203"/>
      <c r="R928" s="203"/>
      <c r="S928" s="203"/>
      <c r="T928" s="203"/>
      <c r="U928" s="203"/>
      <c r="V928" s="203"/>
      <c r="W928" s="203"/>
      <c r="X928" s="203"/>
      <c r="Y928" s="203"/>
      <c r="Z928" s="203"/>
      <c r="AA928" s="203"/>
    </row>
    <row r="929" spans="1:27" ht="15.75" customHeight="1" x14ac:dyDescent="0.2">
      <c r="A929" s="203"/>
      <c r="B929" s="203"/>
      <c r="C929" s="203"/>
      <c r="D929" s="203"/>
      <c r="E929" s="203"/>
      <c r="F929" s="203"/>
      <c r="G929" s="204"/>
      <c r="H929" s="203"/>
      <c r="I929" s="203"/>
      <c r="J929" s="203"/>
      <c r="K929" s="203"/>
      <c r="L929" s="203"/>
      <c r="M929" s="203"/>
      <c r="N929" s="203"/>
      <c r="O929" s="203"/>
      <c r="P929" s="203"/>
      <c r="Q929" s="203"/>
      <c r="R929" s="203"/>
      <c r="S929" s="203"/>
      <c r="T929" s="203"/>
      <c r="U929" s="203"/>
      <c r="V929" s="203"/>
      <c r="W929" s="203"/>
      <c r="X929" s="203"/>
      <c r="Y929" s="203"/>
      <c r="Z929" s="203"/>
      <c r="AA929" s="203"/>
    </row>
    <row r="930" spans="1:27" ht="15.75" customHeight="1" x14ac:dyDescent="0.2">
      <c r="A930" s="203"/>
      <c r="B930" s="203"/>
      <c r="C930" s="203"/>
      <c r="D930" s="203"/>
      <c r="E930" s="203"/>
      <c r="F930" s="203"/>
      <c r="G930" s="204"/>
      <c r="H930" s="203"/>
      <c r="I930" s="203"/>
      <c r="J930" s="203"/>
      <c r="K930" s="203"/>
      <c r="L930" s="203"/>
      <c r="M930" s="203"/>
      <c r="N930" s="203"/>
      <c r="O930" s="203"/>
      <c r="P930" s="203"/>
      <c r="Q930" s="203"/>
      <c r="R930" s="203"/>
      <c r="S930" s="203"/>
      <c r="T930" s="203"/>
      <c r="U930" s="203"/>
      <c r="V930" s="203"/>
      <c r="W930" s="203"/>
      <c r="X930" s="203"/>
      <c r="Y930" s="203"/>
      <c r="Z930" s="203"/>
      <c r="AA930" s="203"/>
    </row>
    <row r="931" spans="1:27" ht="15.75" customHeight="1" x14ac:dyDescent="0.2">
      <c r="A931" s="203"/>
      <c r="B931" s="203"/>
      <c r="C931" s="203"/>
      <c r="D931" s="203"/>
      <c r="E931" s="203"/>
      <c r="F931" s="203"/>
      <c r="G931" s="204"/>
      <c r="H931" s="203"/>
      <c r="I931" s="203"/>
      <c r="J931" s="203"/>
      <c r="K931" s="203"/>
      <c r="L931" s="203"/>
      <c r="M931" s="203"/>
      <c r="N931" s="203"/>
      <c r="O931" s="203"/>
      <c r="P931" s="203"/>
      <c r="Q931" s="203"/>
      <c r="R931" s="203"/>
      <c r="S931" s="203"/>
      <c r="T931" s="203"/>
      <c r="U931" s="203"/>
      <c r="V931" s="203"/>
      <c r="W931" s="203"/>
      <c r="X931" s="203"/>
      <c r="Y931" s="203"/>
      <c r="Z931" s="203"/>
      <c r="AA931" s="203"/>
    </row>
    <row r="932" spans="1:27" ht="15.75" customHeight="1" x14ac:dyDescent="0.2">
      <c r="A932" s="203"/>
      <c r="B932" s="203"/>
      <c r="C932" s="203"/>
      <c r="D932" s="203"/>
      <c r="E932" s="203"/>
      <c r="F932" s="203"/>
      <c r="G932" s="204"/>
      <c r="H932" s="203"/>
      <c r="I932" s="203"/>
      <c r="J932" s="203"/>
      <c r="K932" s="203"/>
      <c r="L932" s="203"/>
      <c r="M932" s="203"/>
      <c r="N932" s="203"/>
      <c r="O932" s="203"/>
      <c r="P932" s="203"/>
      <c r="Q932" s="203"/>
      <c r="R932" s="203"/>
      <c r="S932" s="203"/>
      <c r="T932" s="203"/>
      <c r="U932" s="203"/>
      <c r="V932" s="203"/>
      <c r="W932" s="203"/>
      <c r="X932" s="203"/>
      <c r="Y932" s="203"/>
      <c r="Z932" s="203"/>
      <c r="AA932" s="203"/>
    </row>
    <row r="933" spans="1:27" ht="15.75" customHeight="1" x14ac:dyDescent="0.2">
      <c r="A933" s="203"/>
      <c r="B933" s="203"/>
      <c r="C933" s="203"/>
      <c r="D933" s="203"/>
      <c r="E933" s="203"/>
      <c r="F933" s="203"/>
      <c r="G933" s="204"/>
      <c r="H933" s="203"/>
      <c r="I933" s="203"/>
      <c r="J933" s="203"/>
      <c r="K933" s="203"/>
      <c r="L933" s="203"/>
      <c r="M933" s="203"/>
      <c r="N933" s="203"/>
      <c r="O933" s="203"/>
      <c r="P933" s="203"/>
      <c r="Q933" s="203"/>
      <c r="R933" s="203"/>
      <c r="S933" s="203"/>
      <c r="T933" s="203"/>
      <c r="U933" s="203"/>
      <c r="V933" s="203"/>
      <c r="W933" s="203"/>
      <c r="X933" s="203"/>
      <c r="Y933" s="203"/>
      <c r="Z933" s="203"/>
      <c r="AA933" s="203"/>
    </row>
    <row r="934" spans="1:27" ht="15.75" customHeight="1" x14ac:dyDescent="0.2">
      <c r="A934" s="203"/>
      <c r="B934" s="203"/>
      <c r="C934" s="203"/>
      <c r="D934" s="203"/>
      <c r="E934" s="203"/>
      <c r="F934" s="203"/>
      <c r="G934" s="204"/>
      <c r="H934" s="203"/>
      <c r="I934" s="203"/>
      <c r="J934" s="203"/>
      <c r="K934" s="203"/>
      <c r="L934" s="203"/>
      <c r="M934" s="203"/>
      <c r="N934" s="203"/>
      <c r="O934" s="203"/>
      <c r="P934" s="203"/>
      <c r="Q934" s="203"/>
      <c r="R934" s="203"/>
      <c r="S934" s="203"/>
      <c r="T934" s="203"/>
      <c r="U934" s="203"/>
      <c r="V934" s="203"/>
      <c r="W934" s="203"/>
      <c r="X934" s="203"/>
      <c r="Y934" s="203"/>
      <c r="Z934" s="203"/>
      <c r="AA934" s="203"/>
    </row>
    <row r="935" spans="1:27" ht="15.75" customHeight="1" x14ac:dyDescent="0.2">
      <c r="A935" s="203"/>
      <c r="B935" s="203"/>
      <c r="C935" s="203"/>
      <c r="D935" s="203"/>
      <c r="E935" s="203"/>
      <c r="F935" s="203"/>
      <c r="G935" s="204"/>
      <c r="H935" s="203"/>
      <c r="I935" s="203"/>
      <c r="J935" s="203"/>
      <c r="K935" s="203"/>
      <c r="L935" s="203"/>
      <c r="M935" s="203"/>
      <c r="N935" s="203"/>
      <c r="O935" s="203"/>
      <c r="P935" s="203"/>
      <c r="Q935" s="203"/>
      <c r="R935" s="203"/>
      <c r="S935" s="203"/>
      <c r="T935" s="203"/>
      <c r="U935" s="203"/>
      <c r="V935" s="203"/>
      <c r="W935" s="203"/>
      <c r="X935" s="203"/>
      <c r="Y935" s="203"/>
      <c r="Z935" s="203"/>
      <c r="AA935" s="203"/>
    </row>
    <row r="936" spans="1:27" ht="15.75" customHeight="1" x14ac:dyDescent="0.2">
      <c r="A936" s="203"/>
      <c r="B936" s="203"/>
      <c r="C936" s="203"/>
      <c r="D936" s="203"/>
      <c r="E936" s="203"/>
      <c r="F936" s="203"/>
      <c r="G936" s="204"/>
      <c r="H936" s="203"/>
      <c r="I936" s="203"/>
      <c r="J936" s="203"/>
      <c r="K936" s="203"/>
      <c r="L936" s="203"/>
      <c r="M936" s="203"/>
      <c r="N936" s="203"/>
      <c r="O936" s="203"/>
      <c r="P936" s="203"/>
      <c r="Q936" s="203"/>
      <c r="R936" s="203"/>
      <c r="S936" s="203"/>
      <c r="T936" s="203"/>
      <c r="U936" s="203"/>
      <c r="V936" s="203"/>
      <c r="W936" s="203"/>
      <c r="X936" s="203"/>
      <c r="Y936" s="203"/>
      <c r="Z936" s="203"/>
      <c r="AA936" s="203"/>
    </row>
    <row r="937" spans="1:27" ht="15.75" customHeight="1" x14ac:dyDescent="0.2">
      <c r="A937" s="203"/>
      <c r="B937" s="203"/>
      <c r="C937" s="203"/>
      <c r="D937" s="203"/>
      <c r="E937" s="203"/>
      <c r="F937" s="203"/>
      <c r="G937" s="204"/>
      <c r="H937" s="203"/>
      <c r="I937" s="203"/>
      <c r="J937" s="203"/>
      <c r="K937" s="203"/>
      <c r="L937" s="203"/>
      <c r="M937" s="203"/>
      <c r="N937" s="203"/>
      <c r="O937" s="203"/>
      <c r="P937" s="203"/>
      <c r="Q937" s="203"/>
      <c r="R937" s="203"/>
      <c r="S937" s="203"/>
      <c r="T937" s="203"/>
      <c r="U937" s="203"/>
      <c r="V937" s="203"/>
      <c r="W937" s="203"/>
      <c r="X937" s="203"/>
      <c r="Y937" s="203"/>
      <c r="Z937" s="203"/>
      <c r="AA937" s="203"/>
    </row>
    <row r="938" spans="1:27" ht="15.75" customHeight="1" x14ac:dyDescent="0.2">
      <c r="A938" s="203"/>
      <c r="B938" s="203"/>
      <c r="C938" s="203"/>
      <c r="D938" s="203"/>
      <c r="E938" s="203"/>
      <c r="F938" s="203"/>
      <c r="G938" s="204"/>
      <c r="H938" s="203"/>
      <c r="I938" s="203"/>
      <c r="J938" s="203"/>
      <c r="K938" s="203"/>
      <c r="L938" s="203"/>
      <c r="M938" s="203"/>
      <c r="N938" s="203"/>
      <c r="O938" s="203"/>
      <c r="P938" s="203"/>
      <c r="Q938" s="203"/>
      <c r="R938" s="203"/>
      <c r="S938" s="203"/>
      <c r="T938" s="203"/>
      <c r="U938" s="203"/>
      <c r="V938" s="203"/>
      <c r="W938" s="203"/>
      <c r="X938" s="203"/>
      <c r="Y938" s="203"/>
      <c r="Z938" s="203"/>
      <c r="AA938" s="203"/>
    </row>
    <row r="939" spans="1:27" ht="15.75" customHeight="1" x14ac:dyDescent="0.2">
      <c r="A939" s="203"/>
      <c r="B939" s="203"/>
      <c r="C939" s="203"/>
      <c r="D939" s="203"/>
      <c r="E939" s="203"/>
      <c r="F939" s="203"/>
      <c r="G939" s="204"/>
      <c r="H939" s="203"/>
      <c r="I939" s="203"/>
      <c r="J939" s="203"/>
      <c r="K939" s="203"/>
      <c r="L939" s="203"/>
      <c r="M939" s="203"/>
      <c r="N939" s="203"/>
      <c r="O939" s="203"/>
      <c r="P939" s="203"/>
      <c r="Q939" s="203"/>
      <c r="R939" s="203"/>
      <c r="S939" s="203"/>
      <c r="T939" s="203"/>
      <c r="U939" s="203"/>
      <c r="V939" s="203"/>
      <c r="W939" s="203"/>
      <c r="X939" s="203"/>
      <c r="Y939" s="203"/>
      <c r="Z939" s="203"/>
      <c r="AA939" s="203"/>
    </row>
    <row r="940" spans="1:27" ht="15.75" customHeight="1" x14ac:dyDescent="0.2">
      <c r="A940" s="203"/>
      <c r="B940" s="203"/>
      <c r="C940" s="203"/>
      <c r="D940" s="203"/>
      <c r="E940" s="203"/>
      <c r="F940" s="203"/>
      <c r="G940" s="204"/>
      <c r="H940" s="203"/>
      <c r="I940" s="203"/>
      <c r="J940" s="203"/>
      <c r="K940" s="203"/>
      <c r="L940" s="203"/>
      <c r="M940" s="203"/>
      <c r="N940" s="203"/>
      <c r="O940" s="203"/>
      <c r="P940" s="203"/>
      <c r="Q940" s="203"/>
      <c r="R940" s="203"/>
      <c r="S940" s="203"/>
      <c r="T940" s="203"/>
      <c r="U940" s="203"/>
      <c r="V940" s="203"/>
      <c r="W940" s="203"/>
      <c r="X940" s="203"/>
      <c r="Y940" s="203"/>
      <c r="Z940" s="203"/>
      <c r="AA940" s="203"/>
    </row>
    <row r="941" spans="1:27" ht="15.75" customHeight="1" x14ac:dyDescent="0.2">
      <c r="A941" s="203"/>
      <c r="B941" s="203"/>
      <c r="C941" s="203"/>
      <c r="D941" s="203"/>
      <c r="E941" s="203"/>
      <c r="F941" s="203"/>
      <c r="G941" s="204"/>
      <c r="H941" s="203"/>
      <c r="I941" s="203"/>
      <c r="J941" s="203"/>
      <c r="K941" s="203"/>
      <c r="L941" s="203"/>
      <c r="M941" s="203"/>
      <c r="N941" s="203"/>
      <c r="O941" s="203"/>
      <c r="P941" s="203"/>
      <c r="Q941" s="203"/>
      <c r="R941" s="203"/>
      <c r="S941" s="203"/>
      <c r="T941" s="203"/>
      <c r="U941" s="203"/>
      <c r="V941" s="203"/>
      <c r="W941" s="203"/>
      <c r="X941" s="203"/>
      <c r="Y941" s="203"/>
      <c r="Z941" s="203"/>
      <c r="AA941" s="203"/>
    </row>
    <row r="942" spans="1:27" ht="15.75" customHeight="1" x14ac:dyDescent="0.2">
      <c r="A942" s="203"/>
      <c r="B942" s="203"/>
      <c r="C942" s="203"/>
      <c r="D942" s="203"/>
      <c r="E942" s="203"/>
      <c r="F942" s="203"/>
      <c r="G942" s="204"/>
      <c r="H942" s="203"/>
      <c r="I942" s="203"/>
      <c r="J942" s="203"/>
      <c r="K942" s="203"/>
      <c r="L942" s="203"/>
      <c r="M942" s="203"/>
      <c r="N942" s="203"/>
      <c r="O942" s="203"/>
      <c r="P942" s="203"/>
      <c r="Q942" s="203"/>
      <c r="R942" s="203"/>
      <c r="S942" s="203"/>
      <c r="T942" s="203"/>
      <c r="U942" s="203"/>
      <c r="V942" s="203"/>
      <c r="W942" s="203"/>
      <c r="X942" s="203"/>
      <c r="Y942" s="203"/>
      <c r="Z942" s="203"/>
      <c r="AA942" s="203"/>
    </row>
    <row r="943" spans="1:27" ht="15.75" customHeight="1" x14ac:dyDescent="0.2">
      <c r="A943" s="203"/>
      <c r="B943" s="203"/>
      <c r="C943" s="203"/>
      <c r="D943" s="203"/>
      <c r="E943" s="203"/>
      <c r="F943" s="203"/>
      <c r="G943" s="204"/>
      <c r="H943" s="203"/>
      <c r="I943" s="203"/>
      <c r="J943" s="203"/>
      <c r="K943" s="203"/>
      <c r="L943" s="203"/>
      <c r="M943" s="203"/>
      <c r="N943" s="203"/>
      <c r="O943" s="203"/>
      <c r="P943" s="203"/>
      <c r="Q943" s="203"/>
      <c r="R943" s="203"/>
      <c r="S943" s="203"/>
      <c r="T943" s="203"/>
      <c r="U943" s="203"/>
      <c r="V943" s="203"/>
      <c r="W943" s="203"/>
      <c r="X943" s="203"/>
      <c r="Y943" s="203"/>
      <c r="Z943" s="203"/>
      <c r="AA943" s="203"/>
    </row>
    <row r="944" spans="1:27" ht="15.75" customHeight="1" x14ac:dyDescent="0.2">
      <c r="A944" s="203"/>
      <c r="B944" s="203"/>
      <c r="C944" s="203"/>
      <c r="D944" s="203"/>
      <c r="E944" s="203"/>
      <c r="F944" s="203"/>
      <c r="G944" s="204"/>
      <c r="H944" s="203"/>
      <c r="I944" s="203"/>
      <c r="J944" s="203"/>
      <c r="K944" s="203"/>
      <c r="L944" s="203"/>
      <c r="M944" s="203"/>
      <c r="N944" s="203"/>
      <c r="O944" s="203"/>
      <c r="P944" s="203"/>
      <c r="Q944" s="203"/>
      <c r="R944" s="203"/>
      <c r="S944" s="203"/>
      <c r="T944" s="203"/>
      <c r="U944" s="203"/>
      <c r="V944" s="203"/>
      <c r="W944" s="203"/>
      <c r="X944" s="203"/>
      <c r="Y944" s="203"/>
      <c r="Z944" s="203"/>
      <c r="AA944" s="203"/>
    </row>
    <row r="945" spans="1:27" ht="15.75" customHeight="1" x14ac:dyDescent="0.2">
      <c r="A945" s="203"/>
      <c r="B945" s="203"/>
      <c r="C945" s="203"/>
      <c r="D945" s="203"/>
      <c r="E945" s="203"/>
      <c r="F945" s="203"/>
      <c r="G945" s="204"/>
      <c r="H945" s="203"/>
      <c r="I945" s="203"/>
      <c r="J945" s="203"/>
      <c r="K945" s="203"/>
      <c r="L945" s="203"/>
      <c r="M945" s="203"/>
      <c r="N945" s="203"/>
      <c r="O945" s="203"/>
      <c r="P945" s="203"/>
      <c r="Q945" s="203"/>
      <c r="R945" s="203"/>
      <c r="S945" s="203"/>
      <c r="T945" s="203"/>
      <c r="U945" s="203"/>
      <c r="V945" s="203"/>
      <c r="W945" s="203"/>
      <c r="X945" s="203"/>
      <c r="Y945" s="203"/>
      <c r="Z945" s="203"/>
      <c r="AA945" s="203"/>
    </row>
    <row r="946" spans="1:27" ht="15.75" customHeight="1" x14ac:dyDescent="0.2">
      <c r="A946" s="203"/>
      <c r="B946" s="203"/>
      <c r="C946" s="203"/>
      <c r="D946" s="203"/>
      <c r="E946" s="203"/>
      <c r="F946" s="203"/>
      <c r="G946" s="204"/>
      <c r="H946" s="203"/>
      <c r="I946" s="203"/>
      <c r="J946" s="203"/>
      <c r="K946" s="203"/>
      <c r="L946" s="203"/>
      <c r="M946" s="203"/>
      <c r="N946" s="203"/>
      <c r="O946" s="203"/>
      <c r="P946" s="203"/>
      <c r="Q946" s="203"/>
      <c r="R946" s="203"/>
      <c r="S946" s="203"/>
      <c r="T946" s="203"/>
      <c r="U946" s="203"/>
      <c r="V946" s="203"/>
      <c r="W946" s="203"/>
      <c r="X946" s="203"/>
      <c r="Y946" s="203"/>
      <c r="Z946" s="203"/>
      <c r="AA946" s="203"/>
    </row>
    <row r="947" spans="1:27" ht="15.75" customHeight="1" x14ac:dyDescent="0.2">
      <c r="A947" s="203"/>
      <c r="B947" s="203"/>
      <c r="C947" s="203"/>
      <c r="D947" s="203"/>
      <c r="E947" s="203"/>
      <c r="F947" s="203"/>
      <c r="G947" s="204"/>
      <c r="H947" s="203"/>
      <c r="I947" s="203"/>
      <c r="J947" s="203"/>
      <c r="K947" s="203"/>
      <c r="L947" s="203"/>
      <c r="M947" s="203"/>
      <c r="N947" s="203"/>
      <c r="O947" s="203"/>
      <c r="P947" s="203"/>
      <c r="Q947" s="203"/>
      <c r="R947" s="203"/>
      <c r="S947" s="203"/>
      <c r="T947" s="203"/>
      <c r="U947" s="203"/>
      <c r="V947" s="203"/>
      <c r="W947" s="203"/>
      <c r="X947" s="203"/>
      <c r="Y947" s="203"/>
      <c r="Z947" s="203"/>
      <c r="AA947" s="203"/>
    </row>
    <row r="948" spans="1:27" ht="15.75" customHeight="1" x14ac:dyDescent="0.2">
      <c r="A948" s="203"/>
      <c r="B948" s="203"/>
      <c r="C948" s="203"/>
      <c r="D948" s="203"/>
      <c r="E948" s="203"/>
      <c r="F948" s="203"/>
      <c r="G948" s="204"/>
      <c r="H948" s="203"/>
      <c r="I948" s="203"/>
      <c r="J948" s="203"/>
      <c r="K948" s="203"/>
      <c r="L948" s="203"/>
      <c r="M948" s="203"/>
      <c r="N948" s="203"/>
      <c r="O948" s="203"/>
      <c r="P948" s="203"/>
      <c r="Q948" s="203"/>
      <c r="R948" s="203"/>
      <c r="S948" s="203"/>
      <c r="T948" s="203"/>
      <c r="U948" s="203"/>
      <c r="V948" s="203"/>
      <c r="W948" s="203"/>
      <c r="X948" s="203"/>
      <c r="Y948" s="203"/>
      <c r="Z948" s="203"/>
      <c r="AA948" s="203"/>
    </row>
    <row r="949" spans="1:27" ht="15.75" customHeight="1" x14ac:dyDescent="0.2">
      <c r="A949" s="203"/>
      <c r="B949" s="203"/>
      <c r="C949" s="203"/>
      <c r="D949" s="203"/>
      <c r="E949" s="203"/>
      <c r="F949" s="203"/>
      <c r="G949" s="204"/>
      <c r="H949" s="203"/>
      <c r="I949" s="203"/>
      <c r="J949" s="203"/>
      <c r="K949" s="203"/>
      <c r="L949" s="203"/>
      <c r="M949" s="203"/>
      <c r="N949" s="203"/>
      <c r="O949" s="203"/>
      <c r="P949" s="203"/>
      <c r="Q949" s="203"/>
      <c r="R949" s="203"/>
      <c r="S949" s="203"/>
      <c r="T949" s="203"/>
      <c r="U949" s="203"/>
      <c r="V949" s="203"/>
      <c r="W949" s="203"/>
      <c r="X949" s="203"/>
      <c r="Y949" s="203"/>
      <c r="Z949" s="203"/>
      <c r="AA949" s="203"/>
    </row>
    <row r="950" spans="1:27" ht="15.75" customHeight="1" x14ac:dyDescent="0.2">
      <c r="A950" s="203"/>
      <c r="B950" s="203"/>
      <c r="C950" s="203"/>
      <c r="D950" s="203"/>
      <c r="E950" s="203"/>
      <c r="F950" s="203"/>
      <c r="G950" s="204"/>
      <c r="H950" s="203"/>
      <c r="I950" s="203"/>
      <c r="J950" s="203"/>
      <c r="K950" s="203"/>
      <c r="L950" s="203"/>
      <c r="M950" s="203"/>
      <c r="N950" s="203"/>
      <c r="O950" s="203"/>
      <c r="P950" s="203"/>
      <c r="Q950" s="203"/>
      <c r="R950" s="203"/>
      <c r="S950" s="203"/>
      <c r="T950" s="203"/>
      <c r="U950" s="203"/>
      <c r="V950" s="203"/>
      <c r="W950" s="203"/>
      <c r="X950" s="203"/>
      <c r="Y950" s="203"/>
      <c r="Z950" s="203"/>
      <c r="AA950" s="203"/>
    </row>
    <row r="951" spans="1:27" ht="15.75" customHeight="1" x14ac:dyDescent="0.2">
      <c r="A951" s="203"/>
      <c r="B951" s="203"/>
      <c r="C951" s="203"/>
      <c r="D951" s="203"/>
      <c r="E951" s="203"/>
      <c r="F951" s="203"/>
      <c r="G951" s="204"/>
      <c r="H951" s="203"/>
      <c r="I951" s="203"/>
      <c r="J951" s="203"/>
      <c r="K951" s="203"/>
      <c r="L951" s="203"/>
      <c r="M951" s="203"/>
      <c r="N951" s="203"/>
      <c r="O951" s="203"/>
      <c r="P951" s="203"/>
      <c r="Q951" s="203"/>
      <c r="R951" s="203"/>
      <c r="S951" s="203"/>
      <c r="T951" s="203"/>
      <c r="U951" s="203"/>
      <c r="V951" s="203"/>
      <c r="W951" s="203"/>
      <c r="X951" s="203"/>
      <c r="Y951" s="203"/>
      <c r="Z951" s="203"/>
      <c r="AA951" s="203"/>
    </row>
    <row r="952" spans="1:27" ht="15.75" customHeight="1" x14ac:dyDescent="0.2">
      <c r="A952" s="203"/>
      <c r="B952" s="203"/>
      <c r="C952" s="203"/>
      <c r="D952" s="203"/>
      <c r="E952" s="203"/>
      <c r="F952" s="203"/>
      <c r="G952" s="204"/>
      <c r="H952" s="203"/>
      <c r="I952" s="203"/>
      <c r="J952" s="203"/>
      <c r="K952" s="203"/>
      <c r="L952" s="203"/>
      <c r="M952" s="203"/>
      <c r="N952" s="203"/>
      <c r="O952" s="203"/>
      <c r="P952" s="203"/>
      <c r="Q952" s="203"/>
      <c r="R952" s="203"/>
      <c r="S952" s="203"/>
      <c r="T952" s="203"/>
      <c r="U952" s="203"/>
      <c r="V952" s="203"/>
      <c r="W952" s="203"/>
      <c r="X952" s="203"/>
      <c r="Y952" s="203"/>
      <c r="Z952" s="203"/>
      <c r="AA952" s="203"/>
    </row>
    <row r="953" spans="1:27" ht="15.75" customHeight="1" x14ac:dyDescent="0.2">
      <c r="A953" s="203"/>
      <c r="B953" s="203"/>
      <c r="C953" s="203"/>
      <c r="D953" s="203"/>
      <c r="E953" s="203"/>
      <c r="F953" s="203"/>
      <c r="G953" s="204"/>
      <c r="H953" s="203"/>
      <c r="I953" s="203"/>
      <c r="J953" s="203"/>
      <c r="K953" s="203"/>
      <c r="L953" s="203"/>
      <c r="M953" s="203"/>
      <c r="N953" s="203"/>
      <c r="O953" s="203"/>
      <c r="P953" s="203"/>
      <c r="Q953" s="203"/>
      <c r="R953" s="203"/>
      <c r="S953" s="203"/>
      <c r="T953" s="203"/>
      <c r="U953" s="203"/>
      <c r="V953" s="203"/>
      <c r="W953" s="203"/>
      <c r="X953" s="203"/>
      <c r="Y953" s="203"/>
      <c r="Z953" s="203"/>
      <c r="AA953" s="203"/>
    </row>
    <row r="954" spans="1:27" ht="15.75" customHeight="1" x14ac:dyDescent="0.2">
      <c r="A954" s="203"/>
      <c r="B954" s="203"/>
      <c r="C954" s="203"/>
      <c r="D954" s="203"/>
      <c r="E954" s="203"/>
      <c r="F954" s="203"/>
      <c r="G954" s="204"/>
      <c r="H954" s="203"/>
      <c r="I954" s="203"/>
      <c r="J954" s="203"/>
      <c r="K954" s="203"/>
      <c r="L954" s="203"/>
      <c r="M954" s="203"/>
      <c r="N954" s="203"/>
      <c r="O954" s="203"/>
      <c r="P954" s="203"/>
      <c r="Q954" s="203"/>
      <c r="R954" s="203"/>
      <c r="S954" s="203"/>
      <c r="T954" s="203"/>
      <c r="U954" s="203"/>
      <c r="V954" s="203"/>
      <c r="W954" s="203"/>
      <c r="X954" s="203"/>
      <c r="Y954" s="203"/>
      <c r="Z954" s="203"/>
      <c r="AA954" s="203"/>
    </row>
    <row r="955" spans="1:27" ht="15.75" customHeight="1" x14ac:dyDescent="0.2">
      <c r="A955" s="203"/>
      <c r="B955" s="203"/>
      <c r="C955" s="203"/>
      <c r="D955" s="203"/>
      <c r="E955" s="203"/>
      <c r="F955" s="203"/>
      <c r="G955" s="204"/>
      <c r="H955" s="203"/>
      <c r="I955" s="203"/>
      <c r="J955" s="203"/>
      <c r="K955" s="203"/>
      <c r="L955" s="203"/>
      <c r="M955" s="203"/>
      <c r="N955" s="203"/>
      <c r="O955" s="203"/>
      <c r="P955" s="203"/>
      <c r="Q955" s="203"/>
      <c r="R955" s="203"/>
      <c r="S955" s="203"/>
      <c r="T955" s="203"/>
      <c r="U955" s="203"/>
      <c r="V955" s="203"/>
      <c r="W955" s="203"/>
      <c r="X955" s="203"/>
      <c r="Y955" s="203"/>
      <c r="Z955" s="203"/>
      <c r="AA955" s="203"/>
    </row>
    <row r="956" spans="1:27" ht="15.75" customHeight="1" x14ac:dyDescent="0.2">
      <c r="A956" s="203"/>
      <c r="B956" s="203"/>
      <c r="C956" s="203"/>
      <c r="D956" s="203"/>
      <c r="E956" s="203"/>
      <c r="F956" s="203"/>
      <c r="G956" s="204"/>
      <c r="H956" s="203"/>
      <c r="I956" s="203"/>
      <c r="J956" s="203"/>
      <c r="K956" s="203"/>
      <c r="L956" s="203"/>
      <c r="M956" s="203"/>
      <c r="N956" s="203"/>
      <c r="O956" s="203"/>
      <c r="P956" s="203"/>
      <c r="Q956" s="203"/>
      <c r="R956" s="203"/>
      <c r="S956" s="203"/>
      <c r="T956" s="203"/>
      <c r="U956" s="203"/>
      <c r="V956" s="203"/>
      <c r="W956" s="203"/>
      <c r="X956" s="203"/>
      <c r="Y956" s="203"/>
      <c r="Z956" s="203"/>
      <c r="AA956" s="203"/>
    </row>
    <row r="957" spans="1:27" ht="15.75" customHeight="1" x14ac:dyDescent="0.2">
      <c r="A957" s="203"/>
      <c r="B957" s="203"/>
      <c r="C957" s="203"/>
      <c r="D957" s="203"/>
      <c r="E957" s="203"/>
      <c r="F957" s="203"/>
      <c r="G957" s="204"/>
      <c r="H957" s="203"/>
      <c r="I957" s="203"/>
      <c r="J957" s="203"/>
      <c r="K957" s="203"/>
      <c r="L957" s="203"/>
      <c r="M957" s="203"/>
      <c r="N957" s="203"/>
      <c r="O957" s="203"/>
      <c r="P957" s="203"/>
      <c r="Q957" s="203"/>
      <c r="R957" s="203"/>
      <c r="S957" s="203"/>
      <c r="T957" s="203"/>
      <c r="U957" s="203"/>
      <c r="V957" s="203"/>
      <c r="W957" s="203"/>
      <c r="X957" s="203"/>
      <c r="Y957" s="203"/>
      <c r="Z957" s="203"/>
      <c r="AA957" s="203"/>
    </row>
    <row r="958" spans="1:27" ht="15.75" customHeight="1" x14ac:dyDescent="0.2">
      <c r="A958" s="203"/>
      <c r="B958" s="203"/>
      <c r="C958" s="203"/>
      <c r="D958" s="203"/>
      <c r="E958" s="203"/>
      <c r="F958" s="203"/>
      <c r="G958" s="204"/>
      <c r="H958" s="203"/>
      <c r="I958" s="203"/>
      <c r="J958" s="203"/>
      <c r="K958" s="203"/>
      <c r="L958" s="203"/>
      <c r="M958" s="203"/>
      <c r="N958" s="203"/>
      <c r="O958" s="203"/>
      <c r="P958" s="203"/>
      <c r="Q958" s="203"/>
      <c r="R958" s="203"/>
      <c r="S958" s="203"/>
      <c r="T958" s="203"/>
      <c r="U958" s="203"/>
      <c r="V958" s="203"/>
      <c r="W958" s="203"/>
      <c r="X958" s="203"/>
      <c r="Y958" s="203"/>
      <c r="Z958" s="203"/>
      <c r="AA958" s="203"/>
    </row>
    <row r="959" spans="1:27" ht="15.75" customHeight="1" x14ac:dyDescent="0.2">
      <c r="A959" s="203"/>
      <c r="B959" s="203"/>
      <c r="C959" s="203"/>
      <c r="D959" s="203"/>
      <c r="E959" s="203"/>
      <c r="F959" s="203"/>
      <c r="G959" s="204"/>
      <c r="H959" s="203"/>
      <c r="I959" s="203"/>
      <c r="J959" s="203"/>
      <c r="K959" s="203"/>
      <c r="L959" s="203"/>
      <c r="M959" s="203"/>
      <c r="N959" s="203"/>
      <c r="O959" s="203"/>
      <c r="P959" s="203"/>
      <c r="Q959" s="203"/>
      <c r="R959" s="203"/>
      <c r="S959" s="203"/>
      <c r="T959" s="203"/>
      <c r="U959" s="203"/>
      <c r="V959" s="203"/>
      <c r="W959" s="203"/>
      <c r="X959" s="203"/>
      <c r="Y959" s="203"/>
      <c r="Z959" s="203"/>
      <c r="AA959" s="203"/>
    </row>
    <row r="960" spans="1:27" ht="15.75" customHeight="1" x14ac:dyDescent="0.2">
      <c r="A960" s="203"/>
      <c r="B960" s="203"/>
      <c r="C960" s="203"/>
      <c r="D960" s="203"/>
      <c r="E960" s="203"/>
      <c r="F960" s="203"/>
      <c r="G960" s="204"/>
      <c r="H960" s="203"/>
      <c r="I960" s="203"/>
      <c r="J960" s="203"/>
      <c r="K960" s="203"/>
      <c r="L960" s="203"/>
      <c r="M960" s="203"/>
      <c r="N960" s="203"/>
      <c r="O960" s="203"/>
      <c r="P960" s="203"/>
      <c r="Q960" s="203"/>
      <c r="R960" s="203"/>
      <c r="S960" s="203"/>
      <c r="T960" s="203"/>
      <c r="U960" s="203"/>
      <c r="V960" s="203"/>
      <c r="W960" s="203"/>
      <c r="X960" s="203"/>
      <c r="Y960" s="203"/>
      <c r="Z960" s="203"/>
      <c r="AA960" s="203"/>
    </row>
    <row r="961" spans="1:27" ht="15.75" customHeight="1" x14ac:dyDescent="0.2">
      <c r="A961" s="203"/>
      <c r="B961" s="203"/>
      <c r="C961" s="203"/>
      <c r="D961" s="203"/>
      <c r="E961" s="203"/>
      <c r="F961" s="203"/>
      <c r="G961" s="204"/>
      <c r="H961" s="203"/>
      <c r="I961" s="203"/>
      <c r="J961" s="203"/>
      <c r="K961" s="203"/>
      <c r="L961" s="203"/>
      <c r="M961" s="203"/>
      <c r="N961" s="203"/>
      <c r="O961" s="203"/>
      <c r="P961" s="203"/>
      <c r="Q961" s="203"/>
      <c r="R961" s="203"/>
      <c r="S961" s="203"/>
      <c r="T961" s="203"/>
      <c r="U961" s="203"/>
      <c r="V961" s="203"/>
      <c r="W961" s="203"/>
      <c r="X961" s="203"/>
      <c r="Y961" s="203"/>
      <c r="Z961" s="203"/>
      <c r="AA961" s="203"/>
    </row>
    <row r="962" spans="1:27" ht="15.75" customHeight="1" x14ac:dyDescent="0.2">
      <c r="A962" s="203"/>
      <c r="B962" s="203"/>
      <c r="C962" s="203"/>
      <c r="D962" s="203"/>
      <c r="E962" s="203"/>
      <c r="F962" s="203"/>
      <c r="G962" s="204"/>
      <c r="H962" s="203"/>
      <c r="I962" s="203"/>
      <c r="J962" s="203"/>
      <c r="K962" s="203"/>
      <c r="L962" s="203"/>
      <c r="M962" s="203"/>
      <c r="N962" s="203"/>
      <c r="O962" s="203"/>
      <c r="P962" s="203"/>
      <c r="Q962" s="203"/>
      <c r="R962" s="203"/>
      <c r="S962" s="203"/>
      <c r="T962" s="203"/>
      <c r="U962" s="203"/>
      <c r="V962" s="203"/>
      <c r="W962" s="203"/>
      <c r="X962" s="203"/>
      <c r="Y962" s="203"/>
      <c r="Z962" s="203"/>
      <c r="AA962" s="203"/>
    </row>
    <row r="963" spans="1:27" ht="15.75" customHeight="1" x14ac:dyDescent="0.2">
      <c r="A963" s="203"/>
      <c r="B963" s="203"/>
      <c r="C963" s="203"/>
      <c r="D963" s="203"/>
      <c r="E963" s="203"/>
      <c r="F963" s="203"/>
      <c r="G963" s="204"/>
      <c r="H963" s="203"/>
      <c r="I963" s="203"/>
      <c r="J963" s="203"/>
      <c r="K963" s="203"/>
      <c r="L963" s="203"/>
      <c r="M963" s="203"/>
      <c r="N963" s="203"/>
      <c r="O963" s="203"/>
      <c r="P963" s="203"/>
      <c r="Q963" s="203"/>
      <c r="R963" s="203"/>
      <c r="S963" s="203"/>
      <c r="T963" s="203"/>
      <c r="U963" s="203"/>
      <c r="V963" s="203"/>
      <c r="W963" s="203"/>
      <c r="X963" s="203"/>
      <c r="Y963" s="203"/>
      <c r="Z963" s="203"/>
      <c r="AA963" s="203"/>
    </row>
    <row r="964" spans="1:27" ht="15.75" customHeight="1" x14ac:dyDescent="0.2">
      <c r="A964" s="203"/>
      <c r="B964" s="203"/>
      <c r="C964" s="203"/>
      <c r="D964" s="203"/>
      <c r="E964" s="203"/>
      <c r="F964" s="203"/>
      <c r="G964" s="204"/>
      <c r="H964" s="203"/>
      <c r="I964" s="203"/>
      <c r="J964" s="203"/>
      <c r="K964" s="203"/>
      <c r="L964" s="203"/>
      <c r="M964" s="203"/>
      <c r="N964" s="203"/>
      <c r="O964" s="203"/>
      <c r="P964" s="203"/>
      <c r="Q964" s="203"/>
      <c r="R964" s="203"/>
      <c r="S964" s="203"/>
      <c r="T964" s="203"/>
      <c r="U964" s="203"/>
      <c r="V964" s="203"/>
      <c r="W964" s="203"/>
      <c r="X964" s="203"/>
      <c r="Y964" s="203"/>
      <c r="Z964" s="203"/>
      <c r="AA964" s="203"/>
    </row>
    <row r="965" spans="1:27" ht="15.75" customHeight="1" x14ac:dyDescent="0.2">
      <c r="A965" s="203"/>
      <c r="B965" s="203"/>
      <c r="C965" s="203"/>
      <c r="D965" s="203"/>
      <c r="E965" s="203"/>
      <c r="F965" s="203"/>
      <c r="G965" s="204"/>
      <c r="H965" s="203"/>
      <c r="I965" s="203"/>
      <c r="J965" s="203"/>
      <c r="K965" s="203"/>
      <c r="L965" s="203"/>
      <c r="M965" s="203"/>
      <c r="N965" s="203"/>
      <c r="O965" s="203"/>
      <c r="P965" s="203"/>
      <c r="Q965" s="203"/>
      <c r="R965" s="203"/>
      <c r="S965" s="203"/>
      <c r="T965" s="203"/>
      <c r="U965" s="203"/>
      <c r="V965" s="203"/>
      <c r="W965" s="203"/>
      <c r="X965" s="203"/>
      <c r="Y965" s="203"/>
      <c r="Z965" s="203"/>
      <c r="AA965" s="203"/>
    </row>
    <row r="966" spans="1:27" ht="15.75" customHeight="1" x14ac:dyDescent="0.2">
      <c r="A966" s="203"/>
      <c r="B966" s="203"/>
      <c r="C966" s="203"/>
      <c r="D966" s="203"/>
      <c r="E966" s="203"/>
      <c r="F966" s="203"/>
      <c r="G966" s="204"/>
      <c r="H966" s="203"/>
      <c r="I966" s="203"/>
      <c r="J966" s="203"/>
      <c r="K966" s="203"/>
      <c r="L966" s="203"/>
      <c r="M966" s="203"/>
      <c r="N966" s="203"/>
      <c r="O966" s="203"/>
      <c r="P966" s="203"/>
      <c r="Q966" s="203"/>
      <c r="R966" s="203"/>
      <c r="S966" s="203"/>
      <c r="T966" s="203"/>
      <c r="U966" s="203"/>
      <c r="V966" s="203"/>
      <c r="W966" s="203"/>
      <c r="X966" s="203"/>
      <c r="Y966" s="203"/>
      <c r="Z966" s="203"/>
      <c r="AA966" s="203"/>
    </row>
    <row r="967" spans="1:27" ht="15.75" customHeight="1" x14ac:dyDescent="0.2">
      <c r="A967" s="203"/>
      <c r="B967" s="203"/>
      <c r="C967" s="203"/>
      <c r="D967" s="203"/>
      <c r="E967" s="203"/>
      <c r="F967" s="203"/>
      <c r="G967" s="204"/>
      <c r="H967" s="203"/>
      <c r="I967" s="203"/>
      <c r="J967" s="203"/>
      <c r="K967" s="203"/>
      <c r="L967" s="203"/>
      <c r="M967" s="203"/>
      <c r="N967" s="203"/>
      <c r="O967" s="203"/>
      <c r="P967" s="203"/>
      <c r="Q967" s="203"/>
      <c r="R967" s="203"/>
      <c r="S967" s="203"/>
      <c r="T967" s="203"/>
      <c r="U967" s="203"/>
      <c r="V967" s="203"/>
      <c r="W967" s="203"/>
      <c r="X967" s="203"/>
      <c r="Y967" s="203"/>
      <c r="Z967" s="203"/>
      <c r="AA967" s="203"/>
    </row>
    <row r="968" spans="1:27" ht="15.75" customHeight="1" x14ac:dyDescent="0.2">
      <c r="A968" s="203"/>
      <c r="B968" s="203"/>
      <c r="C968" s="203"/>
      <c r="D968" s="203"/>
      <c r="E968" s="203"/>
      <c r="F968" s="203"/>
      <c r="G968" s="204"/>
      <c r="H968" s="203"/>
      <c r="I968" s="203"/>
      <c r="J968" s="203"/>
      <c r="K968" s="203"/>
      <c r="L968" s="203"/>
      <c r="M968" s="203"/>
      <c r="N968" s="203"/>
      <c r="O968" s="203"/>
      <c r="P968" s="203"/>
      <c r="Q968" s="203"/>
      <c r="R968" s="203"/>
      <c r="S968" s="203"/>
      <c r="T968" s="203"/>
      <c r="U968" s="203"/>
      <c r="V968" s="203"/>
      <c r="W968" s="203"/>
      <c r="X968" s="203"/>
      <c r="Y968" s="203"/>
      <c r="Z968" s="203"/>
      <c r="AA968" s="203"/>
    </row>
    <row r="969" spans="1:27" ht="15.75" customHeight="1" x14ac:dyDescent="0.2">
      <c r="A969" s="203"/>
      <c r="B969" s="203"/>
      <c r="C969" s="203"/>
      <c r="D969" s="203"/>
      <c r="E969" s="203"/>
      <c r="F969" s="203"/>
      <c r="G969" s="204"/>
      <c r="H969" s="203"/>
      <c r="I969" s="203"/>
      <c r="J969" s="203"/>
      <c r="K969" s="203"/>
      <c r="L969" s="203"/>
      <c r="M969" s="203"/>
      <c r="N969" s="203"/>
      <c r="O969" s="203"/>
      <c r="P969" s="203"/>
      <c r="Q969" s="203"/>
      <c r="R969" s="203"/>
      <c r="S969" s="203"/>
      <c r="T969" s="203"/>
      <c r="U969" s="203"/>
      <c r="V969" s="203"/>
      <c r="W969" s="203"/>
      <c r="X969" s="203"/>
      <c r="Y969" s="203"/>
      <c r="Z969" s="203"/>
      <c r="AA969" s="203"/>
    </row>
    <row r="970" spans="1:27" ht="15.75" customHeight="1" x14ac:dyDescent="0.2">
      <c r="A970" s="203"/>
      <c r="B970" s="203"/>
      <c r="C970" s="203"/>
      <c r="D970" s="203"/>
      <c r="E970" s="203"/>
      <c r="F970" s="203"/>
      <c r="G970" s="204"/>
      <c r="H970" s="203"/>
      <c r="I970" s="203"/>
      <c r="J970" s="203"/>
      <c r="K970" s="203"/>
      <c r="L970" s="203"/>
      <c r="M970" s="203"/>
      <c r="N970" s="203"/>
      <c r="O970" s="203"/>
      <c r="P970" s="203"/>
      <c r="Q970" s="203"/>
      <c r="R970" s="203"/>
      <c r="S970" s="203"/>
      <c r="T970" s="203"/>
      <c r="U970" s="203"/>
      <c r="V970" s="203"/>
      <c r="W970" s="203"/>
      <c r="X970" s="203"/>
      <c r="Y970" s="203"/>
      <c r="Z970" s="203"/>
      <c r="AA970" s="203"/>
    </row>
    <row r="971" spans="1:27" ht="15.75" customHeight="1" x14ac:dyDescent="0.2">
      <c r="A971" s="203"/>
      <c r="B971" s="203"/>
      <c r="C971" s="203"/>
      <c r="D971" s="203"/>
      <c r="E971" s="203"/>
      <c r="F971" s="203"/>
      <c r="G971" s="204"/>
      <c r="H971" s="203"/>
      <c r="I971" s="203"/>
      <c r="J971" s="203"/>
      <c r="K971" s="203"/>
      <c r="L971" s="203"/>
      <c r="M971" s="203"/>
      <c r="N971" s="203"/>
      <c r="O971" s="203"/>
      <c r="P971" s="203"/>
      <c r="Q971" s="203"/>
      <c r="R971" s="203"/>
      <c r="S971" s="203"/>
      <c r="T971" s="203"/>
      <c r="U971" s="203"/>
      <c r="V971" s="203"/>
      <c r="W971" s="203"/>
      <c r="X971" s="203"/>
      <c r="Y971" s="203"/>
      <c r="Z971" s="203"/>
      <c r="AA971" s="203"/>
    </row>
    <row r="972" spans="1:27" ht="15.75" customHeight="1" x14ac:dyDescent="0.2">
      <c r="A972" s="203"/>
      <c r="B972" s="203"/>
      <c r="C972" s="203"/>
      <c r="D972" s="203"/>
      <c r="E972" s="203"/>
      <c r="F972" s="203"/>
      <c r="G972" s="204"/>
      <c r="H972" s="203"/>
      <c r="I972" s="203"/>
      <c r="J972" s="203"/>
      <c r="K972" s="203"/>
      <c r="L972" s="203"/>
      <c r="M972" s="203"/>
      <c r="N972" s="203"/>
      <c r="O972" s="203"/>
      <c r="P972" s="203"/>
      <c r="Q972" s="203"/>
      <c r="R972" s="203"/>
      <c r="S972" s="203"/>
      <c r="T972" s="203"/>
      <c r="U972" s="203"/>
      <c r="V972" s="203"/>
      <c r="W972" s="203"/>
      <c r="X972" s="203"/>
      <c r="Y972" s="203"/>
      <c r="Z972" s="203"/>
      <c r="AA972" s="203"/>
    </row>
    <row r="973" spans="1:27" ht="15.75" customHeight="1" x14ac:dyDescent="0.2">
      <c r="A973" s="203"/>
      <c r="B973" s="203"/>
      <c r="C973" s="203"/>
      <c r="D973" s="203"/>
      <c r="E973" s="203"/>
      <c r="F973" s="203"/>
      <c r="G973" s="204"/>
      <c r="H973" s="203"/>
      <c r="I973" s="203"/>
      <c r="J973" s="203"/>
      <c r="K973" s="203"/>
      <c r="L973" s="203"/>
      <c r="M973" s="203"/>
      <c r="N973" s="203"/>
      <c r="O973" s="203"/>
      <c r="P973" s="203"/>
      <c r="Q973" s="203"/>
      <c r="R973" s="203"/>
      <c r="S973" s="203"/>
      <c r="T973" s="203"/>
      <c r="U973" s="203"/>
      <c r="V973" s="203"/>
      <c r="W973" s="203"/>
      <c r="X973" s="203"/>
      <c r="Y973" s="203"/>
      <c r="Z973" s="203"/>
      <c r="AA973" s="203"/>
    </row>
    <row r="974" spans="1:27" ht="15.75" customHeight="1" x14ac:dyDescent="0.2">
      <c r="A974" s="203"/>
      <c r="B974" s="203"/>
      <c r="C974" s="203"/>
      <c r="D974" s="203"/>
      <c r="E974" s="203"/>
      <c r="F974" s="203"/>
      <c r="G974" s="204"/>
      <c r="H974" s="203"/>
      <c r="I974" s="203"/>
      <c r="J974" s="203"/>
      <c r="K974" s="203"/>
      <c r="L974" s="203"/>
      <c r="M974" s="203"/>
      <c r="N974" s="203"/>
      <c r="O974" s="203"/>
      <c r="P974" s="203"/>
      <c r="Q974" s="203"/>
      <c r="R974" s="203"/>
      <c r="S974" s="203"/>
      <c r="T974" s="203"/>
      <c r="U974" s="203"/>
      <c r="V974" s="203"/>
      <c r="W974" s="203"/>
      <c r="X974" s="203"/>
      <c r="Y974" s="203"/>
      <c r="Z974" s="203"/>
      <c r="AA974" s="203"/>
    </row>
    <row r="975" spans="1:27" ht="15.75" customHeight="1" x14ac:dyDescent="0.2">
      <c r="A975" s="203"/>
      <c r="B975" s="203"/>
      <c r="C975" s="203"/>
      <c r="D975" s="203"/>
      <c r="E975" s="203"/>
      <c r="F975" s="203"/>
      <c r="G975" s="204"/>
      <c r="H975" s="203"/>
      <c r="I975" s="203"/>
      <c r="J975" s="203"/>
      <c r="K975" s="203"/>
      <c r="L975" s="203"/>
      <c r="M975" s="203"/>
      <c r="N975" s="203"/>
      <c r="O975" s="203"/>
      <c r="P975" s="203"/>
      <c r="Q975" s="203"/>
      <c r="R975" s="203"/>
      <c r="S975" s="203"/>
      <c r="T975" s="203"/>
      <c r="U975" s="203"/>
      <c r="V975" s="203"/>
      <c r="W975" s="203"/>
      <c r="X975" s="203"/>
      <c r="Y975" s="203"/>
      <c r="Z975" s="203"/>
      <c r="AA975" s="203"/>
    </row>
    <row r="976" spans="1:27" ht="15.75" customHeight="1" x14ac:dyDescent="0.2">
      <c r="A976" s="203"/>
      <c r="B976" s="203"/>
      <c r="C976" s="203"/>
      <c r="D976" s="203"/>
      <c r="E976" s="203"/>
      <c r="F976" s="203"/>
      <c r="G976" s="204"/>
      <c r="H976" s="203"/>
      <c r="I976" s="203"/>
      <c r="J976" s="203"/>
      <c r="K976" s="203"/>
      <c r="L976" s="203"/>
      <c r="M976" s="203"/>
      <c r="N976" s="203"/>
      <c r="O976" s="203"/>
      <c r="P976" s="203"/>
      <c r="Q976" s="203"/>
      <c r="R976" s="203"/>
      <c r="S976" s="203"/>
      <c r="T976" s="203"/>
      <c r="U976" s="203"/>
      <c r="V976" s="203"/>
      <c r="W976" s="203"/>
      <c r="X976" s="203"/>
      <c r="Y976" s="203"/>
      <c r="Z976" s="203"/>
      <c r="AA976" s="203"/>
    </row>
    <row r="977" spans="1:27" ht="15.75" customHeight="1" x14ac:dyDescent="0.2">
      <c r="A977" s="203"/>
      <c r="B977" s="203"/>
      <c r="C977" s="203"/>
      <c r="D977" s="203"/>
      <c r="E977" s="203"/>
      <c r="F977" s="203"/>
      <c r="G977" s="204"/>
      <c r="H977" s="203"/>
      <c r="I977" s="203"/>
      <c r="J977" s="203"/>
      <c r="K977" s="203"/>
      <c r="L977" s="203"/>
      <c r="M977" s="203"/>
      <c r="N977" s="203"/>
      <c r="O977" s="203"/>
      <c r="P977" s="203"/>
      <c r="Q977" s="203"/>
      <c r="R977" s="203"/>
      <c r="S977" s="203"/>
      <c r="T977" s="203"/>
      <c r="U977" s="203"/>
      <c r="V977" s="203"/>
      <c r="W977" s="203"/>
      <c r="X977" s="203"/>
      <c r="Y977" s="203"/>
      <c r="Z977" s="203"/>
      <c r="AA977" s="203"/>
    </row>
    <row r="978" spans="1:27" ht="15.75" customHeight="1" x14ac:dyDescent="0.2">
      <c r="A978" s="203"/>
      <c r="B978" s="203"/>
      <c r="C978" s="203"/>
      <c r="D978" s="203"/>
      <c r="E978" s="203"/>
      <c r="F978" s="203"/>
      <c r="G978" s="204"/>
      <c r="H978" s="203"/>
      <c r="I978" s="203"/>
      <c r="J978" s="203"/>
      <c r="K978" s="203"/>
      <c r="L978" s="203"/>
      <c r="M978" s="203"/>
      <c r="N978" s="203"/>
      <c r="O978" s="203"/>
      <c r="P978" s="203"/>
      <c r="Q978" s="203"/>
      <c r="R978" s="203"/>
      <c r="S978" s="203"/>
      <c r="T978" s="203"/>
      <c r="U978" s="203"/>
      <c r="V978" s="203"/>
      <c r="W978" s="203"/>
      <c r="X978" s="203"/>
      <c r="Y978" s="203"/>
      <c r="Z978" s="203"/>
      <c r="AA978" s="203"/>
    </row>
    <row r="979" spans="1:27" ht="15.75" customHeight="1" x14ac:dyDescent="0.2">
      <c r="A979" s="203"/>
      <c r="B979" s="203"/>
      <c r="C979" s="203"/>
      <c r="D979" s="203"/>
      <c r="E979" s="203"/>
      <c r="F979" s="203"/>
      <c r="G979" s="204"/>
      <c r="H979" s="203"/>
      <c r="I979" s="203"/>
      <c r="J979" s="203"/>
      <c r="K979" s="203"/>
      <c r="L979" s="203"/>
      <c r="M979" s="203"/>
      <c r="N979" s="203"/>
      <c r="O979" s="203"/>
      <c r="P979" s="203"/>
      <c r="Q979" s="203"/>
      <c r="R979" s="203"/>
      <c r="S979" s="203"/>
      <c r="T979" s="203"/>
      <c r="U979" s="203"/>
      <c r="V979" s="203"/>
      <c r="W979" s="203"/>
      <c r="X979" s="203"/>
      <c r="Y979" s="203"/>
      <c r="Z979" s="203"/>
      <c r="AA979" s="203"/>
    </row>
    <row r="980" spans="1:27" ht="15.75" customHeight="1" x14ac:dyDescent="0.2">
      <c r="A980" s="203"/>
      <c r="B980" s="203"/>
      <c r="C980" s="203"/>
      <c r="D980" s="203"/>
      <c r="E980" s="203"/>
      <c r="F980" s="203"/>
      <c r="G980" s="204"/>
      <c r="H980" s="203"/>
      <c r="I980" s="203"/>
      <c r="J980" s="203"/>
      <c r="K980" s="203"/>
      <c r="L980" s="203"/>
      <c r="M980" s="203"/>
      <c r="N980" s="203"/>
      <c r="O980" s="203"/>
      <c r="P980" s="203"/>
      <c r="Q980" s="203"/>
      <c r="R980" s="203"/>
      <c r="S980" s="203"/>
      <c r="T980" s="203"/>
      <c r="U980" s="203"/>
      <c r="V980" s="203"/>
      <c r="W980" s="203"/>
      <c r="X980" s="203"/>
      <c r="Y980" s="203"/>
      <c r="Z980" s="203"/>
      <c r="AA980" s="203"/>
    </row>
    <row r="981" spans="1:27" ht="15.75" customHeight="1" x14ac:dyDescent="0.2">
      <c r="A981" s="203"/>
      <c r="B981" s="203"/>
      <c r="C981" s="203"/>
      <c r="D981" s="203"/>
      <c r="E981" s="203"/>
      <c r="F981" s="203"/>
      <c r="G981" s="204"/>
      <c r="H981" s="203"/>
      <c r="I981" s="203"/>
      <c r="J981" s="203"/>
      <c r="K981" s="203"/>
      <c r="L981" s="203"/>
      <c r="M981" s="203"/>
      <c r="N981" s="203"/>
      <c r="O981" s="203"/>
      <c r="P981" s="203"/>
      <c r="Q981" s="203"/>
      <c r="R981" s="203"/>
      <c r="S981" s="203"/>
      <c r="T981" s="203"/>
      <c r="U981" s="203"/>
      <c r="V981" s="203"/>
      <c r="W981" s="203"/>
      <c r="X981" s="203"/>
      <c r="Y981" s="203"/>
      <c r="Z981" s="203"/>
      <c r="AA981" s="203"/>
    </row>
    <row r="982" spans="1:27" ht="15.75" customHeight="1" x14ac:dyDescent="0.2">
      <c r="A982" s="203"/>
      <c r="B982" s="203"/>
      <c r="C982" s="203"/>
      <c r="D982" s="203"/>
      <c r="E982" s="203"/>
      <c r="F982" s="203"/>
      <c r="G982" s="204"/>
      <c r="H982" s="203"/>
      <c r="I982" s="203"/>
      <c r="J982" s="203"/>
      <c r="K982" s="203"/>
      <c r="L982" s="203"/>
      <c r="M982" s="203"/>
      <c r="N982" s="203"/>
      <c r="O982" s="203"/>
      <c r="P982" s="203"/>
      <c r="Q982" s="203"/>
      <c r="R982" s="203"/>
      <c r="S982" s="203"/>
      <c r="T982" s="203"/>
      <c r="U982" s="203"/>
      <c r="V982" s="203"/>
      <c r="W982" s="203"/>
      <c r="X982" s="203"/>
      <c r="Y982" s="203"/>
      <c r="Z982" s="203"/>
      <c r="AA982" s="203"/>
    </row>
    <row r="983" spans="1:27" ht="15.75" customHeight="1" x14ac:dyDescent="0.2">
      <c r="A983" s="203"/>
      <c r="B983" s="203"/>
      <c r="C983" s="203"/>
      <c r="D983" s="203"/>
      <c r="E983" s="203"/>
      <c r="F983" s="203"/>
      <c r="G983" s="204"/>
      <c r="H983" s="203"/>
      <c r="I983" s="203"/>
      <c r="J983" s="203"/>
      <c r="K983" s="203"/>
      <c r="L983" s="203"/>
      <c r="M983" s="203"/>
      <c r="N983" s="203"/>
      <c r="O983" s="203"/>
      <c r="P983" s="203"/>
      <c r="Q983" s="203"/>
      <c r="R983" s="203"/>
      <c r="S983" s="203"/>
      <c r="T983" s="203"/>
      <c r="U983" s="203"/>
      <c r="V983" s="203"/>
      <c r="W983" s="203"/>
      <c r="X983" s="203"/>
      <c r="Y983" s="203"/>
      <c r="Z983" s="203"/>
      <c r="AA983" s="203"/>
    </row>
    <row r="984" spans="1:27" ht="15.75" customHeight="1" x14ac:dyDescent="0.2">
      <c r="A984" s="203"/>
      <c r="B984" s="203"/>
      <c r="C984" s="203"/>
      <c r="D984" s="203"/>
      <c r="E984" s="203"/>
      <c r="F984" s="203"/>
      <c r="G984" s="204"/>
      <c r="H984" s="203"/>
      <c r="I984" s="203"/>
      <c r="J984" s="203"/>
      <c r="K984" s="203"/>
      <c r="L984" s="203"/>
      <c r="M984" s="203"/>
      <c r="N984" s="203"/>
      <c r="O984" s="203"/>
      <c r="P984" s="203"/>
      <c r="Q984" s="203"/>
      <c r="R984" s="203"/>
      <c r="S984" s="203"/>
      <c r="T984" s="203"/>
      <c r="U984" s="203"/>
      <c r="V984" s="203"/>
      <c r="W984" s="203"/>
      <c r="X984" s="203"/>
      <c r="Y984" s="203"/>
      <c r="Z984" s="203"/>
      <c r="AA984" s="203"/>
    </row>
    <row r="985" spans="1:27" ht="15.75" customHeight="1" x14ac:dyDescent="0.2">
      <c r="A985" s="203"/>
      <c r="B985" s="203"/>
      <c r="C985" s="203"/>
      <c r="D985" s="203"/>
      <c r="E985" s="203"/>
      <c r="F985" s="203"/>
      <c r="G985" s="204"/>
      <c r="H985" s="203"/>
      <c r="I985" s="203"/>
      <c r="J985" s="203"/>
      <c r="K985" s="203"/>
      <c r="L985" s="203"/>
      <c r="M985" s="203"/>
      <c r="N985" s="203"/>
      <c r="O985" s="203"/>
      <c r="P985" s="203"/>
      <c r="Q985" s="203"/>
      <c r="R985" s="203"/>
      <c r="S985" s="203"/>
      <c r="T985" s="203"/>
      <c r="U985" s="203"/>
      <c r="V985" s="203"/>
      <c r="W985" s="203"/>
      <c r="X985" s="203"/>
      <c r="Y985" s="203"/>
      <c r="Z985" s="203"/>
      <c r="AA985" s="203"/>
    </row>
    <row r="986" spans="1:27" ht="15.75" customHeight="1" x14ac:dyDescent="0.2">
      <c r="A986" s="203"/>
      <c r="B986" s="203"/>
      <c r="C986" s="203"/>
      <c r="D986" s="203"/>
      <c r="E986" s="203"/>
      <c r="F986" s="203"/>
      <c r="G986" s="204"/>
      <c r="H986" s="203"/>
      <c r="I986" s="203"/>
      <c r="J986" s="203"/>
      <c r="K986" s="203"/>
      <c r="L986" s="203"/>
      <c r="M986" s="203"/>
      <c r="N986" s="203"/>
      <c r="O986" s="203"/>
      <c r="P986" s="203"/>
      <c r="Q986" s="203"/>
      <c r="R986" s="203"/>
      <c r="S986" s="203"/>
      <c r="T986" s="203"/>
      <c r="U986" s="203"/>
      <c r="V986" s="203"/>
      <c r="W986" s="203"/>
      <c r="X986" s="203"/>
      <c r="Y986" s="203"/>
      <c r="Z986" s="203"/>
      <c r="AA986" s="203"/>
    </row>
    <row r="987" spans="1:27" ht="15.75" customHeight="1" x14ac:dyDescent="0.2">
      <c r="A987" s="203"/>
      <c r="B987" s="203"/>
      <c r="C987" s="203"/>
      <c r="D987" s="203"/>
      <c r="E987" s="203"/>
      <c r="F987" s="203"/>
      <c r="G987" s="204"/>
      <c r="H987" s="203"/>
      <c r="I987" s="203"/>
      <c r="J987" s="203"/>
      <c r="K987" s="203"/>
      <c r="L987" s="203"/>
      <c r="M987" s="203"/>
      <c r="N987" s="203"/>
      <c r="O987" s="203"/>
      <c r="P987" s="203"/>
      <c r="Q987" s="203"/>
      <c r="R987" s="203"/>
      <c r="S987" s="203"/>
      <c r="T987" s="203"/>
      <c r="U987" s="203"/>
      <c r="V987" s="203"/>
      <c r="W987" s="203"/>
      <c r="X987" s="203"/>
      <c r="Y987" s="203"/>
      <c r="Z987" s="203"/>
      <c r="AA987" s="203"/>
    </row>
    <row r="988" spans="1:27" ht="15.75" customHeight="1" x14ac:dyDescent="0.2">
      <c r="A988" s="203"/>
      <c r="B988" s="203"/>
      <c r="C988" s="203"/>
      <c r="D988" s="203"/>
      <c r="E988" s="203"/>
      <c r="F988" s="203"/>
      <c r="G988" s="204"/>
      <c r="H988" s="203"/>
      <c r="I988" s="203"/>
      <c r="J988" s="203"/>
      <c r="K988" s="203"/>
      <c r="L988" s="203"/>
      <c r="M988" s="203"/>
      <c r="N988" s="203"/>
      <c r="O988" s="203"/>
      <c r="P988" s="203"/>
      <c r="Q988" s="203"/>
      <c r="R988" s="203"/>
      <c r="S988" s="203"/>
      <c r="T988" s="203"/>
      <c r="U988" s="203"/>
      <c r="V988" s="203"/>
      <c r="W988" s="203"/>
      <c r="X988" s="203"/>
      <c r="Y988" s="203"/>
      <c r="Z988" s="203"/>
      <c r="AA988" s="203"/>
    </row>
    <row r="989" spans="1:27" ht="15.75" customHeight="1" x14ac:dyDescent="0.2">
      <c r="A989" s="203"/>
      <c r="B989" s="203"/>
      <c r="C989" s="203"/>
      <c r="D989" s="203"/>
      <c r="E989" s="203"/>
      <c r="F989" s="203"/>
      <c r="G989" s="204"/>
      <c r="H989" s="203"/>
      <c r="I989" s="203"/>
      <c r="J989" s="203"/>
      <c r="K989" s="203"/>
      <c r="L989" s="203"/>
      <c r="M989" s="203"/>
      <c r="N989" s="203"/>
      <c r="O989" s="203"/>
      <c r="P989" s="203"/>
      <c r="Q989" s="203"/>
      <c r="R989" s="203"/>
      <c r="S989" s="203"/>
      <c r="T989" s="203"/>
      <c r="U989" s="203"/>
      <c r="V989" s="203"/>
      <c r="W989" s="203"/>
      <c r="X989" s="203"/>
      <c r="Y989" s="203"/>
      <c r="Z989" s="203"/>
      <c r="AA989" s="203"/>
    </row>
    <row r="990" spans="1:27" ht="15.75" customHeight="1" x14ac:dyDescent="0.2">
      <c r="A990" s="203"/>
      <c r="B990" s="203"/>
      <c r="C990" s="203"/>
      <c r="D990" s="203"/>
      <c r="E990" s="203"/>
      <c r="F990" s="203"/>
      <c r="G990" s="204"/>
      <c r="H990" s="203"/>
      <c r="I990" s="203"/>
      <c r="J990" s="203"/>
      <c r="K990" s="203"/>
      <c r="L990" s="203"/>
      <c r="M990" s="203"/>
      <c r="N990" s="203"/>
      <c r="O990" s="203"/>
      <c r="P990" s="203"/>
      <c r="Q990" s="203"/>
      <c r="R990" s="203"/>
      <c r="S990" s="203"/>
      <c r="T990" s="203"/>
      <c r="U990" s="203"/>
      <c r="V990" s="203"/>
      <c r="W990" s="203"/>
      <c r="X990" s="203"/>
      <c r="Y990" s="203"/>
      <c r="Z990" s="203"/>
      <c r="AA990" s="203"/>
    </row>
    <row r="991" spans="1:27" ht="15.75" customHeight="1" x14ac:dyDescent="0.2">
      <c r="A991" s="203"/>
      <c r="B991" s="203"/>
      <c r="C991" s="203"/>
      <c r="D991" s="203"/>
      <c r="E991" s="203"/>
      <c r="F991" s="203"/>
      <c r="G991" s="204"/>
      <c r="H991" s="203"/>
      <c r="I991" s="203"/>
      <c r="J991" s="203"/>
      <c r="K991" s="203"/>
      <c r="L991" s="203"/>
      <c r="M991" s="203"/>
      <c r="N991" s="203"/>
      <c r="O991" s="203"/>
      <c r="P991" s="203"/>
      <c r="Q991" s="203"/>
      <c r="R991" s="203"/>
      <c r="S991" s="203"/>
      <c r="T991" s="203"/>
      <c r="U991" s="203"/>
      <c r="V991" s="203"/>
      <c r="W991" s="203"/>
      <c r="X991" s="203"/>
      <c r="Y991" s="203"/>
      <c r="Z991" s="203"/>
      <c r="AA991" s="203"/>
    </row>
    <row r="992" spans="1:27" ht="15.75" customHeight="1" x14ac:dyDescent="0.2">
      <c r="A992" s="203"/>
      <c r="B992" s="203"/>
      <c r="C992" s="203"/>
      <c r="D992" s="203"/>
      <c r="E992" s="203"/>
      <c r="F992" s="203"/>
      <c r="G992" s="204"/>
      <c r="H992" s="203"/>
      <c r="I992" s="203"/>
      <c r="J992" s="203"/>
      <c r="K992" s="203"/>
      <c r="L992" s="203"/>
      <c r="M992" s="203"/>
      <c r="N992" s="203"/>
      <c r="O992" s="203"/>
      <c r="P992" s="203"/>
      <c r="Q992" s="203"/>
      <c r="R992" s="203"/>
      <c r="S992" s="203"/>
      <c r="T992" s="203"/>
      <c r="U992" s="203"/>
      <c r="V992" s="203"/>
      <c r="W992" s="203"/>
      <c r="X992" s="203"/>
      <c r="Y992" s="203"/>
      <c r="Z992" s="203"/>
      <c r="AA992" s="203"/>
    </row>
    <row r="993" spans="1:27" ht="15.75" customHeight="1" x14ac:dyDescent="0.2">
      <c r="A993" s="203"/>
      <c r="B993" s="203"/>
      <c r="C993" s="203"/>
      <c r="D993" s="203"/>
      <c r="E993" s="203"/>
      <c r="F993" s="203"/>
      <c r="G993" s="204"/>
      <c r="H993" s="203"/>
      <c r="I993" s="203"/>
      <c r="J993" s="203"/>
      <c r="K993" s="203"/>
      <c r="L993" s="203"/>
      <c r="M993" s="203"/>
      <c r="N993" s="203"/>
      <c r="O993" s="203"/>
      <c r="P993" s="203"/>
      <c r="Q993" s="203"/>
      <c r="R993" s="203"/>
      <c r="S993" s="203"/>
      <c r="T993" s="203"/>
      <c r="U993" s="203"/>
      <c r="V993" s="203"/>
      <c r="W993" s="203"/>
      <c r="X993" s="203"/>
      <c r="Y993" s="203"/>
      <c r="Z993" s="203"/>
      <c r="AA993" s="203"/>
    </row>
    <row r="994" spans="1:27" ht="15.75" customHeight="1" x14ac:dyDescent="0.2">
      <c r="A994" s="203"/>
      <c r="B994" s="203"/>
      <c r="C994" s="203"/>
      <c r="D994" s="203"/>
      <c r="E994" s="203"/>
      <c r="F994" s="203"/>
      <c r="G994" s="204"/>
      <c r="H994" s="203"/>
      <c r="I994" s="203"/>
      <c r="J994" s="203"/>
      <c r="K994" s="203"/>
      <c r="L994" s="203"/>
      <c r="M994" s="203"/>
      <c r="N994" s="203"/>
      <c r="O994" s="203"/>
      <c r="P994" s="203"/>
      <c r="Q994" s="203"/>
      <c r="R994" s="203"/>
      <c r="S994" s="203"/>
      <c r="T994" s="203"/>
      <c r="U994" s="203"/>
      <c r="V994" s="203"/>
      <c r="W994" s="203"/>
      <c r="X994" s="203"/>
      <c r="Y994" s="203"/>
      <c r="Z994" s="203"/>
      <c r="AA994" s="203"/>
    </row>
    <row r="995" spans="1:27" ht="15.75" customHeight="1" x14ac:dyDescent="0.2">
      <c r="A995" s="203"/>
      <c r="B995" s="203"/>
      <c r="C995" s="203"/>
      <c r="D995" s="203"/>
      <c r="E995" s="203"/>
      <c r="F995" s="203"/>
      <c r="G995" s="204"/>
      <c r="H995" s="203"/>
      <c r="I995" s="203"/>
      <c r="J995" s="203"/>
      <c r="K995" s="203"/>
      <c r="L995" s="203"/>
      <c r="M995" s="203"/>
      <c r="N995" s="203"/>
      <c r="O995" s="203"/>
      <c r="P995" s="203"/>
      <c r="Q995" s="203"/>
      <c r="R995" s="203"/>
      <c r="S995" s="203"/>
      <c r="T995" s="203"/>
      <c r="U995" s="203"/>
      <c r="V995" s="203"/>
      <c r="W995" s="203"/>
      <c r="X995" s="203"/>
      <c r="Y995" s="203"/>
      <c r="Z995" s="203"/>
      <c r="AA995" s="203"/>
    </row>
    <row r="996" spans="1:27" ht="15.75" customHeight="1" x14ac:dyDescent="0.2">
      <c r="A996" s="203"/>
      <c r="B996" s="203"/>
      <c r="C996" s="203"/>
      <c r="D996" s="203"/>
      <c r="E996" s="203"/>
      <c r="F996" s="203"/>
      <c r="G996" s="204"/>
      <c r="H996" s="203"/>
      <c r="I996" s="203"/>
      <c r="J996" s="203"/>
      <c r="K996" s="203"/>
      <c r="L996" s="203"/>
      <c r="M996" s="203"/>
      <c r="N996" s="203"/>
      <c r="O996" s="203"/>
      <c r="P996" s="203"/>
      <c r="Q996" s="203"/>
      <c r="R996" s="203"/>
      <c r="S996" s="203"/>
      <c r="T996" s="203"/>
      <c r="U996" s="203"/>
      <c r="V996" s="203"/>
      <c r="W996" s="203"/>
      <c r="X996" s="203"/>
      <c r="Y996" s="203"/>
      <c r="Z996" s="203"/>
      <c r="AA996" s="203"/>
    </row>
    <row r="997" spans="1:27" ht="15.75" customHeight="1" x14ac:dyDescent="0.2">
      <c r="A997" s="203"/>
      <c r="B997" s="203"/>
      <c r="C997" s="203"/>
      <c r="D997" s="203"/>
      <c r="E997" s="203"/>
      <c r="F997" s="203"/>
      <c r="G997" s="204"/>
      <c r="H997" s="203"/>
      <c r="I997" s="203"/>
      <c r="J997" s="203"/>
      <c r="K997" s="203"/>
      <c r="L997" s="203"/>
      <c r="M997" s="203"/>
      <c r="N997" s="203"/>
      <c r="O997" s="203"/>
      <c r="P997" s="203"/>
      <c r="Q997" s="203"/>
      <c r="R997" s="203"/>
      <c r="S997" s="203"/>
      <c r="T997" s="203"/>
      <c r="U997" s="203"/>
      <c r="V997" s="203"/>
      <c r="W997" s="203"/>
      <c r="X997" s="203"/>
      <c r="Y997" s="203"/>
      <c r="Z997" s="203"/>
      <c r="AA997" s="203"/>
    </row>
    <row r="998" spans="1:27" ht="15.75" customHeight="1" x14ac:dyDescent="0.2">
      <c r="A998" s="203"/>
      <c r="B998" s="203"/>
      <c r="C998" s="203"/>
      <c r="D998" s="203"/>
      <c r="E998" s="203"/>
      <c r="F998" s="203"/>
      <c r="G998" s="204"/>
      <c r="H998" s="203"/>
      <c r="I998" s="203"/>
      <c r="J998" s="203"/>
      <c r="K998" s="203"/>
      <c r="L998" s="203"/>
      <c r="M998" s="203"/>
      <c r="N998" s="203"/>
      <c r="O998" s="203"/>
      <c r="P998" s="203"/>
      <c r="Q998" s="203"/>
      <c r="R998" s="203"/>
      <c r="S998" s="203"/>
      <c r="T998" s="203"/>
      <c r="U998" s="203"/>
      <c r="V998" s="203"/>
      <c r="W998" s="203"/>
      <c r="X998" s="203"/>
      <c r="Y998" s="203"/>
      <c r="Z998" s="203"/>
      <c r="AA998" s="203"/>
    </row>
    <row r="999" spans="1:27" ht="15.75" customHeight="1" x14ac:dyDescent="0.2">
      <c r="A999" s="203"/>
      <c r="B999" s="203"/>
      <c r="C999" s="203"/>
      <c r="D999" s="203"/>
      <c r="E999" s="203"/>
      <c r="F999" s="203"/>
      <c r="G999" s="204"/>
      <c r="H999" s="203"/>
      <c r="I999" s="203"/>
      <c r="J999" s="203"/>
      <c r="K999" s="203"/>
      <c r="L999" s="203"/>
      <c r="M999" s="203"/>
      <c r="N999" s="203"/>
      <c r="O999" s="203"/>
      <c r="P999" s="203"/>
      <c r="Q999" s="203"/>
      <c r="R999" s="203"/>
      <c r="S999" s="203"/>
      <c r="T999" s="203"/>
      <c r="U999" s="203"/>
      <c r="V999" s="203"/>
      <c r="W999" s="203"/>
      <c r="X999" s="203"/>
      <c r="Y999" s="203"/>
      <c r="Z999" s="203"/>
      <c r="AA999" s="203"/>
    </row>
    <row r="1000" spans="1:27" ht="15.75" customHeight="1" x14ac:dyDescent="0.2">
      <c r="A1000" s="203"/>
      <c r="B1000" s="203"/>
      <c r="C1000" s="203"/>
      <c r="D1000" s="203"/>
      <c r="E1000" s="203"/>
      <c r="F1000" s="203"/>
      <c r="G1000" s="204"/>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row>
  </sheetData>
  <mergeCells count="404">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L84:L86"/>
    <mergeCell ref="M84:M86"/>
    <mergeCell ref="N81:N83"/>
    <mergeCell ref="O81:O83"/>
    <mergeCell ref="H81:H83"/>
    <mergeCell ref="I81:I83"/>
    <mergeCell ref="J81:J83"/>
    <mergeCell ref="K81:K83"/>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46:N47"/>
    <mergeCell ref="O46:O47"/>
    <mergeCell ref="N44:N45"/>
    <mergeCell ref="O44:O45"/>
    <mergeCell ref="C57:D59"/>
    <mergeCell ref="C61:D64"/>
    <mergeCell ref="A65:A77"/>
    <mergeCell ref="C76:D76"/>
    <mergeCell ref="P46:P47"/>
    <mergeCell ref="P48:P49"/>
    <mergeCell ref="P50:P51"/>
    <mergeCell ref="P53:P56"/>
    <mergeCell ref="O57:O59"/>
    <mergeCell ref="P57:P59"/>
    <mergeCell ref="G46:G47"/>
    <mergeCell ref="H46:H47"/>
    <mergeCell ref="I46:I47"/>
    <mergeCell ref="J46:J47"/>
    <mergeCell ref="K46:K47"/>
    <mergeCell ref="L46:L47"/>
    <mergeCell ref="M46:M47"/>
    <mergeCell ref="G57:G59"/>
    <mergeCell ref="H57:H59"/>
    <mergeCell ref="I57:I59"/>
    <mergeCell ref="K57:K59"/>
    <mergeCell ref="L57:L59"/>
    <mergeCell ref="N53:N56"/>
    <mergeCell ref="O53:O56"/>
    <mergeCell ref="G53:G56"/>
    <mergeCell ref="H53:H56"/>
    <mergeCell ref="I53:I56"/>
    <mergeCell ref="J53:J56"/>
    <mergeCell ref="P44:P45"/>
    <mergeCell ref="G44:G45"/>
    <mergeCell ref="H44:H45"/>
    <mergeCell ref="I44:I45"/>
    <mergeCell ref="J44:J45"/>
    <mergeCell ref="K44:K45"/>
    <mergeCell ref="L44:L45"/>
    <mergeCell ref="M44:M45"/>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M42:M43"/>
    <mergeCell ref="L143:L144"/>
    <mergeCell ref="M143:M144"/>
    <mergeCell ref="N143:N144"/>
    <mergeCell ref="O143:O144"/>
    <mergeCell ref="P143:P144"/>
    <mergeCell ref="K143:K144"/>
    <mergeCell ref="N137:N142"/>
    <mergeCell ref="O137:O142"/>
    <mergeCell ref="K134:K136"/>
    <mergeCell ref="L134:L136"/>
    <mergeCell ref="M134:M136"/>
    <mergeCell ref="N134:N136"/>
    <mergeCell ref="O134:O136"/>
    <mergeCell ref="P134:P136"/>
    <mergeCell ref="K137:K142"/>
    <mergeCell ref="P137:P142"/>
    <mergeCell ref="L137:L142"/>
    <mergeCell ref="M137:M142"/>
    <mergeCell ref="P61:P64"/>
    <mergeCell ref="J57:J59"/>
    <mergeCell ref="A87:A93"/>
    <mergeCell ref="A94:A97"/>
    <mergeCell ref="A98:A101"/>
    <mergeCell ref="A103:A108"/>
    <mergeCell ref="A109:A114"/>
    <mergeCell ref="A115:A120"/>
    <mergeCell ref="A121:A136"/>
    <mergeCell ref="G122:G127"/>
    <mergeCell ref="G128:G133"/>
    <mergeCell ref="C109:D114"/>
    <mergeCell ref="C115:D120"/>
    <mergeCell ref="C122:D127"/>
    <mergeCell ref="H122:H127"/>
    <mergeCell ref="I122:I127"/>
    <mergeCell ref="J122:J127"/>
    <mergeCell ref="C128:D133"/>
    <mergeCell ref="L103:L108"/>
    <mergeCell ref="M103:M108"/>
    <mergeCell ref="N103:N108"/>
    <mergeCell ref="O103:O108"/>
    <mergeCell ref="P103:P108"/>
    <mergeCell ref="N109:N114"/>
    <mergeCell ref="O109:O114"/>
    <mergeCell ref="P109:P114"/>
    <mergeCell ref="P115:P120"/>
    <mergeCell ref="L109:L114"/>
    <mergeCell ref="M109:M114"/>
    <mergeCell ref="P128:P133"/>
    <mergeCell ref="K122:K127"/>
    <mergeCell ref="L122:L127"/>
    <mergeCell ref="M122:M127"/>
    <mergeCell ref="N122:N127"/>
    <mergeCell ref="O122:O127"/>
    <mergeCell ref="P122:P127"/>
    <mergeCell ref="A78:A79"/>
    <mergeCell ref="C78:D79"/>
    <mergeCell ref="A80:A86"/>
    <mergeCell ref="I103:I108"/>
    <mergeCell ref="J103:J108"/>
    <mergeCell ref="K103:K108"/>
    <mergeCell ref="G103:G108"/>
    <mergeCell ref="G109:G114"/>
    <mergeCell ref="I109:I114"/>
    <mergeCell ref="J109:J114"/>
    <mergeCell ref="K109:K114"/>
    <mergeCell ref="C81:D83"/>
    <mergeCell ref="C84:D86"/>
    <mergeCell ref="C94:D97"/>
    <mergeCell ref="C98:D101"/>
    <mergeCell ref="C103:D108"/>
    <mergeCell ref="H103:H108"/>
    <mergeCell ref="H109:H114"/>
    <mergeCell ref="G84:G86"/>
    <mergeCell ref="H84:H86"/>
    <mergeCell ref="I84:I86"/>
    <mergeCell ref="J84:J86"/>
    <mergeCell ref="K84:K86"/>
    <mergeCell ref="G81:G83"/>
    <mergeCell ref="G74:G77"/>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K128:K133"/>
    <mergeCell ref="L128:L133"/>
    <mergeCell ref="M128:M133"/>
    <mergeCell ref="N128:N133"/>
    <mergeCell ref="O128:O133"/>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N74:N77"/>
    <mergeCell ref="O74:O77"/>
    <mergeCell ref="H74:H77"/>
    <mergeCell ref="I74:I77"/>
    <mergeCell ref="J74:J77"/>
    <mergeCell ref="K74:K77"/>
    <mergeCell ref="L74:L77"/>
    <mergeCell ref="M74:M77"/>
    <mergeCell ref="N78:N79"/>
    <mergeCell ref="O78:O79"/>
    <mergeCell ref="A61:A64"/>
    <mergeCell ref="G61:G64"/>
    <mergeCell ref="H61:H64"/>
    <mergeCell ref="M57:M59"/>
    <mergeCell ref="N57:N59"/>
    <mergeCell ref="I61:I64"/>
    <mergeCell ref="J61:J64"/>
    <mergeCell ref="K61:K64"/>
    <mergeCell ref="L61:L64"/>
    <mergeCell ref="M61:M64"/>
    <mergeCell ref="N61:N64"/>
    <mergeCell ref="O61:O64"/>
    <mergeCell ref="N98:N101"/>
    <mergeCell ref="O98:O101"/>
    <mergeCell ref="P98:P101"/>
    <mergeCell ref="G98:G101"/>
    <mergeCell ref="H98:H101"/>
    <mergeCell ref="I98:I101"/>
    <mergeCell ref="J98:J101"/>
    <mergeCell ref="K98:K101"/>
    <mergeCell ref="L98:L101"/>
    <mergeCell ref="M98:M101"/>
    <mergeCell ref="N87:N93"/>
    <mergeCell ref="O87:O93"/>
    <mergeCell ref="P87:P93"/>
    <mergeCell ref="G87:G93"/>
    <mergeCell ref="H87:H93"/>
    <mergeCell ref="I87:I93"/>
    <mergeCell ref="J87:J93"/>
    <mergeCell ref="K87:K93"/>
    <mergeCell ref="L87:L93"/>
    <mergeCell ref="M87:M93"/>
    <mergeCell ref="N84:N86"/>
    <mergeCell ref="O84:O86"/>
    <mergeCell ref="P84:P86"/>
    <mergeCell ref="L81:L83"/>
    <mergeCell ref="M81:M83"/>
    <mergeCell ref="N94:N97"/>
    <mergeCell ref="O94:O97"/>
    <mergeCell ref="P94:P97"/>
    <mergeCell ref="G94:G97"/>
    <mergeCell ref="H94:H97"/>
    <mergeCell ref="I94:I97"/>
    <mergeCell ref="J94:J97"/>
    <mergeCell ref="K94:K97"/>
    <mergeCell ref="L94:L97"/>
    <mergeCell ref="M94:M97"/>
    <mergeCell ref="K53:K56"/>
    <mergeCell ref="L53:L56"/>
    <mergeCell ref="M53:M56"/>
    <mergeCell ref="N50:N51"/>
    <mergeCell ref="O50:O51"/>
    <mergeCell ref="G50:G51"/>
    <mergeCell ref="H50:H51"/>
    <mergeCell ref="I50:I51"/>
    <mergeCell ref="J50:J51"/>
    <mergeCell ref="K50:K51"/>
    <mergeCell ref="L50:L51"/>
    <mergeCell ref="M50:M51"/>
    <mergeCell ref="N48:N49"/>
    <mergeCell ref="O48:O49"/>
    <mergeCell ref="G48:G49"/>
    <mergeCell ref="H48:H49"/>
    <mergeCell ref="I48:I49"/>
    <mergeCell ref="J48:J49"/>
    <mergeCell ref="K48:K49"/>
    <mergeCell ref="L48:L49"/>
    <mergeCell ref="M48:M49"/>
    <mergeCell ref="P31:P33"/>
    <mergeCell ref="P34:P36"/>
    <mergeCell ref="G25:G29"/>
    <mergeCell ref="H25:H29"/>
    <mergeCell ref="I25:I29"/>
    <mergeCell ref="J25:J29"/>
    <mergeCell ref="K25:K29"/>
    <mergeCell ref="L25:L29"/>
    <mergeCell ref="M25:M29"/>
    <mergeCell ref="N34:N36"/>
    <mergeCell ref="O34:O36"/>
    <mergeCell ref="G34:G36"/>
    <mergeCell ref="H34:H36"/>
    <mergeCell ref="I34:I36"/>
    <mergeCell ref="J34:J36"/>
    <mergeCell ref="K34:K36"/>
    <mergeCell ref="L34:L36"/>
    <mergeCell ref="M34:M36"/>
    <mergeCell ref="N31:N33"/>
    <mergeCell ref="O31:O33"/>
    <mergeCell ref="J31:J33"/>
    <mergeCell ref="K31:K33"/>
    <mergeCell ref="L31:L33"/>
    <mergeCell ref="M31:M33"/>
    <mergeCell ref="N22:N24"/>
    <mergeCell ref="O22:O24"/>
    <mergeCell ref="P22:P24"/>
    <mergeCell ref="S22:T22"/>
    <mergeCell ref="S23:T23"/>
    <mergeCell ref="S24:T24"/>
    <mergeCell ref="S25:T25"/>
    <mergeCell ref="S26:T26"/>
    <mergeCell ref="G22:G24"/>
    <mergeCell ref="H22:H24"/>
    <mergeCell ref="I22:I24"/>
    <mergeCell ref="J22:J24"/>
    <mergeCell ref="K22:K24"/>
    <mergeCell ref="L22:L24"/>
    <mergeCell ref="M22:M24"/>
    <mergeCell ref="N25:N29"/>
    <mergeCell ref="O25:O29"/>
    <mergeCell ref="P25:P29"/>
    <mergeCell ref="A20:B20"/>
    <mergeCell ref="A21:A36"/>
    <mergeCell ref="C22:D24"/>
    <mergeCell ref="C31:D33"/>
    <mergeCell ref="C34:D36"/>
    <mergeCell ref="C18:D19"/>
    <mergeCell ref="G18:G19"/>
    <mergeCell ref="H18:H19"/>
    <mergeCell ref="I18:I19"/>
    <mergeCell ref="G31:G33"/>
    <mergeCell ref="H31:H33"/>
    <mergeCell ref="I31:I33"/>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S19:T19"/>
    <mergeCell ref="M18:M19"/>
    <mergeCell ref="N18:N19"/>
    <mergeCell ref="J18:J19"/>
    <mergeCell ref="K18:K19"/>
    <mergeCell ref="L18:L19"/>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N16:N17"/>
    <mergeCell ref="O16:O17"/>
    <mergeCell ref="G16:G17"/>
    <mergeCell ref="H16:H17"/>
    <mergeCell ref="I16:I17"/>
    <mergeCell ref="J16:J17"/>
    <mergeCell ref="K16:K17"/>
    <mergeCell ref="L16:L17"/>
    <mergeCell ref="M16:M1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000"/>
  <sheetViews>
    <sheetView workbookViewId="0"/>
  </sheetViews>
  <sheetFormatPr defaultColWidth="12.7109375" defaultRowHeight="15" customHeight="1" x14ac:dyDescent="0.2"/>
  <cols>
    <col min="1" max="1" width="3.7109375" customWidth="1"/>
    <col min="2" max="2" width="37" customWidth="1"/>
    <col min="3" max="3" width="25.140625" customWidth="1"/>
    <col min="4" max="4" width="9.140625" customWidth="1"/>
    <col min="5" max="5" width="14.28515625" customWidth="1"/>
    <col min="6" max="6" width="9.140625" customWidth="1"/>
  </cols>
  <sheetData>
    <row r="1" spans="1:5" ht="15" customHeight="1" x14ac:dyDescent="0.25">
      <c r="A1" s="1070" t="s">
        <v>1550</v>
      </c>
      <c r="B1" s="836"/>
      <c r="C1" s="836"/>
      <c r="D1" s="836"/>
      <c r="E1" s="836"/>
    </row>
    <row r="2" spans="1:5" ht="15" customHeight="1" x14ac:dyDescent="0.25">
      <c r="A2" s="1070" t="s">
        <v>2165</v>
      </c>
      <c r="B2" s="836"/>
      <c r="C2" s="836"/>
      <c r="D2" s="836"/>
      <c r="E2" s="836"/>
    </row>
    <row r="3" spans="1:5" ht="15" customHeight="1" x14ac:dyDescent="0.25">
      <c r="A3" s="487"/>
      <c r="B3" s="487"/>
      <c r="C3" s="487"/>
      <c r="D3" s="487"/>
      <c r="E3" s="487"/>
    </row>
    <row r="4" spans="1:5" ht="15" customHeight="1" x14ac:dyDescent="0.25">
      <c r="A4" s="487"/>
      <c r="B4" s="487"/>
      <c r="C4" s="487"/>
      <c r="D4" s="487"/>
      <c r="E4" s="487"/>
    </row>
    <row r="5" spans="1:5" ht="12.75" customHeight="1" x14ac:dyDescent="0.2"/>
    <row r="6" spans="1:5" ht="15" customHeight="1" x14ac:dyDescent="0.25">
      <c r="B6" s="1146" t="s">
        <v>1038</v>
      </c>
      <c r="C6" s="832"/>
      <c r="D6" s="783"/>
    </row>
    <row r="7" spans="1:5" ht="15" customHeight="1" x14ac:dyDescent="0.25">
      <c r="B7" s="1146" t="s">
        <v>1040</v>
      </c>
      <c r="C7" s="832"/>
      <c r="D7" s="783"/>
    </row>
    <row r="8" spans="1:5" ht="15" customHeight="1" x14ac:dyDescent="0.25">
      <c r="B8" s="1146" t="s">
        <v>1042</v>
      </c>
      <c r="C8" s="832"/>
      <c r="D8" s="783"/>
    </row>
    <row r="9" spans="1:5" ht="12.75" customHeight="1" x14ac:dyDescent="0.2">
      <c r="A9" s="518" t="s">
        <v>1</v>
      </c>
      <c r="B9" s="518" t="s">
        <v>1044</v>
      </c>
      <c r="C9" s="784" t="s">
        <v>1883</v>
      </c>
      <c r="D9" s="518" t="s">
        <v>1559</v>
      </c>
      <c r="E9" s="518" t="s">
        <v>1560</v>
      </c>
    </row>
    <row r="10" spans="1:5" ht="12.75" customHeight="1" x14ac:dyDescent="0.2">
      <c r="A10" s="785" t="s">
        <v>1053</v>
      </c>
      <c r="B10" s="785" t="s">
        <v>2166</v>
      </c>
      <c r="C10" s="8"/>
      <c r="D10" s="8"/>
      <c r="E10" s="35" t="s">
        <v>125</v>
      </c>
    </row>
    <row r="11" spans="1:5" ht="12.75" customHeight="1" x14ac:dyDescent="0.2">
      <c r="A11" s="786">
        <v>1</v>
      </c>
      <c r="B11" s="8" t="s">
        <v>2167</v>
      </c>
      <c r="C11" s="8" t="s">
        <v>926</v>
      </c>
      <c r="D11" s="35">
        <v>3</v>
      </c>
      <c r="E11" s="35"/>
    </row>
    <row r="12" spans="1:5" ht="12.75" customHeight="1" x14ac:dyDescent="0.2">
      <c r="A12" s="8"/>
      <c r="B12" s="8"/>
      <c r="C12" s="8" t="s">
        <v>1750</v>
      </c>
      <c r="D12" s="35">
        <v>0</v>
      </c>
      <c r="E12" s="35"/>
    </row>
    <row r="13" spans="1:5" ht="12.75" customHeight="1" x14ac:dyDescent="0.2">
      <c r="A13" s="8"/>
      <c r="B13" s="8"/>
      <c r="C13" s="8"/>
      <c r="D13" s="35"/>
      <c r="E13" s="35"/>
    </row>
    <row r="14" spans="1:5" ht="12.75" customHeight="1" x14ac:dyDescent="0.2">
      <c r="A14" s="786">
        <v>2</v>
      </c>
      <c r="B14" s="8" t="s">
        <v>2168</v>
      </c>
      <c r="C14" s="8" t="s">
        <v>926</v>
      </c>
      <c r="D14" s="35">
        <v>2</v>
      </c>
      <c r="E14" s="35"/>
    </row>
    <row r="15" spans="1:5" ht="12.75" customHeight="1" x14ac:dyDescent="0.2">
      <c r="A15" s="8"/>
      <c r="B15" s="8" t="s">
        <v>2169</v>
      </c>
      <c r="C15" s="8" t="s">
        <v>2170</v>
      </c>
      <c r="D15" s="35">
        <v>0</v>
      </c>
      <c r="E15" s="35"/>
    </row>
    <row r="16" spans="1:5" ht="12.75" customHeight="1" x14ac:dyDescent="0.2">
      <c r="A16" s="8"/>
      <c r="B16" s="8"/>
      <c r="C16" s="35"/>
      <c r="D16" s="35"/>
      <c r="E16" s="35"/>
    </row>
    <row r="17" spans="1:5" ht="12.75" customHeight="1" x14ac:dyDescent="0.2">
      <c r="A17" s="786">
        <v>3</v>
      </c>
      <c r="B17" s="8" t="s">
        <v>2171</v>
      </c>
      <c r="C17" s="8" t="s">
        <v>2172</v>
      </c>
      <c r="D17" s="35">
        <v>3</v>
      </c>
      <c r="E17" s="35"/>
    </row>
    <row r="18" spans="1:5" ht="12.75" customHeight="1" x14ac:dyDescent="0.2">
      <c r="A18" s="8"/>
      <c r="B18" s="8"/>
      <c r="C18" s="8" t="s">
        <v>1750</v>
      </c>
      <c r="D18" s="35">
        <v>0</v>
      </c>
      <c r="E18" s="35"/>
    </row>
    <row r="19" spans="1:5" ht="12.75" customHeight="1" x14ac:dyDescent="0.2">
      <c r="A19" s="8"/>
      <c r="B19" s="8"/>
      <c r="C19" s="8"/>
      <c r="D19" s="35"/>
      <c r="E19" s="35"/>
    </row>
    <row r="20" spans="1:5" ht="12.75" customHeight="1" x14ac:dyDescent="0.2">
      <c r="A20" s="786">
        <v>4</v>
      </c>
      <c r="B20" s="8" t="s">
        <v>2173</v>
      </c>
      <c r="C20" s="8" t="s">
        <v>926</v>
      </c>
      <c r="D20" s="35">
        <v>2</v>
      </c>
      <c r="E20" s="35"/>
    </row>
    <row r="21" spans="1:5" ht="12.75" customHeight="1" x14ac:dyDescent="0.2">
      <c r="A21" s="8"/>
      <c r="B21" s="8" t="s">
        <v>2174</v>
      </c>
      <c r="C21" s="8" t="s">
        <v>1750</v>
      </c>
      <c r="D21" s="35">
        <v>0</v>
      </c>
      <c r="E21" s="35"/>
    </row>
    <row r="22" spans="1:5" ht="12.75" customHeight="1" x14ac:dyDescent="0.2">
      <c r="A22" s="8"/>
      <c r="B22" s="8"/>
      <c r="C22" s="8"/>
      <c r="D22" s="35"/>
      <c r="E22" s="35"/>
    </row>
    <row r="23" spans="1:5" ht="12.75" customHeight="1" x14ac:dyDescent="0.2">
      <c r="A23" s="785" t="s">
        <v>1055</v>
      </c>
      <c r="B23" s="785" t="s">
        <v>2175</v>
      </c>
      <c r="C23" s="8"/>
      <c r="D23" s="35"/>
      <c r="E23" s="35"/>
    </row>
    <row r="24" spans="1:5" ht="12.75" customHeight="1" x14ac:dyDescent="0.2">
      <c r="A24" s="785" t="s">
        <v>1033</v>
      </c>
      <c r="B24" s="785" t="s">
        <v>2176</v>
      </c>
      <c r="C24" s="8"/>
      <c r="D24" s="35"/>
      <c r="E24" s="35"/>
    </row>
    <row r="25" spans="1:5" ht="12.75" customHeight="1" x14ac:dyDescent="0.2">
      <c r="A25" s="785"/>
      <c r="B25" s="785"/>
      <c r="C25" s="8"/>
      <c r="D25" s="35"/>
      <c r="E25" s="35"/>
    </row>
    <row r="26" spans="1:5" ht="12.75" customHeight="1" x14ac:dyDescent="0.2">
      <c r="A26" s="787">
        <v>1</v>
      </c>
      <c r="B26" s="788" t="s">
        <v>2177</v>
      </c>
      <c r="C26" s="788" t="s">
        <v>2178</v>
      </c>
      <c r="D26" s="789">
        <v>2</v>
      </c>
      <c r="E26" s="35"/>
    </row>
    <row r="27" spans="1:5" ht="12.75" customHeight="1" x14ac:dyDescent="0.2">
      <c r="A27" s="788"/>
      <c r="B27" s="788"/>
      <c r="C27" s="788" t="s">
        <v>2179</v>
      </c>
      <c r="D27" s="789">
        <v>1</v>
      </c>
      <c r="E27" s="35"/>
    </row>
    <row r="28" spans="1:5" ht="12.75" customHeight="1" x14ac:dyDescent="0.2">
      <c r="A28" s="788"/>
      <c r="B28" s="788"/>
      <c r="C28" s="788" t="s">
        <v>1750</v>
      </c>
      <c r="D28" s="789">
        <v>0</v>
      </c>
      <c r="E28" s="35"/>
    </row>
    <row r="29" spans="1:5" ht="12.75" customHeight="1" x14ac:dyDescent="0.2">
      <c r="A29" s="786">
        <v>2</v>
      </c>
      <c r="B29" s="8" t="s">
        <v>2180</v>
      </c>
      <c r="C29" s="8"/>
      <c r="D29" s="35"/>
      <c r="E29" s="35"/>
    </row>
    <row r="30" spans="1:5" ht="12.75" customHeight="1" x14ac:dyDescent="0.2">
      <c r="A30" s="8"/>
      <c r="B30" s="8" t="s">
        <v>2181</v>
      </c>
      <c r="C30" s="8" t="s">
        <v>2182</v>
      </c>
      <c r="D30" s="35">
        <v>2</v>
      </c>
      <c r="E30" s="35"/>
    </row>
    <row r="31" spans="1:5" ht="12.75" customHeight="1" x14ac:dyDescent="0.2">
      <c r="A31" s="8"/>
      <c r="B31" s="8"/>
      <c r="C31" s="8" t="s">
        <v>2183</v>
      </c>
      <c r="D31" s="35">
        <v>1</v>
      </c>
      <c r="E31" s="35"/>
    </row>
    <row r="32" spans="1:5" ht="12.75" customHeight="1" x14ac:dyDescent="0.2">
      <c r="A32" s="8"/>
      <c r="B32" s="8"/>
      <c r="C32" s="8" t="s">
        <v>2184</v>
      </c>
      <c r="D32" s="35">
        <v>0</v>
      </c>
      <c r="E32" s="35"/>
    </row>
    <row r="33" spans="1:5" ht="12.75" customHeight="1" x14ac:dyDescent="0.2">
      <c r="A33" s="8"/>
      <c r="B33" s="8"/>
      <c r="C33" s="8"/>
      <c r="D33" s="35"/>
      <c r="E33" s="35"/>
    </row>
    <row r="34" spans="1:5" ht="12.75" customHeight="1" x14ac:dyDescent="0.2">
      <c r="A34" s="8"/>
      <c r="B34" s="8" t="s">
        <v>2185</v>
      </c>
      <c r="C34" s="8" t="s">
        <v>2186</v>
      </c>
      <c r="D34" s="35">
        <v>2</v>
      </c>
      <c r="E34" s="35"/>
    </row>
    <row r="35" spans="1:5" ht="12.75" customHeight="1" x14ac:dyDescent="0.2">
      <c r="A35" s="8"/>
      <c r="B35" s="8" t="s">
        <v>2187</v>
      </c>
      <c r="C35" s="8" t="s">
        <v>2188</v>
      </c>
      <c r="D35" s="35">
        <v>1</v>
      </c>
      <c r="E35" s="35"/>
    </row>
    <row r="36" spans="1:5" ht="12.75" customHeight="1" x14ac:dyDescent="0.2">
      <c r="A36" s="8"/>
      <c r="B36" s="8" t="s">
        <v>2189</v>
      </c>
      <c r="C36" s="8" t="s">
        <v>1057</v>
      </c>
      <c r="D36" s="35">
        <v>0</v>
      </c>
      <c r="E36" s="35"/>
    </row>
    <row r="37" spans="1:5" ht="12.75" customHeight="1" x14ac:dyDescent="0.2">
      <c r="A37" s="8"/>
      <c r="B37" s="8" t="s">
        <v>2190</v>
      </c>
      <c r="C37" s="8"/>
      <c r="D37" s="35"/>
      <c r="E37" s="35"/>
    </row>
    <row r="38" spans="1:5" ht="12.75" customHeight="1" x14ac:dyDescent="0.2">
      <c r="A38" s="8"/>
      <c r="B38" s="8" t="s">
        <v>2191</v>
      </c>
      <c r="C38" s="8"/>
      <c r="D38" s="35"/>
      <c r="E38" s="35"/>
    </row>
    <row r="39" spans="1:5" ht="12.75" customHeight="1" x14ac:dyDescent="0.2">
      <c r="A39" s="8"/>
      <c r="B39" s="8" t="s">
        <v>2192</v>
      </c>
      <c r="C39" s="8"/>
      <c r="D39" s="35"/>
      <c r="E39" s="35"/>
    </row>
    <row r="40" spans="1:5" ht="12.75" customHeight="1" x14ac:dyDescent="0.2">
      <c r="A40" s="8"/>
      <c r="B40" s="8" t="s">
        <v>2193</v>
      </c>
      <c r="C40" s="8"/>
      <c r="D40" s="35"/>
      <c r="E40" s="35"/>
    </row>
    <row r="41" spans="1:5" ht="12.75" customHeight="1" x14ac:dyDescent="0.2">
      <c r="A41" s="8"/>
      <c r="B41" s="8"/>
      <c r="C41" s="8"/>
      <c r="D41" s="35"/>
      <c r="E41" s="35"/>
    </row>
    <row r="42" spans="1:5" ht="12.75" customHeight="1" x14ac:dyDescent="0.2">
      <c r="A42" s="8"/>
      <c r="B42" s="8" t="s">
        <v>2194</v>
      </c>
      <c r="C42" s="8" t="s">
        <v>2195</v>
      </c>
      <c r="D42" s="35">
        <v>2</v>
      </c>
      <c r="E42" s="35"/>
    </row>
    <row r="43" spans="1:5" ht="12.75" customHeight="1" x14ac:dyDescent="0.2">
      <c r="A43" s="8"/>
      <c r="B43" s="8"/>
      <c r="C43" s="8" t="s">
        <v>2196</v>
      </c>
      <c r="D43" s="35">
        <v>1</v>
      </c>
      <c r="E43" s="35"/>
    </row>
    <row r="44" spans="1:5" ht="12.75" customHeight="1" x14ac:dyDescent="0.2">
      <c r="A44" s="8"/>
      <c r="B44" s="8"/>
      <c r="C44" s="8" t="s">
        <v>2184</v>
      </c>
      <c r="D44" s="35">
        <v>0</v>
      </c>
      <c r="E44" s="35"/>
    </row>
    <row r="45" spans="1:5" ht="12.75" customHeight="1" x14ac:dyDescent="0.2">
      <c r="A45" s="8"/>
      <c r="B45" s="8"/>
      <c r="C45" s="8"/>
      <c r="D45" s="35"/>
      <c r="E45" s="35"/>
    </row>
    <row r="46" spans="1:5" ht="12.75" customHeight="1" x14ac:dyDescent="0.2">
      <c r="A46" s="8" t="s">
        <v>2197</v>
      </c>
      <c r="B46" s="8" t="s">
        <v>2198</v>
      </c>
      <c r="C46" s="8" t="s">
        <v>2199</v>
      </c>
      <c r="D46" s="35">
        <v>2</v>
      </c>
      <c r="E46" s="35"/>
    </row>
    <row r="47" spans="1:5" ht="12.75" customHeight="1" x14ac:dyDescent="0.2">
      <c r="A47" s="8"/>
      <c r="B47" s="8" t="s">
        <v>2200</v>
      </c>
      <c r="C47" s="8" t="s">
        <v>2201</v>
      </c>
      <c r="D47" s="35">
        <v>1</v>
      </c>
      <c r="E47" s="35"/>
    </row>
    <row r="48" spans="1:5" ht="12.75" customHeight="1" x14ac:dyDescent="0.2">
      <c r="A48" s="8"/>
      <c r="B48" s="8"/>
      <c r="C48" s="8" t="s">
        <v>2184</v>
      </c>
      <c r="D48" s="35">
        <v>0</v>
      </c>
      <c r="E48" s="35"/>
    </row>
    <row r="49" spans="1:5" ht="12.75" customHeight="1" x14ac:dyDescent="0.2">
      <c r="A49" s="8"/>
      <c r="B49" s="8"/>
      <c r="C49" s="8"/>
      <c r="D49" s="35"/>
      <c r="E49" s="35"/>
    </row>
    <row r="50" spans="1:5" ht="12.75" customHeight="1" x14ac:dyDescent="0.2">
      <c r="A50" s="8"/>
      <c r="B50" s="8" t="s">
        <v>2202</v>
      </c>
      <c r="C50" s="8" t="s">
        <v>2203</v>
      </c>
      <c r="D50" s="35">
        <v>2</v>
      </c>
      <c r="E50" s="35"/>
    </row>
    <row r="51" spans="1:5" ht="12.75" customHeight="1" x14ac:dyDescent="0.2">
      <c r="A51" s="8"/>
      <c r="B51" s="8" t="s">
        <v>2204</v>
      </c>
      <c r="C51" s="8" t="s">
        <v>2205</v>
      </c>
      <c r="D51" s="35">
        <v>1</v>
      </c>
      <c r="E51" s="35"/>
    </row>
    <row r="52" spans="1:5" ht="12.75" customHeight="1" x14ac:dyDescent="0.2">
      <c r="A52" s="8"/>
      <c r="B52" s="8" t="s">
        <v>2206</v>
      </c>
      <c r="C52" s="8" t="s">
        <v>2184</v>
      </c>
      <c r="D52" s="35">
        <v>0</v>
      </c>
      <c r="E52" s="35"/>
    </row>
    <row r="53" spans="1:5" ht="12.75" customHeight="1" x14ac:dyDescent="0.2">
      <c r="A53" s="8"/>
      <c r="B53" s="8" t="s">
        <v>2207</v>
      </c>
      <c r="C53" s="8"/>
      <c r="D53" s="35"/>
      <c r="E53" s="35"/>
    </row>
    <row r="54" spans="1:5" ht="12.75" customHeight="1" x14ac:dyDescent="0.2">
      <c r="A54" s="8"/>
      <c r="B54" s="8" t="s">
        <v>2208</v>
      </c>
      <c r="C54" s="8"/>
      <c r="D54" s="35"/>
      <c r="E54" s="35"/>
    </row>
    <row r="55" spans="1:5" ht="12.75" customHeight="1" x14ac:dyDescent="0.2">
      <c r="A55" s="8"/>
      <c r="B55" s="8" t="s">
        <v>2209</v>
      </c>
      <c r="C55" s="8"/>
      <c r="D55" s="35"/>
      <c r="E55" s="35"/>
    </row>
    <row r="56" spans="1:5" ht="12.75" customHeight="1" x14ac:dyDescent="0.2">
      <c r="A56" s="8"/>
      <c r="B56" s="8" t="s">
        <v>2210</v>
      </c>
      <c r="C56" s="8"/>
      <c r="D56" s="35"/>
      <c r="E56" s="35"/>
    </row>
    <row r="57" spans="1:5" ht="12.75" customHeight="1" x14ac:dyDescent="0.2">
      <c r="A57" s="8"/>
      <c r="B57" s="8" t="s">
        <v>2211</v>
      </c>
      <c r="C57" s="8"/>
      <c r="D57" s="35"/>
      <c r="E57" s="35"/>
    </row>
    <row r="58" spans="1:5" ht="12.75" customHeight="1" x14ac:dyDescent="0.2">
      <c r="A58" s="8"/>
      <c r="B58" s="8" t="s">
        <v>2212</v>
      </c>
      <c r="C58" s="8"/>
      <c r="D58" s="35"/>
      <c r="E58" s="35"/>
    </row>
    <row r="59" spans="1:5" ht="12.75" customHeight="1" x14ac:dyDescent="0.2">
      <c r="A59" s="8"/>
      <c r="B59" s="8" t="s">
        <v>2213</v>
      </c>
      <c r="C59" s="8"/>
      <c r="D59" s="35"/>
      <c r="E59" s="35"/>
    </row>
    <row r="60" spans="1:5" ht="12.75" customHeight="1" x14ac:dyDescent="0.2">
      <c r="A60" s="8"/>
      <c r="B60" s="8" t="s">
        <v>2214</v>
      </c>
      <c r="C60" s="8"/>
      <c r="D60" s="35"/>
      <c r="E60" s="35"/>
    </row>
    <row r="61" spans="1:5" ht="12.75" customHeight="1" x14ac:dyDescent="0.2">
      <c r="A61" s="8"/>
      <c r="B61" s="8" t="s">
        <v>2215</v>
      </c>
      <c r="C61" s="8"/>
      <c r="D61" s="35"/>
      <c r="E61" s="35"/>
    </row>
    <row r="62" spans="1:5" ht="12.75" customHeight="1" x14ac:dyDescent="0.2">
      <c r="A62" s="8"/>
      <c r="B62" s="8" t="s">
        <v>2216</v>
      </c>
      <c r="C62" s="8"/>
      <c r="D62" s="35"/>
      <c r="E62" s="35"/>
    </row>
    <row r="63" spans="1:5" ht="12.75" customHeight="1" x14ac:dyDescent="0.2">
      <c r="A63" s="8"/>
      <c r="B63" s="8" t="s">
        <v>2217</v>
      </c>
      <c r="C63" s="8"/>
      <c r="D63" s="35"/>
      <c r="E63" s="35"/>
    </row>
    <row r="64" spans="1:5" ht="12.75" customHeight="1" x14ac:dyDescent="0.2">
      <c r="A64" s="8"/>
      <c r="B64" s="8"/>
      <c r="C64" s="8"/>
      <c r="D64" s="35"/>
      <c r="E64" s="35"/>
    </row>
    <row r="65" spans="1:5" ht="12.75" customHeight="1" x14ac:dyDescent="0.2">
      <c r="A65" s="8"/>
      <c r="B65" s="8"/>
      <c r="C65" s="8"/>
      <c r="D65" s="35"/>
      <c r="E65" s="35"/>
    </row>
    <row r="66" spans="1:5" ht="12.75" customHeight="1" x14ac:dyDescent="0.2">
      <c r="A66" s="8"/>
      <c r="B66" s="8" t="s">
        <v>2218</v>
      </c>
      <c r="C66" s="8"/>
      <c r="D66" s="35"/>
      <c r="E66" s="35"/>
    </row>
    <row r="67" spans="1:5" ht="12.75" customHeight="1" x14ac:dyDescent="0.2">
      <c r="A67" s="8"/>
      <c r="B67" s="8" t="s">
        <v>2219</v>
      </c>
      <c r="C67" s="8" t="s">
        <v>2220</v>
      </c>
      <c r="D67" s="35">
        <v>2</v>
      </c>
      <c r="E67" s="35"/>
    </row>
    <row r="68" spans="1:5" ht="12.75" customHeight="1" x14ac:dyDescent="0.2">
      <c r="A68" s="8"/>
      <c r="B68" s="8" t="s">
        <v>2221</v>
      </c>
      <c r="C68" s="8"/>
      <c r="D68" s="35"/>
      <c r="E68" s="35"/>
    </row>
    <row r="69" spans="1:5" ht="12.75" customHeight="1" x14ac:dyDescent="0.2">
      <c r="A69" s="8"/>
      <c r="B69" s="8" t="s">
        <v>2222</v>
      </c>
      <c r="C69" s="8" t="s">
        <v>2223</v>
      </c>
      <c r="D69" s="35">
        <v>1</v>
      </c>
      <c r="E69" s="35"/>
    </row>
    <row r="70" spans="1:5" ht="12.75" customHeight="1" x14ac:dyDescent="0.2">
      <c r="A70" s="8"/>
      <c r="B70" s="8" t="s">
        <v>2224</v>
      </c>
      <c r="C70" s="8" t="s">
        <v>1750</v>
      </c>
      <c r="D70" s="35">
        <v>0</v>
      </c>
      <c r="E70" s="35"/>
    </row>
    <row r="71" spans="1:5" ht="12.75" customHeight="1" x14ac:dyDescent="0.2">
      <c r="A71" s="8"/>
      <c r="B71" s="8" t="s">
        <v>2225</v>
      </c>
      <c r="C71" s="8"/>
      <c r="D71" s="35"/>
      <c r="E71" s="35"/>
    </row>
    <row r="72" spans="1:5" ht="12.75" customHeight="1" x14ac:dyDescent="0.2">
      <c r="A72" s="8"/>
      <c r="B72" s="8" t="s">
        <v>2226</v>
      </c>
      <c r="C72" s="8"/>
      <c r="D72" s="35"/>
      <c r="E72" s="35"/>
    </row>
    <row r="73" spans="1:5" ht="12.75" customHeight="1" x14ac:dyDescent="0.2">
      <c r="A73" s="8"/>
      <c r="B73" s="8" t="s">
        <v>2227</v>
      </c>
      <c r="C73" s="8"/>
      <c r="D73" s="35"/>
      <c r="E73" s="35"/>
    </row>
    <row r="74" spans="1:5" ht="12.75" customHeight="1" x14ac:dyDescent="0.2">
      <c r="A74" s="8"/>
      <c r="B74" s="8"/>
      <c r="C74" s="8"/>
      <c r="D74" s="35"/>
      <c r="E74" s="35"/>
    </row>
    <row r="75" spans="1:5" ht="12.75" customHeight="1" x14ac:dyDescent="0.2">
      <c r="A75" s="786">
        <v>3</v>
      </c>
      <c r="B75" s="8" t="s">
        <v>2228</v>
      </c>
      <c r="C75" s="8"/>
      <c r="D75" s="35"/>
      <c r="E75" s="35"/>
    </row>
    <row r="76" spans="1:5" ht="12.75" customHeight="1" x14ac:dyDescent="0.2">
      <c r="A76" s="8"/>
      <c r="B76" s="8" t="s">
        <v>2229</v>
      </c>
      <c r="C76" s="8" t="s">
        <v>2230</v>
      </c>
      <c r="D76" s="35">
        <v>2</v>
      </c>
      <c r="E76" s="35"/>
    </row>
    <row r="77" spans="1:5" ht="12.75" customHeight="1" x14ac:dyDescent="0.2">
      <c r="A77" s="8"/>
      <c r="B77" s="8"/>
      <c r="C77" s="8" t="s">
        <v>2231</v>
      </c>
      <c r="D77" s="35">
        <v>1</v>
      </c>
      <c r="E77" s="35"/>
    </row>
    <row r="78" spans="1:5" ht="12.75" customHeight="1" x14ac:dyDescent="0.2">
      <c r="A78" s="8"/>
      <c r="B78" s="8"/>
      <c r="C78" s="8" t="s">
        <v>2184</v>
      </c>
      <c r="D78" s="35">
        <v>0</v>
      </c>
      <c r="E78" s="35"/>
    </row>
    <row r="79" spans="1:5" ht="12.75" customHeight="1" x14ac:dyDescent="0.2">
      <c r="A79" s="8"/>
      <c r="B79" s="8"/>
      <c r="C79" s="8"/>
      <c r="D79" s="35"/>
      <c r="E79" s="35"/>
    </row>
    <row r="80" spans="1:5" ht="12.75" customHeight="1" x14ac:dyDescent="0.2">
      <c r="A80" s="8"/>
      <c r="B80" s="8" t="s">
        <v>2232</v>
      </c>
      <c r="C80" s="8" t="s">
        <v>2233</v>
      </c>
      <c r="D80" s="35">
        <v>2</v>
      </c>
      <c r="E80" s="35"/>
    </row>
    <row r="81" spans="1:5" ht="12.75" customHeight="1" x14ac:dyDescent="0.2">
      <c r="A81" s="8"/>
      <c r="B81" s="8"/>
      <c r="C81" s="8" t="s">
        <v>2234</v>
      </c>
      <c r="D81" s="35">
        <v>1</v>
      </c>
      <c r="E81" s="35"/>
    </row>
    <row r="82" spans="1:5" ht="12.75" customHeight="1" x14ac:dyDescent="0.2">
      <c r="A82" s="8"/>
      <c r="B82" s="8"/>
      <c r="C82" s="8" t="s">
        <v>1750</v>
      </c>
      <c r="D82" s="35">
        <v>0</v>
      </c>
      <c r="E82" s="35"/>
    </row>
    <row r="83" spans="1:5" ht="12.75" customHeight="1" x14ac:dyDescent="0.2">
      <c r="A83" s="8"/>
      <c r="B83" s="8"/>
      <c r="C83" s="8"/>
      <c r="D83" s="35"/>
      <c r="E83" s="35"/>
    </row>
    <row r="84" spans="1:5" ht="12.75" customHeight="1" x14ac:dyDescent="0.2">
      <c r="A84" s="8"/>
      <c r="B84" s="8" t="s">
        <v>2235</v>
      </c>
      <c r="C84" s="8" t="s">
        <v>2236</v>
      </c>
      <c r="D84" s="35">
        <v>3</v>
      </c>
      <c r="E84" s="35"/>
    </row>
    <row r="85" spans="1:5" ht="12.75" customHeight="1" x14ac:dyDescent="0.2">
      <c r="A85" s="8"/>
      <c r="B85" s="8"/>
      <c r="C85" s="8" t="s">
        <v>2237</v>
      </c>
      <c r="D85" s="35">
        <v>2</v>
      </c>
      <c r="E85" s="35"/>
    </row>
    <row r="86" spans="1:5" ht="12.75" customHeight="1" x14ac:dyDescent="0.2">
      <c r="A86" s="8"/>
      <c r="B86" s="8"/>
      <c r="C86" s="8" t="s">
        <v>2238</v>
      </c>
      <c r="D86" s="35">
        <v>1</v>
      </c>
      <c r="E86" s="35"/>
    </row>
    <row r="87" spans="1:5" ht="12.75" customHeight="1" x14ac:dyDescent="0.2">
      <c r="A87" s="8"/>
      <c r="B87" s="8"/>
      <c r="C87" s="8" t="s">
        <v>1790</v>
      </c>
      <c r="D87" s="35">
        <v>0</v>
      </c>
      <c r="E87" s="35"/>
    </row>
    <row r="88" spans="1:5" ht="12.75" customHeight="1" x14ac:dyDescent="0.2">
      <c r="A88" s="8"/>
      <c r="B88" s="8"/>
      <c r="C88" s="8" t="s">
        <v>125</v>
      </c>
      <c r="D88" s="35" t="s">
        <v>125</v>
      </c>
      <c r="E88" s="35"/>
    </row>
    <row r="89" spans="1:5" ht="12.75" customHeight="1" x14ac:dyDescent="0.2">
      <c r="A89" s="8"/>
      <c r="B89" s="8" t="s">
        <v>2239</v>
      </c>
      <c r="C89" s="8" t="s">
        <v>2240</v>
      </c>
      <c r="D89" s="35">
        <v>3</v>
      </c>
      <c r="E89" s="35"/>
    </row>
    <row r="90" spans="1:5" ht="12.75" customHeight="1" x14ac:dyDescent="0.2">
      <c r="A90" s="8"/>
      <c r="B90" s="8"/>
      <c r="C90" s="8" t="s">
        <v>2237</v>
      </c>
      <c r="D90" s="35">
        <v>2</v>
      </c>
      <c r="E90" s="35"/>
    </row>
    <row r="91" spans="1:5" ht="12.75" customHeight="1" x14ac:dyDescent="0.2">
      <c r="A91" s="8"/>
      <c r="B91" s="8"/>
      <c r="C91" s="8" t="s">
        <v>2238</v>
      </c>
      <c r="D91" s="35">
        <v>1</v>
      </c>
      <c r="E91" s="35"/>
    </row>
    <row r="92" spans="1:5" ht="12.75" customHeight="1" x14ac:dyDescent="0.2">
      <c r="A92" s="8"/>
      <c r="B92" s="8"/>
      <c r="C92" s="8" t="s">
        <v>1790</v>
      </c>
      <c r="D92" s="35">
        <v>0</v>
      </c>
      <c r="E92" s="35"/>
    </row>
    <row r="93" spans="1:5" ht="12.75" customHeight="1" x14ac:dyDescent="0.2">
      <c r="A93" s="8"/>
      <c r="B93" s="8"/>
      <c r="C93" s="8"/>
      <c r="D93" s="35"/>
      <c r="E93" s="35"/>
    </row>
    <row r="94" spans="1:5" ht="12.75" customHeight="1" x14ac:dyDescent="0.2">
      <c r="A94" s="786">
        <v>4</v>
      </c>
      <c r="B94" s="8" t="s">
        <v>2241</v>
      </c>
      <c r="C94" s="8" t="s">
        <v>2242</v>
      </c>
      <c r="D94" s="35">
        <v>3</v>
      </c>
      <c r="E94" s="35"/>
    </row>
    <row r="95" spans="1:5" ht="12.75" customHeight="1" x14ac:dyDescent="0.2">
      <c r="A95" s="8"/>
      <c r="B95" s="8" t="s">
        <v>2243</v>
      </c>
      <c r="C95" s="8" t="s">
        <v>2244</v>
      </c>
      <c r="D95" s="35">
        <v>2</v>
      </c>
      <c r="E95" s="35"/>
    </row>
    <row r="96" spans="1:5" ht="12.75" customHeight="1" x14ac:dyDescent="0.2">
      <c r="A96" s="8"/>
      <c r="B96" s="8" t="s">
        <v>2245</v>
      </c>
      <c r="C96" s="8" t="s">
        <v>2246</v>
      </c>
      <c r="D96" s="35">
        <v>1</v>
      </c>
      <c r="E96" s="35"/>
    </row>
    <row r="97" spans="1:5" ht="12.75" customHeight="1" x14ac:dyDescent="0.2">
      <c r="A97" s="8"/>
      <c r="B97" s="8" t="s">
        <v>2247</v>
      </c>
      <c r="C97" s="8"/>
      <c r="D97" s="35"/>
      <c r="E97" s="35"/>
    </row>
    <row r="98" spans="1:5" ht="12.75" customHeight="1" x14ac:dyDescent="0.2">
      <c r="A98" s="8"/>
      <c r="B98" s="8"/>
      <c r="C98" s="8"/>
      <c r="D98" s="35"/>
      <c r="E98" s="35"/>
    </row>
    <row r="99" spans="1:5" ht="12.75" customHeight="1" x14ac:dyDescent="0.2">
      <c r="A99" s="785" t="s">
        <v>98</v>
      </c>
      <c r="B99" s="790" t="s">
        <v>2248</v>
      </c>
      <c r="C99" s="8"/>
      <c r="D99" s="35"/>
      <c r="E99" s="35"/>
    </row>
    <row r="100" spans="1:5" ht="12.75" customHeight="1" x14ac:dyDescent="0.2">
      <c r="A100" s="8"/>
      <c r="B100" s="8" t="s">
        <v>125</v>
      </c>
      <c r="C100" s="8"/>
      <c r="D100" s="35"/>
      <c r="E100" s="35"/>
    </row>
    <row r="101" spans="1:5" ht="12.75" customHeight="1" x14ac:dyDescent="0.2">
      <c r="A101" s="786">
        <v>1</v>
      </c>
      <c r="B101" s="8" t="s">
        <v>2249</v>
      </c>
      <c r="C101" s="791" t="s">
        <v>2250</v>
      </c>
      <c r="D101" s="789">
        <v>8</v>
      </c>
      <c r="E101" s="35"/>
    </row>
    <row r="102" spans="1:5" ht="12.75" customHeight="1" x14ac:dyDescent="0.2">
      <c r="A102" s="8"/>
      <c r="B102" s="8"/>
      <c r="C102" s="8" t="s">
        <v>2251</v>
      </c>
      <c r="D102" s="789">
        <v>6</v>
      </c>
      <c r="E102" s="792"/>
    </row>
    <row r="103" spans="1:5" ht="12.75" customHeight="1" x14ac:dyDescent="0.2">
      <c r="A103" s="8"/>
      <c r="B103" s="8"/>
      <c r="C103" s="8" t="s">
        <v>2252</v>
      </c>
      <c r="D103" s="789">
        <v>4</v>
      </c>
      <c r="E103" s="792"/>
    </row>
    <row r="104" spans="1:5" ht="12.75" customHeight="1" x14ac:dyDescent="0.2">
      <c r="A104" s="8"/>
      <c r="B104" s="8"/>
      <c r="C104" s="8" t="s">
        <v>2253</v>
      </c>
      <c r="D104" s="789">
        <v>2</v>
      </c>
      <c r="E104" s="792"/>
    </row>
    <row r="105" spans="1:5" ht="12.75" customHeight="1" x14ac:dyDescent="0.2">
      <c r="A105" s="8"/>
      <c r="B105" s="8"/>
      <c r="C105" s="8" t="s">
        <v>2254</v>
      </c>
      <c r="D105" s="35">
        <v>0</v>
      </c>
      <c r="E105" s="35"/>
    </row>
    <row r="106" spans="1:5" ht="13.5" customHeight="1" x14ac:dyDescent="0.2">
      <c r="A106" s="786">
        <v>2</v>
      </c>
      <c r="B106" s="793" t="s">
        <v>2255</v>
      </c>
      <c r="C106" s="35"/>
      <c r="D106" s="35"/>
      <c r="E106" s="35"/>
    </row>
    <row r="107" spans="1:5" ht="12.75" customHeight="1" x14ac:dyDescent="0.2">
      <c r="A107" s="8"/>
      <c r="B107" s="8" t="s">
        <v>2256</v>
      </c>
      <c r="C107" s="791" t="s">
        <v>2257</v>
      </c>
      <c r="D107" s="35">
        <v>3</v>
      </c>
      <c r="E107" s="35"/>
    </row>
    <row r="108" spans="1:5" ht="12.75" customHeight="1" x14ac:dyDescent="0.2">
      <c r="A108" s="8"/>
      <c r="B108" s="8"/>
      <c r="C108" s="8" t="s">
        <v>2258</v>
      </c>
      <c r="D108" s="35">
        <v>2</v>
      </c>
      <c r="E108" s="35"/>
    </row>
    <row r="109" spans="1:5" ht="12.75" customHeight="1" x14ac:dyDescent="0.2">
      <c r="A109" s="8"/>
      <c r="B109" s="8"/>
      <c r="C109" s="8" t="s">
        <v>2253</v>
      </c>
      <c r="D109" s="35">
        <v>1</v>
      </c>
      <c r="E109" s="35"/>
    </row>
    <row r="110" spans="1:5" ht="12.75" customHeight="1" x14ac:dyDescent="0.2">
      <c r="A110" s="8"/>
      <c r="B110" s="8"/>
      <c r="C110" s="8" t="s">
        <v>2254</v>
      </c>
      <c r="D110" s="35">
        <v>0</v>
      </c>
      <c r="E110" s="35"/>
    </row>
    <row r="111" spans="1:5" ht="12.75" customHeight="1" x14ac:dyDescent="0.2">
      <c r="A111" s="8"/>
      <c r="B111" s="8"/>
      <c r="C111" s="8"/>
      <c r="D111" s="35"/>
      <c r="E111" s="35"/>
    </row>
    <row r="112" spans="1:5" ht="12.75" customHeight="1" x14ac:dyDescent="0.2">
      <c r="A112" s="8"/>
      <c r="B112" s="8" t="s">
        <v>2259</v>
      </c>
      <c r="C112" s="791" t="s">
        <v>2260</v>
      </c>
      <c r="D112" s="35">
        <v>3</v>
      </c>
      <c r="E112" s="35"/>
    </row>
    <row r="113" spans="1:5" ht="12.75" customHeight="1" x14ac:dyDescent="0.2">
      <c r="A113" s="8"/>
      <c r="B113" s="8"/>
      <c r="C113" s="8" t="s">
        <v>2258</v>
      </c>
      <c r="D113" s="35">
        <v>2</v>
      </c>
      <c r="E113" s="35"/>
    </row>
    <row r="114" spans="1:5" ht="12.75" customHeight="1" x14ac:dyDescent="0.2">
      <c r="A114" s="8"/>
      <c r="B114" s="8"/>
      <c r="C114" s="8" t="s">
        <v>2253</v>
      </c>
      <c r="D114" s="35">
        <v>1</v>
      </c>
      <c r="E114" s="35"/>
    </row>
    <row r="115" spans="1:5" ht="12.75" customHeight="1" x14ac:dyDescent="0.2">
      <c r="A115" s="8"/>
      <c r="B115" s="8"/>
      <c r="C115" s="8" t="s">
        <v>2254</v>
      </c>
      <c r="D115" s="35">
        <v>0</v>
      </c>
      <c r="E115" s="35"/>
    </row>
    <row r="116" spans="1:5" ht="12.75" customHeight="1" x14ac:dyDescent="0.2">
      <c r="A116" s="8"/>
      <c r="B116" s="8"/>
      <c r="C116" s="8"/>
      <c r="D116" s="35"/>
      <c r="E116" s="35"/>
    </row>
    <row r="117" spans="1:5" ht="12.75" customHeight="1" x14ac:dyDescent="0.2">
      <c r="A117" s="8"/>
      <c r="B117" s="8" t="s">
        <v>2261</v>
      </c>
      <c r="C117" s="8" t="s">
        <v>2262</v>
      </c>
      <c r="D117" s="35">
        <v>3</v>
      </c>
      <c r="E117" s="35"/>
    </row>
    <row r="118" spans="1:5" ht="12.75" customHeight="1" x14ac:dyDescent="0.2">
      <c r="A118" s="8"/>
      <c r="B118" s="8"/>
      <c r="C118" s="8" t="s">
        <v>2258</v>
      </c>
      <c r="D118" s="35">
        <v>2</v>
      </c>
      <c r="E118" s="35"/>
    </row>
    <row r="119" spans="1:5" ht="12.75" customHeight="1" x14ac:dyDescent="0.2">
      <c r="A119" s="8"/>
      <c r="B119" s="8"/>
      <c r="C119" s="8" t="s">
        <v>2253</v>
      </c>
      <c r="D119" s="35">
        <v>1</v>
      </c>
      <c r="E119" s="35"/>
    </row>
    <row r="120" spans="1:5" ht="12.75" customHeight="1" x14ac:dyDescent="0.2">
      <c r="A120" s="8"/>
      <c r="B120" s="8"/>
      <c r="C120" s="8" t="s">
        <v>2254</v>
      </c>
      <c r="D120" s="35">
        <v>0</v>
      </c>
      <c r="E120" s="35"/>
    </row>
    <row r="121" spans="1:5" ht="12.75" customHeight="1" x14ac:dyDescent="0.2">
      <c r="A121" s="8"/>
      <c r="B121" s="8"/>
      <c r="C121" s="8"/>
      <c r="D121" s="35"/>
      <c r="E121" s="35"/>
    </row>
    <row r="122" spans="1:5" ht="12.75" customHeight="1" x14ac:dyDescent="0.2">
      <c r="A122" s="8"/>
      <c r="B122" s="8" t="s">
        <v>2263</v>
      </c>
      <c r="C122" s="8" t="s">
        <v>2264</v>
      </c>
      <c r="D122" s="35">
        <v>3</v>
      </c>
      <c r="E122" s="35"/>
    </row>
    <row r="123" spans="1:5" ht="12.75" customHeight="1" x14ac:dyDescent="0.2">
      <c r="A123" s="8"/>
      <c r="B123" s="8"/>
      <c r="C123" s="8" t="s">
        <v>2258</v>
      </c>
      <c r="D123" s="35">
        <v>2</v>
      </c>
      <c r="E123" s="35"/>
    </row>
    <row r="124" spans="1:5" ht="12.75" customHeight="1" x14ac:dyDescent="0.2">
      <c r="A124" s="8"/>
      <c r="B124" s="8"/>
      <c r="C124" s="8" t="s">
        <v>2253</v>
      </c>
      <c r="D124" s="35">
        <v>1</v>
      </c>
      <c r="E124" s="35"/>
    </row>
    <row r="125" spans="1:5" ht="12.75" customHeight="1" x14ac:dyDescent="0.2">
      <c r="A125" s="8"/>
      <c r="B125" s="8"/>
      <c r="C125" s="8" t="s">
        <v>2254</v>
      </c>
      <c r="D125" s="35">
        <v>0</v>
      </c>
      <c r="E125" s="35"/>
    </row>
    <row r="126" spans="1:5" ht="12.75" customHeight="1" x14ac:dyDescent="0.2">
      <c r="A126" s="8"/>
      <c r="B126" s="8"/>
      <c r="C126" s="8"/>
      <c r="D126" s="35"/>
      <c r="E126" s="35"/>
    </row>
    <row r="127" spans="1:5" ht="12.75" customHeight="1" x14ac:dyDescent="0.2">
      <c r="A127" s="8"/>
      <c r="B127" s="8" t="s">
        <v>2265</v>
      </c>
      <c r="C127" s="8" t="s">
        <v>2266</v>
      </c>
      <c r="D127" s="35">
        <v>3</v>
      </c>
      <c r="E127" s="35"/>
    </row>
    <row r="128" spans="1:5" ht="12.75" customHeight="1" x14ac:dyDescent="0.2">
      <c r="A128" s="8"/>
      <c r="B128" s="8"/>
      <c r="C128" s="8" t="s">
        <v>2258</v>
      </c>
      <c r="D128" s="35">
        <v>2</v>
      </c>
      <c r="E128" s="35"/>
    </row>
    <row r="129" spans="1:5" ht="12.75" customHeight="1" x14ac:dyDescent="0.2">
      <c r="A129" s="8"/>
      <c r="B129" s="8"/>
      <c r="C129" s="8" t="s">
        <v>2253</v>
      </c>
      <c r="D129" s="35">
        <v>1</v>
      </c>
      <c r="E129" s="35"/>
    </row>
    <row r="130" spans="1:5" ht="12.75" customHeight="1" x14ac:dyDescent="0.2">
      <c r="A130" s="8"/>
      <c r="B130" s="8"/>
      <c r="C130" s="8" t="s">
        <v>2254</v>
      </c>
      <c r="D130" s="35">
        <v>0</v>
      </c>
      <c r="E130" s="35"/>
    </row>
    <row r="131" spans="1:5" ht="12.75" customHeight="1" x14ac:dyDescent="0.2">
      <c r="A131" s="8"/>
      <c r="B131" s="8"/>
      <c r="C131" s="8"/>
      <c r="D131" s="35"/>
      <c r="E131" s="35"/>
    </row>
    <row r="132" spans="1:5" ht="12.75" customHeight="1" x14ac:dyDescent="0.2">
      <c r="A132" s="8"/>
      <c r="B132" s="8" t="s">
        <v>2267</v>
      </c>
      <c r="C132" s="8" t="s">
        <v>2268</v>
      </c>
      <c r="D132" s="35">
        <v>3</v>
      </c>
      <c r="E132" s="35"/>
    </row>
    <row r="133" spans="1:5" ht="12.75" customHeight="1" x14ac:dyDescent="0.2">
      <c r="A133" s="8"/>
      <c r="B133" s="8"/>
      <c r="C133" s="8" t="s">
        <v>2269</v>
      </c>
      <c r="D133" s="35">
        <v>2</v>
      </c>
      <c r="E133" s="35"/>
    </row>
    <row r="134" spans="1:5" ht="12.75" customHeight="1" x14ac:dyDescent="0.2">
      <c r="A134" s="8"/>
      <c r="B134" s="8"/>
      <c r="C134" s="8" t="s">
        <v>2270</v>
      </c>
      <c r="D134" s="35">
        <v>1</v>
      </c>
      <c r="E134" s="35"/>
    </row>
    <row r="135" spans="1:5" ht="12.75" customHeight="1" x14ac:dyDescent="0.2">
      <c r="A135" s="8"/>
      <c r="B135" s="8"/>
      <c r="C135" s="8" t="s">
        <v>2254</v>
      </c>
      <c r="D135" s="35">
        <v>0</v>
      </c>
      <c r="E135" s="35"/>
    </row>
    <row r="136" spans="1:5" ht="12.75" customHeight="1" x14ac:dyDescent="0.2">
      <c r="A136" s="8"/>
      <c r="B136" s="8"/>
      <c r="C136" s="8"/>
      <c r="D136" s="35"/>
      <c r="E136" s="35"/>
    </row>
    <row r="137" spans="1:5" ht="12.75" customHeight="1" x14ac:dyDescent="0.2">
      <c r="A137" s="786">
        <v>3</v>
      </c>
      <c r="B137" s="8" t="s">
        <v>2271</v>
      </c>
      <c r="C137" s="791" t="s">
        <v>2272</v>
      </c>
      <c r="D137" s="35">
        <v>7</v>
      </c>
      <c r="E137" s="8"/>
    </row>
    <row r="138" spans="1:5" ht="12.75" customHeight="1" x14ac:dyDescent="0.2">
      <c r="A138" s="8"/>
      <c r="B138" s="8" t="s">
        <v>2273</v>
      </c>
      <c r="C138" s="8" t="s">
        <v>2274</v>
      </c>
      <c r="D138" s="35">
        <v>5</v>
      </c>
      <c r="E138" s="35"/>
    </row>
    <row r="139" spans="1:5" ht="12.75" customHeight="1" x14ac:dyDescent="0.2">
      <c r="A139" s="8"/>
      <c r="B139" s="8"/>
      <c r="C139" s="8" t="s">
        <v>2275</v>
      </c>
      <c r="D139" s="35">
        <v>3</v>
      </c>
      <c r="E139" s="35"/>
    </row>
    <row r="140" spans="1:5" ht="12.75" customHeight="1" x14ac:dyDescent="0.2">
      <c r="A140" s="8"/>
      <c r="B140" s="8"/>
      <c r="C140" s="8" t="s">
        <v>2276</v>
      </c>
      <c r="D140" s="35">
        <v>1</v>
      </c>
      <c r="E140" s="35"/>
    </row>
    <row r="141" spans="1:5" ht="12.75" customHeight="1" x14ac:dyDescent="0.2">
      <c r="A141" s="8"/>
      <c r="B141" s="8"/>
      <c r="C141" s="8"/>
      <c r="D141" s="35"/>
      <c r="E141" s="35"/>
    </row>
    <row r="142" spans="1:5" ht="12.75" customHeight="1" x14ac:dyDescent="0.2">
      <c r="A142" s="786">
        <v>4</v>
      </c>
      <c r="B142" s="8" t="s">
        <v>2277</v>
      </c>
      <c r="C142" s="8" t="s">
        <v>2278</v>
      </c>
      <c r="D142" s="35">
        <v>5</v>
      </c>
      <c r="E142" s="8"/>
    </row>
    <row r="143" spans="1:5" ht="12.75" customHeight="1" x14ac:dyDescent="0.2">
      <c r="A143" s="8"/>
      <c r="B143" s="8"/>
      <c r="C143" s="8" t="s">
        <v>2279</v>
      </c>
      <c r="D143" s="35">
        <v>3</v>
      </c>
      <c r="E143" s="8"/>
    </row>
    <row r="144" spans="1:5" ht="12.75" customHeight="1" x14ac:dyDescent="0.2">
      <c r="A144" s="8"/>
      <c r="B144" s="8"/>
      <c r="C144" s="8" t="s">
        <v>2280</v>
      </c>
      <c r="D144" s="35">
        <v>1</v>
      </c>
      <c r="E144" s="8"/>
    </row>
    <row r="145" spans="1:5" ht="12.75" customHeight="1" x14ac:dyDescent="0.2">
      <c r="A145" s="8"/>
      <c r="B145" s="8"/>
      <c r="C145" s="8"/>
      <c r="D145" s="35"/>
      <c r="E145" s="35"/>
    </row>
    <row r="146" spans="1:5" ht="12.75" customHeight="1" x14ac:dyDescent="0.2">
      <c r="A146" s="786">
        <v>5</v>
      </c>
      <c r="B146" s="8" t="s">
        <v>2281</v>
      </c>
      <c r="C146" s="8" t="s">
        <v>2282</v>
      </c>
      <c r="D146" s="35">
        <v>5</v>
      </c>
      <c r="E146" s="178"/>
    </row>
    <row r="147" spans="1:5" ht="12.75" customHeight="1" x14ac:dyDescent="0.2">
      <c r="A147" s="8"/>
      <c r="B147" s="8"/>
      <c r="C147" s="8" t="s">
        <v>2283</v>
      </c>
      <c r="D147" s="35">
        <v>3</v>
      </c>
      <c r="E147" s="8"/>
    </row>
    <row r="148" spans="1:5" ht="12.75" customHeight="1" x14ac:dyDescent="0.2">
      <c r="A148" s="8"/>
      <c r="B148" s="8"/>
      <c r="C148" s="8" t="s">
        <v>2284</v>
      </c>
      <c r="D148" s="35">
        <v>1</v>
      </c>
      <c r="E148" s="8"/>
    </row>
    <row r="149" spans="1:5" ht="12.75" customHeight="1" x14ac:dyDescent="0.2">
      <c r="A149" s="8"/>
      <c r="B149" s="8"/>
      <c r="C149" s="8"/>
      <c r="D149" s="35"/>
      <c r="E149" s="35"/>
    </row>
    <row r="150" spans="1:5" ht="12.75" customHeight="1" x14ac:dyDescent="0.2">
      <c r="A150" s="786">
        <v>6</v>
      </c>
      <c r="B150" s="8" t="s">
        <v>2285</v>
      </c>
      <c r="C150" s="8" t="s">
        <v>2286</v>
      </c>
      <c r="D150" s="35">
        <v>5</v>
      </c>
      <c r="E150" s="35"/>
    </row>
    <row r="151" spans="1:5" ht="12.75" customHeight="1" x14ac:dyDescent="0.2">
      <c r="A151" s="8"/>
      <c r="B151" s="8"/>
      <c r="C151" s="8" t="s">
        <v>2287</v>
      </c>
      <c r="D151" s="35">
        <v>3</v>
      </c>
      <c r="E151" s="35"/>
    </row>
    <row r="152" spans="1:5" ht="12.75" customHeight="1" x14ac:dyDescent="0.2">
      <c r="A152" s="8"/>
      <c r="B152" s="8"/>
      <c r="C152" s="8" t="s">
        <v>2288</v>
      </c>
      <c r="D152" s="35">
        <v>1</v>
      </c>
      <c r="E152" s="35"/>
    </row>
    <row r="153" spans="1:5" ht="12.75" customHeight="1" x14ac:dyDescent="0.2">
      <c r="A153" s="8"/>
      <c r="B153" s="8"/>
      <c r="C153" s="8"/>
      <c r="D153" s="35" t="s">
        <v>125</v>
      </c>
      <c r="E153" s="35"/>
    </row>
    <row r="154" spans="1:5" ht="12.75" customHeight="1" x14ac:dyDescent="0.2">
      <c r="A154" s="785" t="s">
        <v>2289</v>
      </c>
      <c r="B154" s="785" t="s">
        <v>2290</v>
      </c>
      <c r="C154" s="8"/>
      <c r="D154" s="35"/>
      <c r="E154" s="35"/>
    </row>
    <row r="155" spans="1:5" ht="12.75" customHeight="1" x14ac:dyDescent="0.2">
      <c r="A155" s="785"/>
      <c r="B155" s="785"/>
      <c r="C155" s="8"/>
      <c r="D155" s="35"/>
      <c r="E155" s="35"/>
    </row>
    <row r="156" spans="1:5" ht="12.75" customHeight="1" x14ac:dyDescent="0.2">
      <c r="A156" s="786">
        <v>1</v>
      </c>
      <c r="B156" s="8" t="s">
        <v>2291</v>
      </c>
      <c r="C156" s="8" t="s">
        <v>2292</v>
      </c>
      <c r="D156" s="35">
        <v>3</v>
      </c>
      <c r="E156" s="8"/>
    </row>
    <row r="157" spans="1:5" ht="12.75" customHeight="1" x14ac:dyDescent="0.2">
      <c r="A157" s="8"/>
      <c r="B157" s="8"/>
      <c r="C157" s="8" t="s">
        <v>2293</v>
      </c>
      <c r="D157" s="35">
        <v>2</v>
      </c>
      <c r="E157" s="8"/>
    </row>
    <row r="158" spans="1:5" ht="12.75" customHeight="1" x14ac:dyDescent="0.2">
      <c r="A158" s="8"/>
      <c r="B158" s="8"/>
      <c r="C158" s="8" t="s">
        <v>2294</v>
      </c>
      <c r="D158" s="35">
        <v>1</v>
      </c>
      <c r="E158" s="8"/>
    </row>
    <row r="159" spans="1:5" ht="12.75" customHeight="1" x14ac:dyDescent="0.2">
      <c r="A159" s="8"/>
      <c r="B159" s="8"/>
      <c r="C159" s="8"/>
      <c r="D159" s="35"/>
      <c r="E159" s="35"/>
    </row>
    <row r="160" spans="1:5" ht="12.75" customHeight="1" x14ac:dyDescent="0.2">
      <c r="A160" s="786">
        <v>2</v>
      </c>
      <c r="B160" s="8" t="s">
        <v>2295</v>
      </c>
      <c r="C160" s="8" t="s">
        <v>2296</v>
      </c>
      <c r="D160" s="35">
        <v>3</v>
      </c>
      <c r="E160" s="8"/>
    </row>
    <row r="161" spans="1:5" ht="12.75" customHeight="1" x14ac:dyDescent="0.2">
      <c r="A161" s="8"/>
      <c r="B161" s="8" t="s">
        <v>2297</v>
      </c>
      <c r="C161" s="8" t="s">
        <v>2298</v>
      </c>
      <c r="D161" s="35">
        <v>2</v>
      </c>
      <c r="E161" s="8"/>
    </row>
    <row r="162" spans="1:5" ht="12.75" customHeight="1" x14ac:dyDescent="0.2">
      <c r="A162" s="8"/>
      <c r="B162" s="8" t="s">
        <v>2299</v>
      </c>
      <c r="C162" s="8" t="s">
        <v>2300</v>
      </c>
      <c r="D162" s="35">
        <v>1</v>
      </c>
      <c r="E162" s="8"/>
    </row>
    <row r="163" spans="1:5" ht="12.75" customHeight="1" x14ac:dyDescent="0.2">
      <c r="A163" s="8"/>
      <c r="B163" s="8" t="s">
        <v>2301</v>
      </c>
      <c r="C163" s="8"/>
      <c r="D163" s="35"/>
      <c r="E163" s="35"/>
    </row>
    <row r="164" spans="1:5" ht="12.75" customHeight="1" x14ac:dyDescent="0.2">
      <c r="A164" s="8"/>
      <c r="B164" s="8" t="s">
        <v>2302</v>
      </c>
      <c r="C164" s="8"/>
      <c r="D164" s="35"/>
      <c r="E164" s="35"/>
    </row>
    <row r="165" spans="1:5" ht="12.75" customHeight="1" x14ac:dyDescent="0.2">
      <c r="A165" s="8"/>
      <c r="B165" s="8" t="s">
        <v>2303</v>
      </c>
      <c r="C165" s="8"/>
      <c r="D165" s="35"/>
      <c r="E165" s="35"/>
    </row>
    <row r="166" spans="1:5" ht="12.75" customHeight="1" x14ac:dyDescent="0.2">
      <c r="A166" s="8"/>
      <c r="B166" s="8" t="s">
        <v>2304</v>
      </c>
      <c r="C166" s="8"/>
      <c r="D166" s="35"/>
      <c r="E166" s="35"/>
    </row>
    <row r="167" spans="1:5" ht="12.75" customHeight="1" x14ac:dyDescent="0.2">
      <c r="A167" s="8"/>
      <c r="B167" s="8"/>
      <c r="C167" s="8"/>
      <c r="D167" s="35"/>
      <c r="E167" s="35"/>
    </row>
    <row r="168" spans="1:5" ht="12.75" customHeight="1" x14ac:dyDescent="0.2">
      <c r="A168" s="786">
        <v>3</v>
      </c>
      <c r="B168" s="8" t="s">
        <v>2305</v>
      </c>
      <c r="C168" s="8" t="s">
        <v>2186</v>
      </c>
      <c r="D168" s="35">
        <v>3</v>
      </c>
      <c r="E168" s="8"/>
    </row>
    <row r="169" spans="1:5" ht="12.75" customHeight="1" x14ac:dyDescent="0.2">
      <c r="A169" s="8"/>
      <c r="B169" s="8"/>
      <c r="C169" s="8" t="s">
        <v>2306</v>
      </c>
      <c r="D169" s="35">
        <v>2</v>
      </c>
      <c r="E169" s="8"/>
    </row>
    <row r="170" spans="1:5" ht="12.75" customHeight="1" x14ac:dyDescent="0.2">
      <c r="A170" s="8"/>
      <c r="B170" s="8"/>
      <c r="C170" s="8" t="s">
        <v>2307</v>
      </c>
      <c r="D170" s="35">
        <v>1</v>
      </c>
      <c r="E170" s="8"/>
    </row>
    <row r="171" spans="1:5" ht="12.75" customHeight="1" x14ac:dyDescent="0.2">
      <c r="A171" s="8"/>
      <c r="B171" s="8" t="s">
        <v>125</v>
      </c>
      <c r="C171" s="8" t="s">
        <v>2308</v>
      </c>
      <c r="D171" s="35">
        <v>0</v>
      </c>
      <c r="E171" s="35"/>
    </row>
    <row r="172" spans="1:5" ht="12.75" customHeight="1" x14ac:dyDescent="0.2">
      <c r="A172" s="8"/>
      <c r="B172" s="8"/>
      <c r="C172" s="8"/>
      <c r="D172" s="35"/>
      <c r="E172" s="35"/>
    </row>
    <row r="173" spans="1:5" ht="12.75" customHeight="1" x14ac:dyDescent="0.2">
      <c r="A173" s="787">
        <v>4</v>
      </c>
      <c r="B173" s="788" t="s">
        <v>2309</v>
      </c>
      <c r="C173" s="8" t="s">
        <v>125</v>
      </c>
      <c r="D173" s="789"/>
      <c r="E173" s="789"/>
    </row>
    <row r="174" spans="1:5" ht="12.75" customHeight="1" x14ac:dyDescent="0.2">
      <c r="A174" s="788"/>
      <c r="B174" s="788" t="s">
        <v>2310</v>
      </c>
      <c r="C174" s="788" t="s">
        <v>2311</v>
      </c>
      <c r="D174" s="789">
        <v>2</v>
      </c>
      <c r="E174" s="788"/>
    </row>
    <row r="175" spans="1:5" ht="12.75" customHeight="1" x14ac:dyDescent="0.2">
      <c r="A175" s="788"/>
      <c r="B175" s="788"/>
      <c r="C175" s="788" t="s">
        <v>2312</v>
      </c>
      <c r="D175" s="789">
        <v>1</v>
      </c>
      <c r="E175" s="788"/>
    </row>
    <row r="176" spans="1:5" ht="12.75" customHeight="1" x14ac:dyDescent="0.2">
      <c r="A176" s="788"/>
      <c r="B176" s="788" t="s">
        <v>2313</v>
      </c>
      <c r="C176" s="788" t="s">
        <v>2311</v>
      </c>
      <c r="D176" s="789">
        <v>2</v>
      </c>
      <c r="E176" s="788"/>
    </row>
    <row r="177" spans="1:5" ht="12.75" customHeight="1" x14ac:dyDescent="0.2">
      <c r="A177" s="788"/>
      <c r="B177" s="788"/>
      <c r="C177" s="788" t="s">
        <v>2312</v>
      </c>
      <c r="D177" s="789">
        <v>1</v>
      </c>
      <c r="E177" s="788"/>
    </row>
    <row r="178" spans="1:5" ht="12.75" customHeight="1" x14ac:dyDescent="0.2">
      <c r="A178" s="788"/>
      <c r="B178" s="788"/>
      <c r="C178" s="788"/>
      <c r="D178" s="789"/>
      <c r="E178" s="788"/>
    </row>
    <row r="179" spans="1:5" ht="12.75" customHeight="1" x14ac:dyDescent="0.2">
      <c r="A179" s="788"/>
      <c r="B179" s="788" t="s">
        <v>2314</v>
      </c>
      <c r="C179" s="788" t="s">
        <v>2311</v>
      </c>
      <c r="D179" s="789">
        <v>2</v>
      </c>
      <c r="E179" s="788"/>
    </row>
    <row r="180" spans="1:5" ht="12.75" customHeight="1" x14ac:dyDescent="0.2">
      <c r="A180" s="788"/>
      <c r="B180" s="788"/>
      <c r="C180" s="788" t="s">
        <v>2312</v>
      </c>
      <c r="D180" s="789">
        <v>1</v>
      </c>
      <c r="E180" s="788"/>
    </row>
    <row r="181" spans="1:5" ht="12.75" customHeight="1" x14ac:dyDescent="0.2">
      <c r="A181" s="788"/>
      <c r="B181" s="788"/>
      <c r="C181" s="788"/>
      <c r="D181" s="788"/>
      <c r="E181" s="789"/>
    </row>
    <row r="182" spans="1:5" ht="12.75" customHeight="1" x14ac:dyDescent="0.2">
      <c r="A182" s="788"/>
      <c r="B182" s="788" t="s">
        <v>1731</v>
      </c>
      <c r="C182" s="788"/>
      <c r="D182" s="788">
        <v>100</v>
      </c>
      <c r="E182" s="789">
        <f>SUM(E11:E180)</f>
        <v>0</v>
      </c>
    </row>
    <row r="183" spans="1:5" ht="12.75" customHeight="1" x14ac:dyDescent="0.2">
      <c r="A183" s="788"/>
      <c r="B183" s="788" t="s">
        <v>1205</v>
      </c>
      <c r="C183" s="788"/>
      <c r="D183" s="788"/>
      <c r="E183" s="789" t="str">
        <f>IF(E182&gt;=70,"I",IF(E182&gt;=50,"II",IF(E182&gt;=30,"III",IF(E182&lt;30,"IV"," "))))</f>
        <v>IV</v>
      </c>
    </row>
    <row r="184" spans="1:5" ht="12.75" customHeight="1" x14ac:dyDescent="0.2"/>
    <row r="185" spans="1:5" ht="12.75" customHeight="1" x14ac:dyDescent="0.2"/>
    <row r="186" spans="1:5" ht="12.75" customHeight="1" x14ac:dyDescent="0.2">
      <c r="B186" s="510" t="s">
        <v>2315</v>
      </c>
      <c r="C186" s="505" t="s">
        <v>2316</v>
      </c>
    </row>
    <row r="187" spans="1:5" ht="12.75" customHeight="1" x14ac:dyDescent="0.2">
      <c r="B187" s="794" t="s">
        <v>2317</v>
      </c>
      <c r="C187" s="795" t="s">
        <v>2318</v>
      </c>
    </row>
    <row r="188" spans="1:5" ht="12.75" customHeight="1" x14ac:dyDescent="0.2">
      <c r="B188" s="794" t="s">
        <v>2319</v>
      </c>
      <c r="C188" s="795" t="s">
        <v>2320</v>
      </c>
    </row>
    <row r="189" spans="1:5" ht="13.5" customHeight="1" x14ac:dyDescent="0.2">
      <c r="B189" s="796" t="s">
        <v>2321</v>
      </c>
      <c r="C189" s="517" t="s">
        <v>2322</v>
      </c>
    </row>
    <row r="190" spans="1:5" ht="12.75" customHeight="1" x14ac:dyDescent="0.2"/>
    <row r="191" spans="1:5" ht="12.75" customHeight="1" x14ac:dyDescent="0.2"/>
    <row r="192" spans="1:5"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E1"/>
    <mergeCell ref="A2:E2"/>
    <mergeCell ref="B6:C6"/>
    <mergeCell ref="B7:C7"/>
    <mergeCell ref="B8:C8"/>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3.28515625" customWidth="1"/>
    <col min="4" max="4" width="12.28515625" customWidth="1"/>
    <col min="5" max="5" width="9.140625" customWidth="1"/>
    <col min="6" max="6" width="9.85546875" customWidth="1"/>
    <col min="7" max="7" width="15" customWidth="1"/>
    <col min="8" max="8" width="30" customWidth="1"/>
    <col min="9" max="9" width="52" customWidth="1"/>
    <col min="10" max="10" width="24.140625" customWidth="1"/>
    <col min="11" max="26" width="8" customWidth="1"/>
  </cols>
  <sheetData>
    <row r="1" spans="1:26" ht="15" customHeight="1" x14ac:dyDescent="0.25">
      <c r="A1" s="322" t="s">
        <v>2323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2329</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t="s">
        <v>2332</v>
      </c>
      <c r="E6" s="8"/>
      <c r="F6" s="8"/>
      <c r="G6" s="801"/>
      <c r="H6" s="8"/>
      <c r="I6" s="8"/>
      <c r="J6" s="8"/>
    </row>
    <row r="7" spans="1:26" ht="12.75" customHeight="1" x14ac:dyDescent="0.2">
      <c r="A7" s="794"/>
      <c r="B7" s="504"/>
      <c r="C7" s="8" t="str">
        <f>SASARAN!$C$9</f>
        <v>POLOWIJEN</v>
      </c>
      <c r="D7" s="8" t="s">
        <v>2332</v>
      </c>
      <c r="E7" s="8"/>
      <c r="F7" s="8"/>
      <c r="G7" s="801"/>
      <c r="H7" s="8"/>
      <c r="I7" s="8"/>
      <c r="J7" s="8"/>
    </row>
    <row r="8" spans="1:26" ht="12.75" customHeight="1" x14ac:dyDescent="0.2">
      <c r="A8" s="794"/>
      <c r="B8" s="504"/>
      <c r="C8" s="8" t="str">
        <f>SASARAN!$C$10</f>
        <v>BALEARJOSARI</v>
      </c>
      <c r="D8" s="8" t="s">
        <v>2332</v>
      </c>
      <c r="E8" s="8"/>
      <c r="F8" s="8"/>
      <c r="G8" s="801"/>
      <c r="H8" s="8"/>
      <c r="I8" s="8"/>
      <c r="J8" s="8"/>
    </row>
    <row r="9" spans="1:26" ht="12.75" customHeight="1" x14ac:dyDescent="0.2">
      <c r="A9" s="794"/>
      <c r="B9" s="504"/>
      <c r="C9" s="8">
        <f>SASARAN!$C$11</f>
        <v>0</v>
      </c>
      <c r="D9" s="8" t="s">
        <v>2332</v>
      </c>
      <c r="E9" s="8"/>
      <c r="F9" s="8"/>
      <c r="G9" s="801"/>
      <c r="H9" s="8"/>
      <c r="I9" s="8"/>
      <c r="J9" s="8"/>
    </row>
    <row r="10" spans="1:26" ht="12.75" customHeight="1" x14ac:dyDescent="0.2">
      <c r="A10" s="794"/>
      <c r="B10" s="504"/>
      <c r="C10" s="8"/>
      <c r="D10" s="8"/>
      <c r="E10" s="8"/>
      <c r="F10" s="8"/>
      <c r="G10" s="8"/>
      <c r="H10" s="8"/>
      <c r="I10" s="8"/>
      <c r="J10" s="8"/>
    </row>
    <row r="11" spans="1:26" ht="12.75" customHeight="1" x14ac:dyDescent="0.2">
      <c r="A11" s="794"/>
      <c r="B11" s="504"/>
      <c r="C11" s="8"/>
      <c r="D11" s="8"/>
      <c r="E11" s="8"/>
      <c r="F11" s="8"/>
      <c r="G11" s="8"/>
      <c r="H11" s="8"/>
      <c r="I11" s="8"/>
      <c r="J11" s="8"/>
    </row>
    <row r="12" spans="1:26" ht="12.75" customHeight="1" x14ac:dyDescent="0.2">
      <c r="A12" s="794"/>
      <c r="B12" s="504"/>
      <c r="C12" s="8"/>
      <c r="D12" s="8"/>
      <c r="E12" s="8"/>
      <c r="F12" s="8"/>
      <c r="G12" s="8"/>
      <c r="H12" s="8"/>
      <c r="I12" s="8"/>
      <c r="J12" s="8"/>
    </row>
    <row r="13" spans="1:26" ht="12.75" customHeight="1" x14ac:dyDescent="0.2">
      <c r="A13" s="794"/>
      <c r="B13" s="504"/>
      <c r="C13" s="502"/>
      <c r="D13" s="8"/>
      <c r="E13" s="8"/>
      <c r="F13" s="8"/>
      <c r="G13" s="8"/>
      <c r="H13" s="8"/>
      <c r="I13" s="8"/>
      <c r="J13" s="8"/>
    </row>
    <row r="14" spans="1:26" ht="12.75" customHeight="1" x14ac:dyDescent="0.2">
      <c r="A14" s="794"/>
      <c r="B14" s="504"/>
      <c r="C14" s="502"/>
      <c r="D14" s="8"/>
      <c r="E14" s="8"/>
      <c r="F14" s="8"/>
      <c r="G14" s="8"/>
      <c r="H14" s="8"/>
      <c r="I14" s="8"/>
      <c r="J14" s="8"/>
    </row>
    <row r="15" spans="1:26" ht="12.75" customHeight="1" x14ac:dyDescent="0.2">
      <c r="A15" s="796"/>
      <c r="B15" s="34"/>
      <c r="C15" s="502"/>
      <c r="D15" s="8"/>
      <c r="E15" s="8"/>
      <c r="F15" s="8"/>
      <c r="G15" s="8"/>
      <c r="H15" s="8"/>
      <c r="I15" s="8"/>
      <c r="J15" s="8"/>
    </row>
    <row r="16" spans="1:26" ht="12.75" customHeight="1" x14ac:dyDescent="0.2"/>
    <row r="17" spans="5:7" ht="12.75" customHeight="1" x14ac:dyDescent="0.2"/>
    <row r="18" spans="5:7" ht="12.75" customHeight="1" x14ac:dyDescent="0.2"/>
    <row r="19" spans="5:7" ht="12.75" customHeight="1" x14ac:dyDescent="0.2"/>
    <row r="20" spans="5:7" ht="12.75" customHeight="1" x14ac:dyDescent="0.2">
      <c r="E20" s="13"/>
      <c r="F20" s="13"/>
      <c r="G20" s="13"/>
    </row>
    <row r="21" spans="5:7" ht="12.75" customHeight="1" x14ac:dyDescent="0.2">
      <c r="E21" s="13"/>
      <c r="F21" s="13"/>
      <c r="G21" s="13"/>
    </row>
    <row r="22" spans="5:7" ht="12.75" customHeight="1" x14ac:dyDescent="0.2">
      <c r="E22" s="13"/>
      <c r="F22" s="13"/>
      <c r="G22" s="13"/>
    </row>
    <row r="23" spans="5:7" ht="12.75" customHeight="1" x14ac:dyDescent="0.2">
      <c r="E23" s="13"/>
      <c r="F23" s="13"/>
      <c r="G23" s="13"/>
    </row>
    <row r="24" spans="5:7" ht="12.75" customHeight="1" x14ac:dyDescent="0.2">
      <c r="E24" s="13"/>
      <c r="F24" s="13"/>
      <c r="G24" s="13"/>
    </row>
    <row r="25" spans="5:7" ht="12.75" customHeight="1" x14ac:dyDescent="0.2">
      <c r="E25" s="13"/>
      <c r="F25" s="13"/>
      <c r="G25" s="13"/>
    </row>
    <row r="26" spans="5:7" ht="12.75" customHeight="1" x14ac:dyDescent="0.2"/>
    <row r="27" spans="5:7" ht="12.75" customHeight="1" x14ac:dyDescent="0.2"/>
    <row r="28" spans="5:7" ht="12.75" customHeight="1" x14ac:dyDescent="0.2"/>
    <row r="29" spans="5:7" ht="12.75" customHeight="1" x14ac:dyDescent="0.2"/>
    <row r="30" spans="5:7" ht="12.75" customHeight="1" x14ac:dyDescent="0.2"/>
    <row r="31" spans="5:7" ht="12.75" customHeight="1" x14ac:dyDescent="0.2"/>
    <row r="32" spans="5: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FF"/>
  </sheetPr>
  <dimension ref="A1:Z1000"/>
  <sheetViews>
    <sheetView workbookViewId="0"/>
  </sheetViews>
  <sheetFormatPr defaultColWidth="12.7109375" defaultRowHeight="15" customHeight="1" x14ac:dyDescent="0.2"/>
  <cols>
    <col min="1" max="1" width="4.28515625" customWidth="1"/>
    <col min="2" max="2" width="14.28515625" customWidth="1"/>
    <col min="3" max="3" width="18.7109375" customWidth="1"/>
    <col min="4" max="4" width="12.28515625" customWidth="1"/>
    <col min="5" max="5" width="20.28515625" customWidth="1"/>
    <col min="6" max="6" width="37" customWidth="1"/>
    <col min="7" max="7" width="27.28515625" customWidth="1"/>
    <col min="8" max="8" width="39.28515625" customWidth="1"/>
    <col min="9" max="9" width="89.28515625" customWidth="1"/>
    <col min="10" max="10" width="24.7109375" customWidth="1"/>
    <col min="11" max="11" width="9.140625" customWidth="1"/>
    <col min="12" max="26" width="8" customWidth="1"/>
  </cols>
  <sheetData>
    <row r="1" spans="1:26" ht="15" customHeight="1" x14ac:dyDescent="0.25">
      <c r="A1" s="322" t="s">
        <v>2333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2334</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c r="E6" s="8"/>
      <c r="F6" s="8"/>
      <c r="G6" s="8"/>
      <c r="H6" s="8"/>
      <c r="I6" s="8"/>
      <c r="J6" s="8"/>
    </row>
    <row r="7" spans="1:26" ht="12.75" customHeight="1" x14ac:dyDescent="0.2">
      <c r="A7" s="71"/>
      <c r="B7" s="504"/>
      <c r="C7" s="8"/>
      <c r="D7" s="8"/>
      <c r="E7" s="8"/>
      <c r="F7" s="8"/>
      <c r="G7" s="8"/>
      <c r="H7" s="8"/>
      <c r="I7" s="8"/>
      <c r="J7" s="8"/>
    </row>
    <row r="8" spans="1:26" ht="12.75" customHeight="1" x14ac:dyDescent="0.2">
      <c r="A8" s="71"/>
      <c r="B8" s="504"/>
      <c r="C8" s="8"/>
      <c r="D8" s="8"/>
      <c r="E8" s="8"/>
      <c r="F8" s="8"/>
      <c r="G8" s="801"/>
      <c r="H8" s="8"/>
      <c r="I8" s="8"/>
      <c r="J8" s="8"/>
    </row>
    <row r="9" spans="1:26" ht="12.75" customHeight="1" x14ac:dyDescent="0.2">
      <c r="A9" s="794"/>
      <c r="B9" s="504"/>
      <c r="C9" s="8" t="str">
        <f>SASARAN!$C$9</f>
        <v>POLOWIJEN</v>
      </c>
      <c r="D9" s="8"/>
      <c r="E9" s="8"/>
      <c r="F9" s="802"/>
      <c r="G9" s="801"/>
      <c r="H9" s="8"/>
      <c r="I9" s="8"/>
      <c r="J9" s="8"/>
    </row>
    <row r="10" spans="1:26" ht="12.75" customHeight="1" x14ac:dyDescent="0.2">
      <c r="A10" s="794"/>
      <c r="B10" s="504"/>
      <c r="C10" s="8" t="str">
        <f>SASARAN!$C$10</f>
        <v>BALEARJOSARI</v>
      </c>
      <c r="D10" s="8"/>
      <c r="E10" s="8"/>
      <c r="F10" s="8"/>
      <c r="G10" s="8"/>
      <c r="H10" s="8"/>
      <c r="I10" s="8"/>
      <c r="J10" s="8"/>
    </row>
    <row r="11" spans="1:26" ht="12.75" customHeight="1" x14ac:dyDescent="0.2">
      <c r="A11" s="794"/>
      <c r="B11" s="504"/>
      <c r="C11" s="8"/>
      <c r="D11" s="8"/>
      <c r="E11" s="8"/>
      <c r="F11" s="802"/>
      <c r="G11" s="801"/>
      <c r="H11" s="8"/>
      <c r="I11" s="802"/>
      <c r="J11" s="8"/>
    </row>
    <row r="12" spans="1:26" ht="12.75" customHeight="1" x14ac:dyDescent="0.2">
      <c r="A12" s="794"/>
      <c r="B12" s="504"/>
      <c r="C12" s="8">
        <f>SASARAN!$C$11</f>
        <v>0</v>
      </c>
      <c r="D12" s="35"/>
      <c r="E12" s="35"/>
      <c r="F12" s="35"/>
      <c r="G12" s="35"/>
      <c r="H12" s="35"/>
      <c r="I12" s="35"/>
      <c r="J12" s="35"/>
    </row>
    <row r="13" spans="1:26" ht="12.75" customHeight="1" x14ac:dyDescent="0.2">
      <c r="A13" s="794"/>
      <c r="B13" s="504"/>
      <c r="C13" s="8"/>
      <c r="D13" s="8"/>
      <c r="E13" s="8"/>
      <c r="F13" s="8"/>
      <c r="G13" s="8"/>
      <c r="H13" s="8"/>
      <c r="I13" s="8"/>
      <c r="J13" s="8"/>
    </row>
    <row r="14" spans="1:26" ht="12.75" customHeight="1" x14ac:dyDescent="0.2">
      <c r="A14" s="794"/>
      <c r="B14" s="504"/>
      <c r="C14" s="8"/>
      <c r="D14" s="8"/>
      <c r="E14" s="8"/>
      <c r="F14" s="8"/>
      <c r="G14" s="8"/>
      <c r="H14" s="8"/>
      <c r="I14" s="8"/>
      <c r="J14" s="8"/>
    </row>
    <row r="15" spans="1:26" ht="12.75" customHeight="1" x14ac:dyDescent="0.2">
      <c r="A15" s="794"/>
      <c r="B15" s="504"/>
      <c r="C15" s="502"/>
      <c r="D15" s="8"/>
      <c r="E15" s="8"/>
      <c r="F15" s="8"/>
      <c r="G15" s="8"/>
      <c r="H15" s="8"/>
      <c r="I15" s="8"/>
      <c r="J15" s="8"/>
    </row>
    <row r="16" spans="1:26" ht="12.75" customHeight="1" x14ac:dyDescent="0.2">
      <c r="A16" s="794"/>
      <c r="B16" s="504"/>
      <c r="C16" s="502"/>
      <c r="D16" s="8"/>
      <c r="E16" s="8"/>
      <c r="F16" s="8"/>
      <c r="G16" s="8"/>
      <c r="H16" s="8"/>
      <c r="I16" s="8"/>
      <c r="J16" s="8"/>
    </row>
    <row r="17" spans="1:10" ht="12.75" customHeight="1" x14ac:dyDescent="0.2">
      <c r="A17" s="794"/>
      <c r="B17" s="504"/>
      <c r="C17" s="502"/>
      <c r="D17" s="8"/>
      <c r="E17" s="8"/>
      <c r="F17" s="8"/>
      <c r="G17" s="8"/>
      <c r="H17" s="8"/>
      <c r="I17" s="8"/>
      <c r="J17" s="8"/>
    </row>
    <row r="18" spans="1:10" ht="12.75" customHeight="1" x14ac:dyDescent="0.2">
      <c r="A18" s="796"/>
      <c r="B18" s="34"/>
      <c r="C18" s="502"/>
      <c r="D18" s="8"/>
      <c r="E18" s="8"/>
      <c r="F18" s="8"/>
      <c r="G18" s="8"/>
      <c r="H18" s="8"/>
      <c r="I18" s="8"/>
      <c r="J18" s="8"/>
    </row>
    <row r="19" spans="1:10" ht="12.75" customHeight="1" x14ac:dyDescent="0.2"/>
    <row r="20" spans="1:10" ht="12.75" customHeight="1" x14ac:dyDescent="0.2"/>
    <row r="21" spans="1:10" ht="12.75" customHeight="1" x14ac:dyDescent="0.2"/>
    <row r="22" spans="1:10" ht="12.75" customHeight="1" x14ac:dyDescent="0.2"/>
    <row r="23" spans="1:10" ht="12.75" customHeight="1" x14ac:dyDescent="0.2"/>
    <row r="24" spans="1:10" ht="12.75" customHeight="1" x14ac:dyDescent="0.2"/>
    <row r="25" spans="1:10" ht="12.75" customHeight="1" x14ac:dyDescent="0.2"/>
    <row r="26" spans="1:10" ht="12.75" customHeight="1" x14ac:dyDescent="0.2"/>
    <row r="27" spans="1:10" ht="12.75" customHeight="1" x14ac:dyDescent="0.2"/>
    <row r="28" spans="1:10" ht="12.75" customHeight="1" x14ac:dyDescent="0.2"/>
    <row r="29" spans="1:10" ht="12.75" customHeight="1" x14ac:dyDescent="0.2"/>
    <row r="30" spans="1:10" ht="12.75" customHeight="1" x14ac:dyDescent="0.2"/>
    <row r="31" spans="1:10" ht="12.75" customHeight="1" x14ac:dyDescent="0.2"/>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0:11" ht="12.75" customHeight="1" x14ac:dyDescent="0.2"/>
    <row r="50" spans="10:11" ht="12.75" customHeight="1" x14ac:dyDescent="0.2"/>
    <row r="51" spans="10:11" ht="12.75" customHeight="1" x14ac:dyDescent="0.2"/>
    <row r="52" spans="10:11" ht="12.75" customHeight="1" x14ac:dyDescent="0.2"/>
    <row r="53" spans="10:11" ht="12.75" customHeight="1" x14ac:dyDescent="0.2"/>
    <row r="54" spans="10:11" ht="12.75" customHeight="1" x14ac:dyDescent="0.2"/>
    <row r="55" spans="10:11" ht="12.75" customHeight="1" x14ac:dyDescent="0.2"/>
    <row r="56" spans="10:11" ht="12.75" customHeight="1" x14ac:dyDescent="0.2">
      <c r="K56" s="13">
        <v>2</v>
      </c>
    </row>
    <row r="57" spans="10:11" ht="12.75" customHeight="1" x14ac:dyDescent="0.2">
      <c r="J57" s="13">
        <v>1</v>
      </c>
    </row>
    <row r="58" spans="10:11" ht="12.75" customHeight="1" x14ac:dyDescent="0.2"/>
    <row r="59" spans="10:11" ht="12.75" customHeight="1" x14ac:dyDescent="0.2"/>
    <row r="60" spans="10:11" ht="12.75" customHeight="1" x14ac:dyDescent="0.2"/>
    <row r="61" spans="10:11" ht="12.75" customHeight="1" x14ac:dyDescent="0.2"/>
    <row r="62" spans="10:11" ht="12.75" customHeight="1" x14ac:dyDescent="0.2"/>
    <row r="63" spans="10:11" ht="12.75" customHeight="1" x14ac:dyDescent="0.2"/>
    <row r="64" spans="10:11" ht="12.75" customHeight="1" x14ac:dyDescent="0.2"/>
    <row r="65" spans="10:10" ht="12.75" customHeight="1" x14ac:dyDescent="0.2"/>
    <row r="66" spans="10:10" ht="12.75" customHeight="1" x14ac:dyDescent="0.2"/>
    <row r="67" spans="10:10" ht="12.75" customHeight="1" x14ac:dyDescent="0.2"/>
    <row r="68" spans="10:10" ht="12.75" customHeight="1" x14ac:dyDescent="0.2"/>
    <row r="69" spans="10:10" ht="12.75" customHeight="1" x14ac:dyDescent="0.2"/>
    <row r="70" spans="10:10" ht="12.75" customHeight="1" x14ac:dyDescent="0.2"/>
    <row r="71" spans="10:10" ht="12.75" customHeight="1" x14ac:dyDescent="0.2"/>
    <row r="72" spans="10:10" ht="12.75" customHeight="1" x14ac:dyDescent="0.2"/>
    <row r="73" spans="10:10" ht="12.75" customHeight="1" x14ac:dyDescent="0.2"/>
    <row r="74" spans="10:10" ht="12.75" customHeight="1" x14ac:dyDescent="0.2"/>
    <row r="75" spans="10:10" ht="12.75" customHeight="1" x14ac:dyDescent="0.2"/>
    <row r="76" spans="10:10" ht="12.75" customHeight="1" x14ac:dyDescent="0.2"/>
    <row r="77" spans="10:10" ht="12.75" customHeight="1" x14ac:dyDescent="0.2"/>
    <row r="78" spans="10:10" ht="12.75" customHeight="1" x14ac:dyDescent="0.2">
      <c r="J78" s="13">
        <v>2</v>
      </c>
    </row>
    <row r="79" spans="10:10" ht="12.75" customHeight="1" x14ac:dyDescent="0.2"/>
    <row r="80" spans="10:10" ht="12.75" customHeight="1" x14ac:dyDescent="0.2"/>
    <row r="81" spans="10:10" ht="12.75" customHeight="1" x14ac:dyDescent="0.2"/>
    <row r="82" spans="10:10" ht="12.75" customHeight="1" x14ac:dyDescent="0.2"/>
    <row r="83" spans="10:10" ht="12.75" customHeight="1" x14ac:dyDescent="0.2"/>
    <row r="84" spans="10:10" ht="12.75" customHeight="1" x14ac:dyDescent="0.2"/>
    <row r="85" spans="10:10" ht="12.75" customHeight="1" x14ac:dyDescent="0.2"/>
    <row r="86" spans="10:10" ht="12.75" customHeight="1" x14ac:dyDescent="0.2"/>
    <row r="87" spans="10:10" ht="12.75" customHeight="1" x14ac:dyDescent="0.2"/>
    <row r="88" spans="10:10" ht="12.75" customHeight="1" x14ac:dyDescent="0.2"/>
    <row r="89" spans="10:10" ht="12.75" customHeight="1" x14ac:dyDescent="0.2"/>
    <row r="90" spans="10:10" ht="12.75" customHeight="1" x14ac:dyDescent="0.2"/>
    <row r="91" spans="10:10" ht="12.75" customHeight="1" x14ac:dyDescent="0.2"/>
    <row r="92" spans="10:10" ht="12.75" customHeight="1" x14ac:dyDescent="0.2"/>
    <row r="93" spans="10:10" ht="12.75" customHeight="1" x14ac:dyDescent="0.2">
      <c r="J93" s="13">
        <v>4</v>
      </c>
    </row>
    <row r="94" spans="10:10" ht="12.75" customHeight="1" x14ac:dyDescent="0.2"/>
    <row r="95" spans="10:10" ht="12.75" customHeight="1" x14ac:dyDescent="0.2"/>
    <row r="96" spans="10:10" ht="12.75" customHeight="1" x14ac:dyDescent="0.2"/>
    <row r="97" spans="9:11" ht="12.75" customHeight="1" x14ac:dyDescent="0.2">
      <c r="K97" s="13">
        <v>2</v>
      </c>
    </row>
    <row r="98" spans="9:11" ht="12.75" customHeight="1" x14ac:dyDescent="0.2"/>
    <row r="99" spans="9:11" ht="12.75" customHeight="1" x14ac:dyDescent="0.2"/>
    <row r="100" spans="9:11" ht="12.75" customHeight="1" x14ac:dyDescent="0.2"/>
    <row r="101" spans="9:11" ht="12.75" customHeight="1" x14ac:dyDescent="0.2"/>
    <row r="102" spans="9:11" ht="12.75" customHeight="1" x14ac:dyDescent="0.2">
      <c r="I102" s="13">
        <v>2</v>
      </c>
      <c r="J102" s="13">
        <v>2</v>
      </c>
      <c r="K102" s="13">
        <v>2</v>
      </c>
    </row>
    <row r="103" spans="9:11" ht="12.75" customHeight="1" x14ac:dyDescent="0.2"/>
    <row r="104" spans="9:11" ht="12.75" customHeight="1" x14ac:dyDescent="0.2"/>
    <row r="105" spans="9:11" ht="12.75" customHeight="1" x14ac:dyDescent="0.2"/>
    <row r="106" spans="9:11" ht="12.75" customHeight="1" x14ac:dyDescent="0.2"/>
    <row r="107" spans="9:11" ht="12.75" customHeight="1" x14ac:dyDescent="0.2"/>
    <row r="108" spans="9:11" ht="12.75" customHeight="1" x14ac:dyDescent="0.2"/>
    <row r="109" spans="9:11" ht="12.75" customHeight="1" x14ac:dyDescent="0.2"/>
    <row r="110" spans="9:11" ht="12.75" customHeight="1" x14ac:dyDescent="0.2"/>
    <row r="111" spans="9:11" ht="12.75" customHeight="1" x14ac:dyDescent="0.2">
      <c r="K111" s="13">
        <v>4</v>
      </c>
    </row>
    <row r="112" spans="9:11" ht="12.75" customHeight="1" x14ac:dyDescent="0.2"/>
    <row r="113" spans="9:11" ht="12.75" customHeight="1" x14ac:dyDescent="0.2"/>
    <row r="114" spans="9:11" ht="12.75" customHeight="1" x14ac:dyDescent="0.2"/>
    <row r="115" spans="9:11" ht="12.75" customHeight="1" x14ac:dyDescent="0.2"/>
    <row r="116" spans="9:11" ht="12.75" customHeight="1" x14ac:dyDescent="0.2"/>
    <row r="117" spans="9:11" ht="12.75" customHeight="1" x14ac:dyDescent="0.2"/>
    <row r="118" spans="9:11" ht="12.75" customHeight="1" x14ac:dyDescent="0.2">
      <c r="I118" s="13">
        <v>3</v>
      </c>
    </row>
    <row r="119" spans="9:11" ht="12.75" customHeight="1" x14ac:dyDescent="0.2">
      <c r="K119" s="13">
        <v>2</v>
      </c>
    </row>
    <row r="120" spans="9:11" ht="12.75" customHeight="1" x14ac:dyDescent="0.2"/>
    <row r="121" spans="9:11" ht="12.75" customHeight="1" x14ac:dyDescent="0.2"/>
    <row r="122" spans="9:11" ht="12.75" customHeight="1" x14ac:dyDescent="0.2">
      <c r="J122" s="13">
        <v>3</v>
      </c>
    </row>
    <row r="123" spans="9:11" ht="12.75" customHeight="1" x14ac:dyDescent="0.2">
      <c r="I123" s="13">
        <v>2</v>
      </c>
      <c r="K123" s="13">
        <v>2</v>
      </c>
    </row>
    <row r="124" spans="9:11" ht="12.75" customHeight="1" x14ac:dyDescent="0.2"/>
    <row r="125" spans="9:11" ht="12.75" customHeight="1" x14ac:dyDescent="0.2">
      <c r="J125" s="13">
        <v>4</v>
      </c>
    </row>
    <row r="126" spans="9:11" ht="12.75" customHeight="1" x14ac:dyDescent="0.2"/>
    <row r="127" spans="9:11" ht="12.75" customHeight="1" x14ac:dyDescent="0.2">
      <c r="I127" s="13">
        <v>2</v>
      </c>
    </row>
    <row r="128" spans="9:11" ht="12.75" customHeight="1" x14ac:dyDescent="0.2">
      <c r="K128" s="13">
        <v>1</v>
      </c>
    </row>
    <row r="129" spans="9:11" ht="12.75" customHeight="1" x14ac:dyDescent="0.2"/>
    <row r="130" spans="9:11" ht="12.75" customHeight="1" x14ac:dyDescent="0.2"/>
    <row r="131" spans="9:11" ht="12.75" customHeight="1" x14ac:dyDescent="0.2"/>
    <row r="132" spans="9:11" ht="12.75" customHeight="1" x14ac:dyDescent="0.2"/>
    <row r="133" spans="9:11" ht="12.75" customHeight="1" x14ac:dyDescent="0.2"/>
    <row r="134" spans="9:11" ht="12.75" customHeight="1" x14ac:dyDescent="0.2"/>
    <row r="135" spans="9:11" ht="12.75" customHeight="1" x14ac:dyDescent="0.2"/>
    <row r="136" spans="9:11" ht="12.75" customHeight="1" x14ac:dyDescent="0.2">
      <c r="I136" s="13">
        <v>2</v>
      </c>
      <c r="J136" s="13">
        <v>2</v>
      </c>
    </row>
    <row r="137" spans="9:11" ht="12.75" customHeight="1" x14ac:dyDescent="0.2"/>
    <row r="138" spans="9:11" ht="12.75" customHeight="1" x14ac:dyDescent="0.2"/>
    <row r="139" spans="9:11" ht="12.75" customHeight="1" x14ac:dyDescent="0.2"/>
    <row r="140" spans="9:11" ht="12.75" customHeight="1" x14ac:dyDescent="0.2"/>
    <row r="141" spans="9:11" ht="12.75" customHeight="1" x14ac:dyDescent="0.2"/>
    <row r="142" spans="9:11" ht="12.75" customHeight="1" x14ac:dyDescent="0.2">
      <c r="J142" s="13">
        <v>2</v>
      </c>
    </row>
    <row r="143" spans="9:11" ht="12.75" customHeight="1" x14ac:dyDescent="0.2">
      <c r="K143" s="13">
        <v>1</v>
      </c>
    </row>
    <row r="144" spans="9:11" ht="12.75" customHeight="1" x14ac:dyDescent="0.2"/>
    <row r="145" spans="9:11" ht="12.75" customHeight="1" x14ac:dyDescent="0.2"/>
    <row r="146" spans="9:11" ht="12.75" customHeight="1" x14ac:dyDescent="0.2"/>
    <row r="147" spans="9:11" ht="12.75" customHeight="1" x14ac:dyDescent="0.2"/>
    <row r="148" spans="9:11" ht="12.75" customHeight="1" x14ac:dyDescent="0.2"/>
    <row r="149" spans="9:11" ht="12.75" customHeight="1" x14ac:dyDescent="0.2">
      <c r="I149" s="13">
        <v>3</v>
      </c>
    </row>
    <row r="150" spans="9:11" ht="12.75" customHeight="1" x14ac:dyDescent="0.2">
      <c r="J150" s="13">
        <v>2</v>
      </c>
    </row>
    <row r="151" spans="9:11" ht="12.75" customHeight="1" x14ac:dyDescent="0.2"/>
    <row r="152" spans="9:11" ht="12.75" customHeight="1" x14ac:dyDescent="0.2"/>
    <row r="153" spans="9:11" ht="12.75" customHeight="1" x14ac:dyDescent="0.2"/>
    <row r="154" spans="9:11" ht="12.75" customHeight="1" x14ac:dyDescent="0.2"/>
    <row r="155" spans="9:11" ht="12.75" customHeight="1" x14ac:dyDescent="0.2"/>
    <row r="156" spans="9:11" ht="12.75" customHeight="1" x14ac:dyDescent="0.2"/>
    <row r="157" spans="9:11" ht="12.75" customHeight="1" x14ac:dyDescent="0.2"/>
    <row r="158" spans="9:11" ht="12.75" customHeight="1" x14ac:dyDescent="0.2"/>
    <row r="159" spans="9:11" ht="12.75" customHeight="1" x14ac:dyDescent="0.2">
      <c r="I159" s="13">
        <f t="shared" ref="I159:K159" si="0">SUM(I18:I157)</f>
        <v>14</v>
      </c>
      <c r="J159" s="13">
        <f t="shared" si="0"/>
        <v>22</v>
      </c>
      <c r="K159" s="13">
        <f t="shared" si="0"/>
        <v>16</v>
      </c>
    </row>
    <row r="160" spans="9:11"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8.7109375" customWidth="1"/>
    <col min="4" max="4" width="32" customWidth="1"/>
    <col min="5" max="5" width="23.28515625" customWidth="1"/>
    <col min="6" max="6" width="59.28515625" customWidth="1"/>
    <col min="7" max="7" width="21.28515625" customWidth="1"/>
    <col min="8" max="8" width="28.85546875" customWidth="1"/>
    <col min="9" max="26" width="8" customWidth="1"/>
  </cols>
  <sheetData>
    <row r="1" spans="1:26" ht="15" customHeight="1" x14ac:dyDescent="0.25">
      <c r="A1" s="322" t="s">
        <v>2335</v>
      </c>
    </row>
    <row r="2" spans="1:26" ht="15" customHeight="1" x14ac:dyDescent="0.25">
      <c r="A2" s="322" t="s">
        <v>2324</v>
      </c>
    </row>
    <row r="3" spans="1:26" ht="12.75" customHeight="1" x14ac:dyDescent="0.2"/>
    <row r="4" spans="1:26" ht="37.5" customHeight="1" x14ac:dyDescent="0.2">
      <c r="A4" s="797" t="s">
        <v>1</v>
      </c>
      <c r="B4" s="797" t="s">
        <v>1032</v>
      </c>
      <c r="C4" s="797" t="s">
        <v>1035</v>
      </c>
      <c r="D4" s="797" t="s">
        <v>2336</v>
      </c>
      <c r="E4" s="797" t="s">
        <v>2337</v>
      </c>
      <c r="F4" s="797" t="s">
        <v>2338</v>
      </c>
      <c r="G4" s="797" t="s">
        <v>2339</v>
      </c>
      <c r="H4" s="797" t="s">
        <v>2340</v>
      </c>
      <c r="I4" s="54"/>
      <c r="J4" s="54"/>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11"/>
      <c r="J5" s="11"/>
      <c r="K5" s="11"/>
      <c r="L5" s="11"/>
      <c r="M5" s="11"/>
      <c r="N5" s="11"/>
      <c r="O5" s="11"/>
      <c r="P5" s="11"/>
      <c r="Q5" s="11"/>
      <c r="R5" s="11"/>
      <c r="S5" s="11"/>
      <c r="T5" s="11"/>
      <c r="U5" s="11"/>
      <c r="V5" s="11"/>
      <c r="W5" s="11"/>
      <c r="X5" s="11"/>
      <c r="Y5" s="11"/>
      <c r="Z5" s="11"/>
    </row>
    <row r="6" spans="1:26" ht="12.75" customHeight="1" x14ac:dyDescent="0.2">
      <c r="A6" s="800">
        <v>1</v>
      </c>
      <c r="B6" s="56" t="str">
        <f>SASARAN!B4</f>
        <v>Puskesmas : Polowijen</v>
      </c>
      <c r="C6" s="8" t="str">
        <f>SASARAN!$C$8</f>
        <v>PURWODADI</v>
      </c>
      <c r="D6" s="8"/>
      <c r="E6" s="8"/>
      <c r="F6" s="8"/>
      <c r="G6" s="8"/>
      <c r="H6" s="8"/>
    </row>
    <row r="7" spans="1:26" ht="12.75" customHeight="1" x14ac:dyDescent="0.2">
      <c r="A7" s="71"/>
      <c r="B7" s="504"/>
      <c r="C7" s="8"/>
      <c r="D7" s="8"/>
      <c r="E7" s="8"/>
      <c r="F7" s="8"/>
      <c r="G7" s="8"/>
      <c r="H7" s="8"/>
    </row>
    <row r="8" spans="1:26" ht="12.75" customHeight="1" x14ac:dyDescent="0.2">
      <c r="A8" s="71"/>
      <c r="B8" s="504"/>
      <c r="C8" s="8"/>
      <c r="D8" s="8"/>
      <c r="E8" s="8"/>
      <c r="F8" s="8"/>
      <c r="G8" s="8"/>
      <c r="H8" s="8"/>
    </row>
    <row r="9" spans="1:26" ht="12.75" customHeight="1" x14ac:dyDescent="0.2">
      <c r="A9" s="71"/>
      <c r="B9" s="504"/>
      <c r="C9" s="8"/>
      <c r="D9" s="8"/>
      <c r="E9" s="8"/>
      <c r="F9" s="8"/>
      <c r="G9" s="8"/>
      <c r="H9" s="8"/>
    </row>
    <row r="10" spans="1:26" ht="12.75" customHeight="1" x14ac:dyDescent="0.2">
      <c r="A10" s="71"/>
      <c r="B10" s="504"/>
      <c r="C10" s="8"/>
      <c r="D10" s="8"/>
      <c r="E10" s="8"/>
      <c r="F10" s="8"/>
      <c r="G10" s="8"/>
      <c r="H10" s="8"/>
    </row>
    <row r="11" spans="1:26" ht="12.75" customHeight="1" x14ac:dyDescent="0.2">
      <c r="A11" s="794"/>
      <c r="B11" s="504"/>
      <c r="C11" s="8" t="str">
        <f>SASARAN!$C$9</f>
        <v>POLOWIJEN</v>
      </c>
      <c r="D11" s="8"/>
      <c r="E11" s="8"/>
      <c r="F11" s="8"/>
      <c r="G11" s="8"/>
      <c r="H11" s="8"/>
    </row>
    <row r="12" spans="1:26" ht="12.75" customHeight="1" x14ac:dyDescent="0.2">
      <c r="A12" s="794"/>
      <c r="B12" s="504"/>
      <c r="C12" s="8" t="str">
        <f>SASARAN!$C$10</f>
        <v>BALEARJOSARI</v>
      </c>
      <c r="D12" s="8"/>
      <c r="E12" s="8"/>
      <c r="F12" s="8"/>
      <c r="G12" s="8"/>
      <c r="H12" s="8"/>
    </row>
    <row r="13" spans="1:26" ht="12.75" customHeight="1" x14ac:dyDescent="0.2">
      <c r="A13" s="794"/>
      <c r="B13" s="504"/>
      <c r="C13" s="8"/>
      <c r="D13" s="8"/>
      <c r="E13" s="8"/>
      <c r="F13" s="8"/>
      <c r="G13" s="8"/>
      <c r="H13" s="8"/>
    </row>
    <row r="14" spans="1:26" ht="12.75" customHeight="1" x14ac:dyDescent="0.2">
      <c r="A14" s="794"/>
      <c r="B14" s="504"/>
      <c r="C14" s="8"/>
      <c r="D14" s="8"/>
      <c r="E14" s="8"/>
      <c r="F14" s="8"/>
      <c r="G14" s="8"/>
      <c r="H14" s="8"/>
    </row>
    <row r="15" spans="1:26" ht="12.75" customHeight="1" x14ac:dyDescent="0.2">
      <c r="A15" s="794"/>
      <c r="B15" s="504"/>
      <c r="C15" s="8">
        <f>SASARAN!$C$11</f>
        <v>0</v>
      </c>
      <c r="D15" s="35" t="s">
        <v>2341</v>
      </c>
      <c r="E15" s="35" t="s">
        <v>2341</v>
      </c>
      <c r="F15" s="35" t="s">
        <v>2341</v>
      </c>
      <c r="G15" s="35" t="s">
        <v>2341</v>
      </c>
      <c r="H15" s="35" t="s">
        <v>2341</v>
      </c>
    </row>
    <row r="16" spans="1:26" ht="12.75" customHeight="1" x14ac:dyDescent="0.2">
      <c r="A16" s="794"/>
      <c r="B16" s="504"/>
      <c r="C16" s="8"/>
      <c r="D16" s="8"/>
      <c r="E16" s="8"/>
      <c r="F16" s="8"/>
      <c r="G16" s="8"/>
      <c r="H16" s="8"/>
    </row>
    <row r="17" spans="1:8" ht="12.75" customHeight="1" x14ac:dyDescent="0.2">
      <c r="A17" s="794"/>
      <c r="B17" s="504"/>
      <c r="C17" s="8"/>
      <c r="D17" s="8"/>
      <c r="E17" s="8"/>
      <c r="F17" s="8"/>
      <c r="G17" s="8"/>
      <c r="H17" s="8"/>
    </row>
    <row r="18" spans="1:8" ht="12.75" customHeight="1" x14ac:dyDescent="0.2">
      <c r="A18" s="794"/>
      <c r="B18" s="504"/>
      <c r="C18" s="502"/>
      <c r="D18" s="8"/>
      <c r="E18" s="8"/>
      <c r="F18" s="8"/>
      <c r="G18" s="8"/>
      <c r="H18" s="8"/>
    </row>
    <row r="19" spans="1:8" ht="12.75" customHeight="1" x14ac:dyDescent="0.2">
      <c r="A19" s="794"/>
      <c r="B19" s="504"/>
      <c r="C19" s="502"/>
      <c r="D19" s="8"/>
      <c r="E19" s="8"/>
      <c r="F19" s="8"/>
      <c r="G19" s="8"/>
      <c r="H19" s="8"/>
    </row>
    <row r="20" spans="1:8" ht="12.75" customHeight="1" x14ac:dyDescent="0.2">
      <c r="A20" s="794"/>
      <c r="B20" s="504"/>
      <c r="C20" s="502"/>
      <c r="D20" s="8"/>
      <c r="E20" s="8"/>
      <c r="F20" s="8"/>
      <c r="G20" s="8"/>
      <c r="H20" s="8"/>
    </row>
    <row r="21" spans="1:8" ht="12.75" customHeight="1" x14ac:dyDescent="0.2">
      <c r="A21" s="796"/>
      <c r="B21" s="34"/>
      <c r="C21" s="502"/>
      <c r="D21" s="8"/>
      <c r="E21" s="8"/>
      <c r="F21" s="8"/>
      <c r="G21" s="8"/>
      <c r="H21" s="8"/>
    </row>
    <row r="22" spans="1:8" ht="12.75" customHeight="1" x14ac:dyDescent="0.2"/>
    <row r="23" spans="1:8" ht="12.75" customHeight="1" x14ac:dyDescent="0.2"/>
    <row r="24" spans="1:8" ht="12.75" customHeight="1" x14ac:dyDescent="0.2"/>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000"/>
  <sheetViews>
    <sheetView workbookViewId="0"/>
  </sheetViews>
  <sheetFormatPr defaultColWidth="12.7109375" defaultRowHeight="15" customHeight="1" x14ac:dyDescent="0.2"/>
  <cols>
    <col min="1" max="6" width="9.14062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11" workbookViewId="0">
      <selection activeCell="G236" sqref="G236"/>
    </sheetView>
  </sheetViews>
  <sheetFormatPr defaultColWidth="12.7109375" defaultRowHeight="15" customHeight="1" x14ac:dyDescent="0.2"/>
  <cols>
    <col min="1" max="1" width="2.28515625" customWidth="1"/>
    <col min="2" max="2" width="4.140625" customWidth="1"/>
    <col min="3" max="3" width="14.28515625" customWidth="1"/>
    <col min="4" max="4" width="59"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48.85546875" customWidth="1"/>
    <col min="15" max="26" width="8" customWidth="1"/>
  </cols>
  <sheetData>
    <row r="1" spans="1:26" ht="12.75" customHeight="1" x14ac:dyDescent="0.2">
      <c r="A1" s="13" t="s">
        <v>125</v>
      </c>
      <c r="B1" s="52"/>
      <c r="C1" s="53" t="s">
        <v>125</v>
      </c>
      <c r="D1" s="53"/>
      <c r="E1" s="13"/>
      <c r="F1" s="13" t="s">
        <v>125</v>
      </c>
      <c r="G1" s="13"/>
      <c r="H1" s="13" t="s">
        <v>125</v>
      </c>
      <c r="I1" s="13"/>
      <c r="J1" s="13"/>
      <c r="K1" s="13" t="s">
        <v>125</v>
      </c>
      <c r="L1" s="13"/>
      <c r="M1" s="13"/>
      <c r="N1" s="54"/>
      <c r="O1" s="13"/>
      <c r="P1" s="13"/>
      <c r="Q1" s="13"/>
      <c r="R1" s="13"/>
      <c r="S1" s="13"/>
      <c r="T1" s="13"/>
      <c r="U1" s="13"/>
      <c r="V1" s="13"/>
      <c r="W1" s="13"/>
      <c r="X1" s="13"/>
      <c r="Y1" s="13"/>
      <c r="Z1" s="13"/>
    </row>
    <row r="2" spans="1:26" ht="17.25" customHeight="1" x14ac:dyDescent="0.25">
      <c r="A2" s="13"/>
      <c r="B2" s="866" t="s">
        <v>126</v>
      </c>
      <c r="C2" s="836"/>
      <c r="D2" s="836"/>
      <c r="E2" s="836"/>
      <c r="F2" s="836"/>
      <c r="G2" s="836"/>
      <c r="H2" s="836"/>
      <c r="I2" s="836"/>
      <c r="J2" s="836"/>
      <c r="K2" s="836"/>
      <c r="L2" s="13"/>
      <c r="M2" s="13"/>
      <c r="N2" s="54"/>
      <c r="O2" s="13"/>
      <c r="P2" s="13"/>
      <c r="Q2" s="13"/>
      <c r="R2" s="13"/>
      <c r="S2" s="13"/>
      <c r="T2" s="13"/>
      <c r="U2" s="13"/>
      <c r="V2" s="13"/>
      <c r="W2" s="13"/>
      <c r="X2" s="13"/>
      <c r="Y2" s="13"/>
      <c r="Z2" s="13"/>
    </row>
    <row r="3" spans="1:26" ht="12.75" customHeight="1" x14ac:dyDescent="0.2">
      <c r="A3" s="13"/>
      <c r="B3" s="53" t="s">
        <v>127</v>
      </c>
      <c r="C3" s="53"/>
      <c r="D3" s="53"/>
      <c r="E3" s="13"/>
      <c r="F3" s="13"/>
      <c r="G3" s="13"/>
      <c r="H3" s="13"/>
      <c r="I3" s="13"/>
      <c r="J3" s="13"/>
      <c r="K3" s="13"/>
      <c r="L3" s="13"/>
      <c r="M3" s="13"/>
      <c r="N3" s="54"/>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869" t="s">
        <v>131</v>
      </c>
      <c r="O4" s="13"/>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870"/>
      <c r="O5" s="13"/>
      <c r="P5" s="13"/>
      <c r="Q5" s="13"/>
      <c r="R5" s="13"/>
      <c r="S5" s="13"/>
      <c r="T5" s="13"/>
      <c r="U5" s="13"/>
      <c r="V5" s="13"/>
      <c r="W5" s="13"/>
      <c r="X5" s="13"/>
      <c r="Y5" s="13"/>
      <c r="Z5" s="13"/>
    </row>
    <row r="6" spans="1:26" ht="39.75" customHeight="1" x14ac:dyDescent="0.2">
      <c r="A6" s="13"/>
      <c r="B6" s="60"/>
      <c r="C6" s="60"/>
      <c r="D6" s="61" t="s">
        <v>134</v>
      </c>
      <c r="E6" s="839"/>
      <c r="F6" s="839"/>
      <c r="G6" s="839"/>
      <c r="H6" s="839"/>
      <c r="I6" s="839"/>
      <c r="J6" s="839"/>
      <c r="K6" s="839"/>
      <c r="L6" s="13"/>
      <c r="M6" s="34"/>
      <c r="N6" s="870"/>
      <c r="O6" s="13"/>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54"/>
      <c r="O7" s="13"/>
      <c r="P7" s="13"/>
      <c r="Q7" s="13"/>
      <c r="R7" s="13"/>
      <c r="S7" s="13"/>
      <c r="T7" s="13"/>
      <c r="U7" s="13"/>
      <c r="V7" s="13"/>
      <c r="W7" s="13"/>
      <c r="X7" s="13"/>
      <c r="Y7" s="13"/>
      <c r="Z7" s="13"/>
    </row>
    <row r="8" spans="1:26" ht="12.75" customHeight="1" x14ac:dyDescent="0.2">
      <c r="A8" s="13"/>
      <c r="B8" s="65"/>
      <c r="C8" s="66"/>
      <c r="D8" s="66"/>
      <c r="E8" s="67"/>
      <c r="F8" s="67"/>
      <c r="G8" s="67"/>
      <c r="H8" s="68"/>
      <c r="I8" s="67"/>
      <c r="J8" s="67"/>
      <c r="K8" s="67"/>
      <c r="L8" s="13"/>
      <c r="M8" s="67"/>
      <c r="N8" s="54"/>
      <c r="O8" s="13"/>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v>
      </c>
      <c r="N9" s="54"/>
      <c r="O9" s="13"/>
      <c r="P9" s="13"/>
      <c r="Q9" s="13"/>
      <c r="R9" s="13"/>
      <c r="S9" s="13"/>
      <c r="T9" s="13"/>
      <c r="U9" s="13"/>
      <c r="V9" s="13"/>
      <c r="W9" s="13"/>
      <c r="X9" s="13"/>
      <c r="Y9" s="13"/>
      <c r="Z9" s="13"/>
    </row>
    <row r="10" spans="1:26" ht="31.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54" t="s">
        <v>140</v>
      </c>
      <c r="O10" s="13"/>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54" t="s">
        <v>143</v>
      </c>
      <c r="O11" s="13"/>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869" t="s">
        <v>148</v>
      </c>
      <c r="O12" s="13"/>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870"/>
      <c r="O13" s="13"/>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870"/>
      <c r="O14" s="13"/>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870"/>
      <c r="O15" s="13"/>
      <c r="P15" s="13"/>
      <c r="Q15" s="13"/>
      <c r="R15" s="13"/>
      <c r="S15" s="13"/>
      <c r="T15" s="13"/>
      <c r="U15" s="13"/>
      <c r="V15" s="13"/>
      <c r="W15" s="13"/>
      <c r="X15" s="13"/>
      <c r="Y15" s="13"/>
      <c r="Z15" s="13"/>
    </row>
    <row r="16" spans="1:26" ht="12.75" customHeight="1" x14ac:dyDescent="0.2">
      <c r="A16" s="49"/>
      <c r="B16" s="84">
        <v>3.1</v>
      </c>
      <c r="C16" s="839"/>
      <c r="D16" s="85" t="s">
        <v>158</v>
      </c>
      <c r="E16" s="86" t="s">
        <v>159</v>
      </c>
      <c r="F16" s="87">
        <f t="shared" ref="F16:K16" si="1">SUM(F12:F15)</f>
        <v>13</v>
      </c>
      <c r="G16" s="87">
        <f t="shared" si="1"/>
        <v>10</v>
      </c>
      <c r="H16" s="87">
        <f t="shared" si="1"/>
        <v>9</v>
      </c>
      <c r="I16" s="87">
        <f t="shared" si="1"/>
        <v>0</v>
      </c>
      <c r="J16" s="87">
        <f t="shared" si="1"/>
        <v>0</v>
      </c>
      <c r="K16" s="87">
        <f t="shared" si="1"/>
        <v>0</v>
      </c>
      <c r="L16" s="49"/>
      <c r="M16" s="88">
        <f t="shared" si="0"/>
        <v>32</v>
      </c>
      <c r="N16" s="870"/>
      <c r="O16" s="49"/>
      <c r="P16" s="49"/>
      <c r="Q16" s="49"/>
      <c r="R16" s="49"/>
      <c r="S16" s="49"/>
      <c r="T16" s="49"/>
      <c r="U16" s="49"/>
      <c r="V16" s="49"/>
      <c r="W16" s="49"/>
      <c r="X16" s="49"/>
      <c r="Y16" s="49"/>
      <c r="Z16" s="49"/>
    </row>
    <row r="17" spans="1:26" ht="12.75" customHeight="1" x14ac:dyDescent="0.2">
      <c r="A17" s="13"/>
      <c r="B17" s="89" t="s">
        <v>160</v>
      </c>
      <c r="C17" s="860" t="s">
        <v>161</v>
      </c>
      <c r="D17" s="90" t="s">
        <v>162</v>
      </c>
      <c r="E17" s="82" t="s">
        <v>163</v>
      </c>
      <c r="F17" s="91">
        <v>2</v>
      </c>
      <c r="G17" s="91">
        <v>3</v>
      </c>
      <c r="H17" s="91">
        <v>1</v>
      </c>
      <c r="I17" s="91"/>
      <c r="J17" s="91"/>
      <c r="K17" s="91"/>
      <c r="L17" s="13"/>
      <c r="M17" s="79">
        <f t="shared" si="0"/>
        <v>6</v>
      </c>
      <c r="N17" s="869" t="s">
        <v>164</v>
      </c>
      <c r="O17" s="13"/>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870"/>
      <c r="O18" s="13"/>
      <c r="P18" s="13"/>
      <c r="Q18" s="13"/>
      <c r="R18" s="13"/>
      <c r="S18" s="13"/>
      <c r="T18" s="13"/>
      <c r="U18" s="13"/>
      <c r="V18" s="13"/>
      <c r="W18" s="13"/>
      <c r="X18" s="13"/>
      <c r="Y18" s="13"/>
      <c r="Z18" s="13"/>
    </row>
    <row r="19" spans="1:26" ht="12.75" customHeight="1" x14ac:dyDescent="0.2">
      <c r="A19" s="49"/>
      <c r="B19" s="92">
        <v>3.2</v>
      </c>
      <c r="C19" s="839"/>
      <c r="D19" s="85" t="s">
        <v>168</v>
      </c>
      <c r="E19" s="86" t="s">
        <v>169</v>
      </c>
      <c r="F19" s="93">
        <f t="shared" ref="F19:K19" si="2">SUM(F17:F18)</f>
        <v>6</v>
      </c>
      <c r="G19" s="93">
        <f t="shared" si="2"/>
        <v>6</v>
      </c>
      <c r="H19" s="93">
        <f t="shared" si="2"/>
        <v>6</v>
      </c>
      <c r="I19" s="93">
        <f t="shared" si="2"/>
        <v>0</v>
      </c>
      <c r="J19" s="93">
        <f t="shared" si="2"/>
        <v>0</v>
      </c>
      <c r="K19" s="93">
        <f t="shared" si="2"/>
        <v>0</v>
      </c>
      <c r="L19" s="49"/>
      <c r="M19" s="88">
        <f t="shared" si="0"/>
        <v>18</v>
      </c>
      <c r="N19" s="870"/>
      <c r="O19" s="49"/>
      <c r="P19" s="49"/>
      <c r="Q19" s="49"/>
      <c r="R19" s="49"/>
      <c r="S19" s="49"/>
      <c r="T19" s="49"/>
      <c r="U19" s="49"/>
      <c r="V19" s="49"/>
      <c r="W19" s="49"/>
      <c r="X19" s="49"/>
      <c r="Y19" s="49"/>
      <c r="Z19" s="49"/>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54" t="s">
        <v>174</v>
      </c>
      <c r="O20" s="13"/>
      <c r="P20" s="13"/>
      <c r="Q20" s="13"/>
      <c r="R20" s="13"/>
      <c r="S20" s="13"/>
      <c r="T20" s="13"/>
      <c r="U20" s="13"/>
      <c r="V20" s="13"/>
      <c r="W20" s="13"/>
      <c r="X20" s="13"/>
      <c r="Y20" s="13"/>
      <c r="Z20" s="13"/>
    </row>
    <row r="21" spans="1:26" ht="12.75" customHeight="1" x14ac:dyDescent="0.2">
      <c r="A21" s="13"/>
      <c r="B21" s="859" t="s">
        <v>175</v>
      </c>
      <c r="C21" s="860" t="s">
        <v>141</v>
      </c>
      <c r="D21" s="95" t="s">
        <v>176</v>
      </c>
      <c r="E21" s="868" t="s">
        <v>141</v>
      </c>
      <c r="F21" s="96">
        <v>0</v>
      </c>
      <c r="G21" s="96">
        <v>0</v>
      </c>
      <c r="H21" s="91">
        <v>36</v>
      </c>
      <c r="I21" s="96"/>
      <c r="J21" s="96"/>
      <c r="K21" s="96"/>
      <c r="L21" s="13"/>
      <c r="M21" s="79">
        <f t="shared" si="0"/>
        <v>36</v>
      </c>
      <c r="N21" s="869" t="s">
        <v>177</v>
      </c>
      <c r="O21" s="13"/>
      <c r="P21" s="13"/>
      <c r="Q21" s="13"/>
      <c r="R21" s="13"/>
      <c r="S21" s="13"/>
      <c r="T21" s="13"/>
      <c r="U21" s="13"/>
      <c r="V21" s="13"/>
      <c r="W21" s="13"/>
      <c r="X21" s="13"/>
      <c r="Y21" s="13"/>
      <c r="Z21" s="13"/>
    </row>
    <row r="22" spans="1:26" ht="12.75" customHeight="1" x14ac:dyDescent="0.2">
      <c r="A22" s="13"/>
      <c r="B22" s="838"/>
      <c r="C22" s="838"/>
      <c r="D22" s="95" t="s">
        <v>178</v>
      </c>
      <c r="E22" s="838"/>
      <c r="F22" s="96">
        <v>0</v>
      </c>
      <c r="G22" s="96">
        <v>0</v>
      </c>
      <c r="H22" s="91">
        <v>36</v>
      </c>
      <c r="I22" s="96"/>
      <c r="J22" s="96"/>
      <c r="K22" s="96"/>
      <c r="L22" s="13"/>
      <c r="M22" s="79">
        <f t="shared" si="0"/>
        <v>36</v>
      </c>
      <c r="N22" s="870"/>
      <c r="O22" s="13"/>
      <c r="P22" s="13"/>
      <c r="Q22" s="13"/>
      <c r="R22" s="13"/>
      <c r="S22" s="13"/>
      <c r="T22" s="13"/>
      <c r="U22" s="13"/>
      <c r="V22" s="13"/>
      <c r="W22" s="13"/>
      <c r="X22" s="13"/>
      <c r="Y22" s="13"/>
      <c r="Z22" s="13"/>
    </row>
    <row r="23" spans="1:26" ht="12.75" customHeight="1" x14ac:dyDescent="0.2">
      <c r="A23" s="13"/>
      <c r="B23" s="839"/>
      <c r="C23" s="839"/>
      <c r="D23" s="95" t="s">
        <v>179</v>
      </c>
      <c r="E23" s="839"/>
      <c r="F23" s="96">
        <v>0</v>
      </c>
      <c r="G23" s="96">
        <v>0</v>
      </c>
      <c r="H23" s="91">
        <v>36</v>
      </c>
      <c r="I23" s="96"/>
      <c r="J23" s="96"/>
      <c r="K23" s="96"/>
      <c r="L23" s="13"/>
      <c r="M23" s="79">
        <f t="shared" si="0"/>
        <v>36</v>
      </c>
      <c r="N23" s="870"/>
      <c r="O23" s="13"/>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869" t="s">
        <v>148</v>
      </c>
      <c r="O24" s="13"/>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870"/>
      <c r="O25" s="13"/>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870"/>
      <c r="O26" s="13"/>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870"/>
      <c r="O27" s="13"/>
      <c r="P27" s="13"/>
      <c r="Q27" s="13"/>
      <c r="R27" s="13"/>
      <c r="S27" s="13"/>
      <c r="T27" s="13"/>
      <c r="U27" s="13"/>
      <c r="V27" s="13"/>
      <c r="W27" s="13"/>
      <c r="X27" s="13"/>
      <c r="Y27" s="13"/>
      <c r="Z27" s="13"/>
    </row>
    <row r="28" spans="1:26" ht="12.75" customHeight="1" x14ac:dyDescent="0.2">
      <c r="A28" s="49"/>
      <c r="B28" s="92">
        <v>3.3</v>
      </c>
      <c r="C28" s="839"/>
      <c r="D28" s="85" t="s">
        <v>193</v>
      </c>
      <c r="E28" s="86" t="s">
        <v>194</v>
      </c>
      <c r="F28" s="87">
        <f t="shared" ref="F28:K28" si="3">SUM(F24:F27)</f>
        <v>13</v>
      </c>
      <c r="G28" s="87">
        <f t="shared" si="3"/>
        <v>10</v>
      </c>
      <c r="H28" s="87">
        <f t="shared" si="3"/>
        <v>8</v>
      </c>
      <c r="I28" s="87">
        <f t="shared" si="3"/>
        <v>0</v>
      </c>
      <c r="J28" s="87">
        <f t="shared" si="3"/>
        <v>0</v>
      </c>
      <c r="K28" s="87">
        <f t="shared" si="3"/>
        <v>0</v>
      </c>
      <c r="L28" s="49"/>
      <c r="M28" s="88">
        <f t="shared" si="0"/>
        <v>31</v>
      </c>
      <c r="N28" s="97"/>
      <c r="O28" s="49"/>
      <c r="P28" s="49"/>
      <c r="Q28" s="49"/>
      <c r="R28" s="49"/>
      <c r="S28" s="49"/>
      <c r="T28" s="49"/>
      <c r="U28" s="49"/>
      <c r="V28" s="49"/>
      <c r="W28" s="49"/>
      <c r="X28" s="49"/>
      <c r="Y28" s="49"/>
      <c r="Z28" s="49"/>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871" t="s">
        <v>199</v>
      </c>
      <c r="O29" s="98"/>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872"/>
      <c r="O30" s="98"/>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872"/>
      <c r="O31" s="98"/>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872"/>
      <c r="O32" s="98"/>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872"/>
      <c r="O33" s="98"/>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872"/>
      <c r="O34" s="98"/>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873"/>
      <c r="O35" s="98"/>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869" t="s">
        <v>222</v>
      </c>
      <c r="O36" s="13"/>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870"/>
      <c r="O37" s="13"/>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870"/>
      <c r="O38" s="13"/>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870"/>
      <c r="O39" s="13"/>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870"/>
      <c r="O40" s="13"/>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869" t="s">
        <v>238</v>
      </c>
      <c r="O41" s="13"/>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870"/>
      <c r="O42" s="13"/>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870"/>
      <c r="O43" s="13"/>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870"/>
      <c r="O44" s="13"/>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870"/>
      <c r="O45" s="13"/>
      <c r="P45" s="13"/>
      <c r="Q45" s="13"/>
      <c r="R45" s="13"/>
      <c r="S45" s="13"/>
      <c r="T45" s="13"/>
      <c r="U45" s="13"/>
      <c r="V45" s="13"/>
      <c r="W45" s="13"/>
      <c r="X45" s="13"/>
      <c r="Y45" s="13"/>
      <c r="Z45" s="13"/>
    </row>
    <row r="46" spans="1:26" ht="12.75" customHeight="1" x14ac:dyDescent="0.2">
      <c r="A46" s="13"/>
      <c r="B46" s="859">
        <v>4</v>
      </c>
      <c r="C46" s="860" t="s">
        <v>248</v>
      </c>
      <c r="D46" s="81" t="s">
        <v>249</v>
      </c>
      <c r="E46" s="82" t="s">
        <v>250</v>
      </c>
      <c r="F46" s="111">
        <v>0</v>
      </c>
      <c r="G46" s="111">
        <v>0</v>
      </c>
      <c r="H46" s="111">
        <v>0</v>
      </c>
      <c r="I46" s="111"/>
      <c r="J46" s="111"/>
      <c r="K46" s="111"/>
      <c r="L46" s="13"/>
      <c r="M46" s="79">
        <f t="shared" si="0"/>
        <v>0</v>
      </c>
      <c r="N46" s="869" t="s">
        <v>251</v>
      </c>
      <c r="O46" s="13"/>
      <c r="P46" s="13"/>
      <c r="Q46" s="13"/>
      <c r="R46" s="13"/>
      <c r="S46" s="13"/>
      <c r="T46" s="13"/>
      <c r="U46" s="13"/>
      <c r="V46" s="13"/>
      <c r="W46" s="13"/>
      <c r="X46" s="13"/>
      <c r="Y46" s="13"/>
      <c r="Z46" s="13"/>
    </row>
    <row r="47" spans="1:26" ht="12.75" customHeight="1" x14ac:dyDescent="0.2">
      <c r="A47" s="13"/>
      <c r="B47" s="838"/>
      <c r="C47" s="838"/>
      <c r="D47" s="81" t="s">
        <v>252</v>
      </c>
      <c r="E47" s="82" t="s">
        <v>253</v>
      </c>
      <c r="F47" s="111">
        <v>0</v>
      </c>
      <c r="G47" s="111">
        <v>0</v>
      </c>
      <c r="H47" s="111">
        <v>0</v>
      </c>
      <c r="I47" s="111"/>
      <c r="J47" s="111"/>
      <c r="K47" s="111"/>
      <c r="L47" s="13"/>
      <c r="M47" s="79">
        <f t="shared" si="0"/>
        <v>0</v>
      </c>
      <c r="N47" s="870"/>
      <c r="O47" s="13"/>
      <c r="P47" s="13"/>
      <c r="Q47" s="13"/>
      <c r="R47" s="13"/>
      <c r="S47" s="13"/>
      <c r="T47" s="13"/>
      <c r="U47" s="13"/>
      <c r="V47" s="13"/>
      <c r="W47" s="13"/>
      <c r="X47" s="13"/>
      <c r="Y47" s="13"/>
      <c r="Z47" s="13"/>
    </row>
    <row r="48" spans="1:26" ht="12.75" customHeight="1" x14ac:dyDescent="0.2">
      <c r="A48" s="13"/>
      <c r="B48" s="839"/>
      <c r="C48" s="839"/>
      <c r="D48" s="81" t="s">
        <v>254</v>
      </c>
      <c r="E48" s="82" t="s">
        <v>255</v>
      </c>
      <c r="F48" s="111">
        <v>0</v>
      </c>
      <c r="G48" s="111">
        <v>0</v>
      </c>
      <c r="H48" s="111">
        <v>0</v>
      </c>
      <c r="I48" s="111"/>
      <c r="J48" s="111"/>
      <c r="K48" s="111"/>
      <c r="L48" s="13"/>
      <c r="M48" s="79">
        <f t="shared" si="0"/>
        <v>0</v>
      </c>
      <c r="N48" s="870"/>
      <c r="O48" s="13"/>
      <c r="P48" s="13"/>
      <c r="Q48" s="13"/>
      <c r="R48" s="13"/>
      <c r="S48" s="13"/>
      <c r="T48" s="13"/>
      <c r="U48" s="13"/>
      <c r="V48" s="13"/>
      <c r="W48" s="13"/>
      <c r="X48" s="13"/>
      <c r="Y48" s="13"/>
      <c r="Z48" s="13"/>
    </row>
    <row r="49" spans="1:26" ht="12.75" customHeight="1" x14ac:dyDescent="0.2">
      <c r="A49" s="13"/>
      <c r="B49" s="859" t="s">
        <v>256</v>
      </c>
      <c r="C49" s="860" t="s">
        <v>257</v>
      </c>
      <c r="D49" s="112" t="s">
        <v>258</v>
      </c>
      <c r="E49" s="113" t="s">
        <v>259</v>
      </c>
      <c r="F49" s="114">
        <v>0</v>
      </c>
      <c r="G49" s="114">
        <v>0</v>
      </c>
      <c r="H49" s="114">
        <v>0</v>
      </c>
      <c r="I49" s="114"/>
      <c r="J49" s="114"/>
      <c r="K49" s="114"/>
      <c r="L49" s="13"/>
      <c r="M49" s="79">
        <f t="shared" si="0"/>
        <v>0</v>
      </c>
      <c r="N49" s="869" t="s">
        <v>260</v>
      </c>
      <c r="O49" s="13"/>
      <c r="P49" s="13"/>
      <c r="Q49" s="13"/>
      <c r="R49" s="13"/>
      <c r="S49" s="13"/>
      <c r="T49" s="13"/>
      <c r="U49" s="13"/>
      <c r="V49" s="13"/>
      <c r="W49" s="13"/>
      <c r="X49" s="13"/>
      <c r="Y49" s="13"/>
      <c r="Z49" s="13"/>
    </row>
    <row r="50" spans="1:26" ht="12.75" customHeight="1" x14ac:dyDescent="0.2">
      <c r="A50" s="13"/>
      <c r="B50" s="838"/>
      <c r="C50" s="838"/>
      <c r="D50" s="112" t="s">
        <v>261</v>
      </c>
      <c r="E50" s="113" t="s">
        <v>262</v>
      </c>
      <c r="F50" s="114">
        <v>0</v>
      </c>
      <c r="G50" s="114">
        <v>0</v>
      </c>
      <c r="H50" s="114">
        <v>0</v>
      </c>
      <c r="I50" s="114"/>
      <c r="J50" s="114"/>
      <c r="K50" s="114"/>
      <c r="L50" s="13"/>
      <c r="M50" s="79">
        <f t="shared" si="0"/>
        <v>0</v>
      </c>
      <c r="N50" s="870"/>
      <c r="O50" s="13"/>
      <c r="P50" s="13"/>
      <c r="Q50" s="13"/>
      <c r="R50" s="13"/>
      <c r="S50" s="13"/>
      <c r="T50" s="13"/>
      <c r="U50" s="13"/>
      <c r="V50" s="13"/>
      <c r="W50" s="13"/>
      <c r="X50" s="13"/>
      <c r="Y50" s="13"/>
      <c r="Z50" s="13"/>
    </row>
    <row r="51" spans="1:26" ht="12.75" customHeight="1" x14ac:dyDescent="0.2">
      <c r="A51" s="13"/>
      <c r="B51" s="838"/>
      <c r="C51" s="838"/>
      <c r="D51" s="115" t="s">
        <v>263</v>
      </c>
      <c r="E51" s="116" t="s">
        <v>264</v>
      </c>
      <c r="F51" s="117">
        <v>0</v>
      </c>
      <c r="G51" s="117">
        <v>0</v>
      </c>
      <c r="H51" s="117">
        <v>0</v>
      </c>
      <c r="I51" s="118"/>
      <c r="J51" s="118"/>
      <c r="K51" s="118"/>
      <c r="L51" s="13"/>
      <c r="M51" s="79">
        <f t="shared" si="0"/>
        <v>0</v>
      </c>
      <c r="N51" s="870"/>
      <c r="O51" s="13"/>
      <c r="P51" s="13"/>
      <c r="Q51" s="13"/>
      <c r="R51" s="13"/>
      <c r="S51" s="13"/>
      <c r="T51" s="13"/>
      <c r="U51" s="13"/>
      <c r="V51" s="13"/>
      <c r="W51" s="13"/>
      <c r="X51" s="13"/>
      <c r="Y51" s="13"/>
      <c r="Z51" s="13"/>
    </row>
    <row r="52" spans="1:26" ht="12.75" customHeight="1" x14ac:dyDescent="0.2">
      <c r="A52" s="13"/>
      <c r="B52" s="838"/>
      <c r="C52" s="838"/>
      <c r="D52" s="112" t="s">
        <v>265</v>
      </c>
      <c r="E52" s="113" t="s">
        <v>266</v>
      </c>
      <c r="F52" s="114">
        <v>0</v>
      </c>
      <c r="G52" s="114">
        <v>0</v>
      </c>
      <c r="H52" s="114">
        <v>0</v>
      </c>
      <c r="I52" s="114"/>
      <c r="J52" s="114"/>
      <c r="K52" s="114"/>
      <c r="L52" s="13"/>
      <c r="M52" s="79">
        <f t="shared" si="0"/>
        <v>0</v>
      </c>
      <c r="N52" s="870"/>
      <c r="O52" s="13"/>
      <c r="P52" s="13"/>
      <c r="Q52" s="13"/>
      <c r="R52" s="13"/>
      <c r="S52" s="13"/>
      <c r="T52" s="13"/>
      <c r="U52" s="13"/>
      <c r="V52" s="13"/>
      <c r="W52" s="13"/>
      <c r="X52" s="13"/>
      <c r="Y52" s="13"/>
      <c r="Z52" s="13"/>
    </row>
    <row r="53" spans="1:26" ht="12.75" customHeight="1" x14ac:dyDescent="0.2">
      <c r="A53" s="13"/>
      <c r="B53" s="839"/>
      <c r="C53" s="863"/>
      <c r="D53" s="112" t="s">
        <v>267</v>
      </c>
      <c r="E53" s="113" t="s">
        <v>268</v>
      </c>
      <c r="F53" s="114">
        <v>0</v>
      </c>
      <c r="G53" s="114">
        <v>0</v>
      </c>
      <c r="H53" s="114">
        <v>0</v>
      </c>
      <c r="I53" s="114"/>
      <c r="J53" s="114"/>
      <c r="K53" s="114"/>
      <c r="L53" s="13"/>
      <c r="M53" s="79">
        <f t="shared" si="0"/>
        <v>0</v>
      </c>
      <c r="N53" s="870"/>
      <c r="O53" s="13"/>
      <c r="P53" s="13"/>
      <c r="Q53" s="13"/>
      <c r="R53" s="13"/>
      <c r="S53" s="13"/>
      <c r="T53" s="13"/>
      <c r="U53" s="13"/>
      <c r="V53" s="13"/>
      <c r="W53" s="13"/>
      <c r="X53" s="13"/>
      <c r="Y53" s="13"/>
      <c r="Z53" s="13"/>
    </row>
    <row r="54" spans="1:26" ht="12.75" customHeight="1" x14ac:dyDescent="0.2">
      <c r="A54" s="13"/>
      <c r="B54" s="859" t="s">
        <v>269</v>
      </c>
      <c r="C54" s="861" t="s">
        <v>270</v>
      </c>
      <c r="D54" s="112" t="s">
        <v>271</v>
      </c>
      <c r="E54" s="113" t="s">
        <v>272</v>
      </c>
      <c r="F54" s="114">
        <v>0</v>
      </c>
      <c r="G54" s="114">
        <v>0</v>
      </c>
      <c r="H54" s="114">
        <v>0</v>
      </c>
      <c r="I54" s="114"/>
      <c r="J54" s="114"/>
      <c r="K54" s="114"/>
      <c r="L54" s="13"/>
      <c r="M54" s="79">
        <f t="shared" si="0"/>
        <v>0</v>
      </c>
      <c r="N54" s="869" t="s">
        <v>273</v>
      </c>
      <c r="O54" s="13"/>
      <c r="P54" s="13"/>
      <c r="Q54" s="13"/>
      <c r="R54" s="13"/>
      <c r="S54" s="13"/>
      <c r="T54" s="13"/>
      <c r="U54" s="13"/>
      <c r="V54" s="13"/>
      <c r="W54" s="13"/>
      <c r="X54" s="13"/>
      <c r="Y54" s="13"/>
      <c r="Z54" s="13"/>
    </row>
    <row r="55" spans="1:26" ht="12.75" customHeight="1" x14ac:dyDescent="0.2">
      <c r="A55" s="13"/>
      <c r="B55" s="838"/>
      <c r="C55" s="838"/>
      <c r="D55" s="112" t="s">
        <v>274</v>
      </c>
      <c r="E55" s="113" t="s">
        <v>275</v>
      </c>
      <c r="F55" s="114">
        <v>0</v>
      </c>
      <c r="G55" s="114">
        <v>0</v>
      </c>
      <c r="H55" s="114">
        <v>0</v>
      </c>
      <c r="I55" s="114"/>
      <c r="J55" s="114"/>
      <c r="K55" s="114"/>
      <c r="L55" s="13"/>
      <c r="M55" s="79">
        <f t="shared" si="0"/>
        <v>0</v>
      </c>
      <c r="N55" s="870"/>
      <c r="O55" s="13"/>
      <c r="P55" s="13"/>
      <c r="Q55" s="13"/>
      <c r="R55" s="13"/>
      <c r="S55" s="13"/>
      <c r="T55" s="13"/>
      <c r="U55" s="13"/>
      <c r="V55" s="13"/>
      <c r="W55" s="13"/>
      <c r="X55" s="13"/>
      <c r="Y55" s="13"/>
      <c r="Z55" s="13"/>
    </row>
    <row r="56" spans="1:26" ht="12.75" customHeight="1" x14ac:dyDescent="0.2">
      <c r="A56" s="13"/>
      <c r="B56" s="838"/>
      <c r="C56" s="838"/>
      <c r="D56" s="112" t="s">
        <v>276</v>
      </c>
      <c r="E56" s="113" t="s">
        <v>277</v>
      </c>
      <c r="F56" s="114">
        <v>0</v>
      </c>
      <c r="G56" s="114">
        <v>0</v>
      </c>
      <c r="H56" s="114">
        <v>0</v>
      </c>
      <c r="I56" s="114"/>
      <c r="J56" s="114"/>
      <c r="K56" s="114"/>
      <c r="L56" s="13"/>
      <c r="M56" s="79">
        <f t="shared" si="0"/>
        <v>0</v>
      </c>
      <c r="N56" s="870"/>
      <c r="O56" s="13"/>
      <c r="P56" s="13"/>
      <c r="Q56" s="13"/>
      <c r="R56" s="13"/>
      <c r="S56" s="13"/>
      <c r="T56" s="13"/>
      <c r="U56" s="13"/>
      <c r="V56" s="13"/>
      <c r="W56" s="13"/>
      <c r="X56" s="13"/>
      <c r="Y56" s="13"/>
      <c r="Z56" s="13"/>
    </row>
    <row r="57" spans="1:26" ht="12.75" customHeight="1" x14ac:dyDescent="0.2">
      <c r="A57" s="13"/>
      <c r="B57" s="838"/>
      <c r="C57" s="838"/>
      <c r="D57" s="112" t="s">
        <v>278</v>
      </c>
      <c r="E57" s="113" t="s">
        <v>279</v>
      </c>
      <c r="F57" s="114">
        <v>0</v>
      </c>
      <c r="G57" s="114">
        <v>0</v>
      </c>
      <c r="H57" s="114">
        <v>0</v>
      </c>
      <c r="I57" s="114"/>
      <c r="J57" s="114"/>
      <c r="K57" s="114"/>
      <c r="L57" s="13"/>
      <c r="M57" s="79">
        <f t="shared" si="0"/>
        <v>0</v>
      </c>
      <c r="N57" s="870"/>
      <c r="O57" s="13"/>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870"/>
      <c r="O58" s="13"/>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0</v>
      </c>
      <c r="H59" s="73">
        <v>0</v>
      </c>
      <c r="I59" s="73"/>
      <c r="J59" s="73"/>
      <c r="K59" s="73"/>
      <c r="L59" s="13"/>
      <c r="M59" s="79">
        <f t="shared" si="0"/>
        <v>0</v>
      </c>
      <c r="N59" s="869" t="s">
        <v>286</v>
      </c>
      <c r="O59" s="13"/>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0</v>
      </c>
      <c r="H60" s="73">
        <v>0</v>
      </c>
      <c r="I60" s="73"/>
      <c r="J60" s="73"/>
      <c r="K60" s="73"/>
      <c r="L60" s="13"/>
      <c r="M60" s="79">
        <f t="shared" si="0"/>
        <v>0</v>
      </c>
      <c r="N60" s="870"/>
      <c r="O60" s="13"/>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870"/>
      <c r="O61" s="13"/>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870"/>
      <c r="O62" s="13"/>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0</v>
      </c>
      <c r="G63" s="73">
        <v>0</v>
      </c>
      <c r="H63" s="73">
        <v>0</v>
      </c>
      <c r="I63" s="73"/>
      <c r="J63" s="73"/>
      <c r="K63" s="73"/>
      <c r="L63" s="13"/>
      <c r="M63" s="79">
        <f t="shared" si="0"/>
        <v>0</v>
      </c>
      <c r="N63" s="870"/>
      <c r="O63" s="13"/>
      <c r="P63" s="13"/>
      <c r="Q63" s="13"/>
      <c r="R63" s="13"/>
      <c r="S63" s="13"/>
      <c r="T63" s="13"/>
      <c r="U63" s="13"/>
      <c r="V63" s="13"/>
      <c r="W63" s="13"/>
      <c r="X63" s="13"/>
      <c r="Y63" s="13"/>
      <c r="Z63" s="13"/>
    </row>
    <row r="64" spans="1:26" ht="12.75" customHeight="1" x14ac:dyDescent="0.2">
      <c r="A64" s="13"/>
      <c r="B64" s="839"/>
      <c r="C64" s="838"/>
      <c r="D64" s="81" t="s">
        <v>296</v>
      </c>
      <c r="E64" s="82" t="s">
        <v>297</v>
      </c>
      <c r="F64" s="73">
        <v>0</v>
      </c>
      <c r="G64" s="73">
        <v>0</v>
      </c>
      <c r="H64" s="73">
        <v>0</v>
      </c>
      <c r="I64" s="73"/>
      <c r="J64" s="73"/>
      <c r="K64" s="73"/>
      <c r="L64" s="13"/>
      <c r="M64" s="79">
        <f t="shared" si="0"/>
        <v>0</v>
      </c>
      <c r="N64" s="870"/>
      <c r="O64" s="13"/>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870"/>
      <c r="O65" s="13"/>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870"/>
      <c r="O66" s="13"/>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870"/>
      <c r="O67" s="13"/>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870"/>
      <c r="O68" s="13"/>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870"/>
      <c r="O69" s="13"/>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870"/>
      <c r="O70" s="13"/>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870"/>
      <c r="O71" s="13"/>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870"/>
      <c r="O72" s="13"/>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870"/>
      <c r="O73" s="13"/>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870"/>
      <c r="O74" s="13"/>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870"/>
      <c r="O75" s="13"/>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870"/>
      <c r="O76" s="13"/>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870"/>
      <c r="O77" s="13"/>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870"/>
      <c r="O78" s="13"/>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870"/>
      <c r="O79" s="13"/>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870"/>
      <c r="O80" s="13"/>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870"/>
      <c r="O81" s="13"/>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870"/>
      <c r="O82" s="13"/>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870"/>
      <c r="O83" s="13"/>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870"/>
      <c r="O84" s="13"/>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870"/>
      <c r="O85" s="13"/>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870"/>
      <c r="O86" s="13"/>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870"/>
      <c r="O87" s="13"/>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870"/>
      <c r="O88" s="13"/>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1</v>
      </c>
      <c r="G89" s="73">
        <v>1</v>
      </c>
      <c r="H89" s="73">
        <v>1</v>
      </c>
      <c r="I89" s="73"/>
      <c r="J89" s="73"/>
      <c r="K89" s="73"/>
      <c r="L89" s="13"/>
      <c r="M89" s="79">
        <f t="shared" si="0"/>
        <v>3</v>
      </c>
      <c r="N89" s="870"/>
      <c r="O89" s="13"/>
      <c r="P89" s="13"/>
      <c r="Q89" s="13"/>
      <c r="R89" s="13"/>
      <c r="S89" s="13"/>
      <c r="T89" s="13"/>
      <c r="U89" s="13"/>
      <c r="V89" s="13"/>
      <c r="W89" s="13"/>
      <c r="X89" s="13"/>
      <c r="Y89" s="13"/>
      <c r="Z89" s="13"/>
    </row>
    <row r="90" spans="1:26" ht="12.75" customHeight="1" x14ac:dyDescent="0.2">
      <c r="A90" s="13"/>
      <c r="B90" s="839"/>
      <c r="C90" s="838"/>
      <c r="D90" s="81" t="s">
        <v>359</v>
      </c>
      <c r="E90" s="82" t="s">
        <v>360</v>
      </c>
      <c r="F90" s="73">
        <v>10</v>
      </c>
      <c r="G90" s="73">
        <v>5</v>
      </c>
      <c r="H90" s="73">
        <v>5</v>
      </c>
      <c r="I90" s="73"/>
      <c r="J90" s="73"/>
      <c r="K90" s="73"/>
      <c r="L90" s="13"/>
      <c r="M90" s="79">
        <f t="shared" si="0"/>
        <v>20</v>
      </c>
      <c r="N90" s="870"/>
      <c r="O90" s="13"/>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1</v>
      </c>
      <c r="G91" s="121">
        <f t="shared" si="7"/>
        <v>1</v>
      </c>
      <c r="H91" s="121">
        <f t="shared" si="7"/>
        <v>1</v>
      </c>
      <c r="I91" s="121">
        <f t="shared" si="7"/>
        <v>0</v>
      </c>
      <c r="J91" s="121">
        <f t="shared" si="7"/>
        <v>0</v>
      </c>
      <c r="K91" s="121">
        <f t="shared" si="7"/>
        <v>0</v>
      </c>
      <c r="L91" s="13"/>
      <c r="M91" s="110">
        <f t="shared" si="0"/>
        <v>3</v>
      </c>
      <c r="N91" s="870"/>
      <c r="O91" s="13"/>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10</v>
      </c>
      <c r="G92" s="121">
        <f t="shared" si="8"/>
        <v>5</v>
      </c>
      <c r="H92" s="121">
        <f t="shared" si="8"/>
        <v>5</v>
      </c>
      <c r="I92" s="121">
        <f t="shared" si="8"/>
        <v>0</v>
      </c>
      <c r="J92" s="121">
        <f t="shared" si="8"/>
        <v>0</v>
      </c>
      <c r="K92" s="121">
        <f t="shared" si="8"/>
        <v>0</v>
      </c>
      <c r="L92" s="13"/>
      <c r="M92" s="110">
        <f t="shared" si="0"/>
        <v>20</v>
      </c>
      <c r="N92" s="870"/>
      <c r="O92" s="13"/>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869" t="s">
        <v>367</v>
      </c>
      <c r="O93" s="13"/>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870"/>
      <c r="O94" s="13"/>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870"/>
      <c r="O95" s="13"/>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870"/>
      <c r="O96" s="13"/>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870"/>
      <c r="O97" s="13"/>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870"/>
      <c r="O98" s="13"/>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870"/>
      <c r="O99" s="13"/>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870"/>
      <c r="O100" s="13"/>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870"/>
      <c r="O101" s="13"/>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870"/>
      <c r="O102" s="13"/>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870"/>
      <c r="O103" s="13"/>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870"/>
      <c r="O104" s="13"/>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870"/>
      <c r="O105" s="13"/>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870"/>
      <c r="O106" s="13"/>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870"/>
      <c r="O107" s="13"/>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870"/>
      <c r="O108" s="13"/>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870"/>
      <c r="O109" s="13"/>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870"/>
      <c r="O110" s="13"/>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870"/>
      <c r="O111" s="13"/>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870"/>
      <c r="O112" s="13"/>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870"/>
      <c r="O113" s="13"/>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870"/>
      <c r="O114" s="13"/>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870"/>
      <c r="O115" s="13"/>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870"/>
      <c r="O116" s="13"/>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870"/>
      <c r="O117" s="13"/>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870"/>
      <c r="O118" s="13"/>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870"/>
      <c r="O119" s="13"/>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870"/>
      <c r="O120" s="13"/>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870"/>
      <c r="O121" s="13"/>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870"/>
      <c r="O122" s="13"/>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870"/>
      <c r="O123" s="13"/>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870"/>
      <c r="O124" s="13"/>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870"/>
      <c r="O125" s="13"/>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870"/>
      <c r="O126" s="13"/>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869" t="s">
        <v>384</v>
      </c>
      <c r="O127" s="13"/>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870"/>
      <c r="O128" s="13"/>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0</v>
      </c>
      <c r="H129" s="73">
        <v>0</v>
      </c>
      <c r="I129" s="73"/>
      <c r="J129" s="73"/>
      <c r="K129" s="73"/>
      <c r="L129" s="13"/>
      <c r="M129" s="79">
        <f t="shared" si="0"/>
        <v>0</v>
      </c>
      <c r="N129" s="870"/>
      <c r="O129" s="13"/>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0</v>
      </c>
      <c r="H130" s="73">
        <v>0</v>
      </c>
      <c r="I130" s="73"/>
      <c r="J130" s="73"/>
      <c r="K130" s="73"/>
      <c r="L130" s="13"/>
      <c r="M130" s="79">
        <f t="shared" si="0"/>
        <v>0</v>
      </c>
      <c r="N130" s="870"/>
      <c r="O130" s="13"/>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870"/>
      <c r="O131" s="13"/>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870"/>
      <c r="O132" s="13"/>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870"/>
      <c r="O133" s="13"/>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870"/>
      <c r="O134" s="13"/>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870"/>
      <c r="O135" s="13"/>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870"/>
      <c r="O136" s="13"/>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870"/>
      <c r="O137" s="13"/>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870"/>
      <c r="O138" s="13"/>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870"/>
      <c r="O139" s="13"/>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870"/>
      <c r="O140" s="13"/>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870"/>
      <c r="O141" s="13"/>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870"/>
      <c r="O142" s="13"/>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870"/>
      <c r="O143" s="13"/>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870"/>
      <c r="O144" s="13"/>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870"/>
      <c r="O145" s="13"/>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870"/>
      <c r="O146" s="13"/>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870"/>
      <c r="O147" s="13"/>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870"/>
      <c r="O148" s="13"/>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870"/>
      <c r="O149" s="13"/>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870"/>
      <c r="O150" s="13"/>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0</v>
      </c>
      <c r="I151" s="73"/>
      <c r="J151" s="73"/>
      <c r="K151" s="73"/>
      <c r="L151" s="13"/>
      <c r="M151" s="79">
        <f t="shared" si="0"/>
        <v>0</v>
      </c>
      <c r="N151" s="870"/>
      <c r="O151" s="13"/>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0</v>
      </c>
      <c r="I152" s="73"/>
      <c r="J152" s="73"/>
      <c r="K152" s="73"/>
      <c r="L152" s="13"/>
      <c r="M152" s="79">
        <f t="shared" si="0"/>
        <v>0</v>
      </c>
      <c r="N152" s="870"/>
      <c r="O152" s="13"/>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870"/>
      <c r="O153" s="13"/>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870"/>
      <c r="O154" s="13"/>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870"/>
      <c r="O155" s="13"/>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870"/>
      <c r="O156" s="13"/>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0</v>
      </c>
      <c r="H157" s="73">
        <v>0</v>
      </c>
      <c r="I157" s="73"/>
      <c r="J157" s="73"/>
      <c r="K157" s="73"/>
      <c r="L157" s="13"/>
      <c r="M157" s="79">
        <f t="shared" si="0"/>
        <v>0</v>
      </c>
      <c r="N157" s="870"/>
      <c r="O157" s="13"/>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0</v>
      </c>
      <c r="H158" s="73">
        <v>0</v>
      </c>
      <c r="I158" s="73"/>
      <c r="J158" s="73"/>
      <c r="K158" s="73"/>
      <c r="L158" s="13"/>
      <c r="M158" s="79">
        <f t="shared" si="0"/>
        <v>0</v>
      </c>
      <c r="N158" s="870"/>
      <c r="O158" s="13"/>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870"/>
      <c r="O159" s="13"/>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870"/>
      <c r="O160" s="13"/>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869"/>
      <c r="O161" s="13"/>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870"/>
      <c r="O162" s="13"/>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870"/>
      <c r="O163" s="13"/>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870"/>
      <c r="O164" s="13"/>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870"/>
      <c r="O165" s="13"/>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870"/>
      <c r="O166" s="13"/>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870"/>
      <c r="O167" s="13"/>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870"/>
      <c r="O168" s="13"/>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870"/>
      <c r="O169" s="13"/>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870"/>
      <c r="O170" s="13"/>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870"/>
      <c r="O171" s="13"/>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870"/>
      <c r="O172" s="13"/>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870"/>
      <c r="O173" s="13"/>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870"/>
      <c r="O174" s="13"/>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870"/>
      <c r="O175" s="13"/>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870"/>
      <c r="O176" s="13"/>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870"/>
      <c r="O177" s="13"/>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870"/>
      <c r="O178" s="13"/>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228</v>
      </c>
      <c r="G179" s="78">
        <v>119</v>
      </c>
      <c r="H179" s="78">
        <v>75</v>
      </c>
      <c r="I179" s="78"/>
      <c r="J179" s="78"/>
      <c r="K179" s="78"/>
      <c r="L179" s="13"/>
      <c r="M179" s="79">
        <f t="shared" si="0"/>
        <v>422</v>
      </c>
      <c r="N179" s="869" t="s">
        <v>446</v>
      </c>
      <c r="O179" s="13"/>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72</v>
      </c>
      <c r="G180" s="73">
        <v>9</v>
      </c>
      <c r="H180" s="73">
        <v>5</v>
      </c>
      <c r="I180" s="73"/>
      <c r="J180" s="73"/>
      <c r="K180" s="73"/>
      <c r="L180" s="13"/>
      <c r="M180" s="79">
        <f t="shared" si="0"/>
        <v>86</v>
      </c>
      <c r="N180" s="870"/>
      <c r="O180" s="13"/>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72</v>
      </c>
      <c r="G181" s="78">
        <v>9</v>
      </c>
      <c r="H181" s="78">
        <v>5</v>
      </c>
      <c r="I181" s="78"/>
      <c r="J181" s="78"/>
      <c r="K181" s="78"/>
      <c r="L181" s="13"/>
      <c r="M181" s="79">
        <f t="shared" si="0"/>
        <v>86</v>
      </c>
      <c r="N181" s="870"/>
      <c r="O181" s="13"/>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11</v>
      </c>
      <c r="G182" s="73">
        <v>9</v>
      </c>
      <c r="H182" s="73">
        <v>5</v>
      </c>
      <c r="I182" s="73"/>
      <c r="J182" s="73"/>
      <c r="K182" s="73"/>
      <c r="L182" s="13"/>
      <c r="M182" s="79">
        <f t="shared" si="0"/>
        <v>25</v>
      </c>
      <c r="N182" s="870"/>
      <c r="O182" s="13"/>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11</v>
      </c>
      <c r="G183" s="78">
        <v>9</v>
      </c>
      <c r="H183" s="78">
        <v>5</v>
      </c>
      <c r="I183" s="78"/>
      <c r="J183" s="78"/>
      <c r="K183" s="78"/>
      <c r="L183" s="13"/>
      <c r="M183" s="79">
        <f t="shared" si="0"/>
        <v>25</v>
      </c>
      <c r="N183" s="870"/>
      <c r="O183" s="13"/>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68</v>
      </c>
      <c r="G184" s="73">
        <v>32</v>
      </c>
      <c r="H184" s="73">
        <v>34</v>
      </c>
      <c r="I184" s="73"/>
      <c r="J184" s="73"/>
      <c r="K184" s="73"/>
      <c r="L184" s="13"/>
      <c r="M184" s="79">
        <f t="shared" si="0"/>
        <v>134</v>
      </c>
      <c r="N184" s="870"/>
      <c r="O184" s="13"/>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72</v>
      </c>
      <c r="G185" s="78">
        <v>32</v>
      </c>
      <c r="H185" s="78">
        <v>34</v>
      </c>
      <c r="I185" s="78"/>
      <c r="J185" s="78"/>
      <c r="K185" s="78"/>
      <c r="L185" s="13"/>
      <c r="M185" s="79">
        <f t="shared" si="0"/>
        <v>138</v>
      </c>
      <c r="N185" s="870"/>
      <c r="O185" s="13"/>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222</v>
      </c>
      <c r="G186" s="73">
        <v>116</v>
      </c>
      <c r="H186" s="73">
        <v>88</v>
      </c>
      <c r="I186" s="73"/>
      <c r="J186" s="73"/>
      <c r="K186" s="73"/>
      <c r="L186" s="13"/>
      <c r="M186" s="79">
        <f t="shared" si="0"/>
        <v>426</v>
      </c>
      <c r="N186" s="870"/>
      <c r="O186" s="13"/>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220</v>
      </c>
      <c r="G187" s="73">
        <v>118</v>
      </c>
      <c r="H187" s="73">
        <v>89</v>
      </c>
      <c r="I187" s="73"/>
      <c r="J187" s="73"/>
      <c r="K187" s="73"/>
      <c r="L187" s="13"/>
      <c r="M187" s="79">
        <f t="shared" si="0"/>
        <v>427</v>
      </c>
      <c r="N187" s="870"/>
      <c r="O187" s="13"/>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217</v>
      </c>
      <c r="G188" s="73">
        <v>116</v>
      </c>
      <c r="H188" s="73">
        <v>89</v>
      </c>
      <c r="I188" s="73"/>
      <c r="J188" s="73"/>
      <c r="K188" s="73"/>
      <c r="L188" s="13"/>
      <c r="M188" s="79">
        <f t="shared" si="0"/>
        <v>422</v>
      </c>
      <c r="N188" s="870"/>
      <c r="O188" s="13"/>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224</v>
      </c>
      <c r="G189" s="73">
        <v>116</v>
      </c>
      <c r="H189" s="73">
        <v>88</v>
      </c>
      <c r="I189" s="73"/>
      <c r="J189" s="73"/>
      <c r="K189" s="73"/>
      <c r="L189" s="13"/>
      <c r="M189" s="79">
        <f t="shared" si="0"/>
        <v>428</v>
      </c>
      <c r="N189" s="870"/>
      <c r="O189" s="13"/>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198</v>
      </c>
      <c r="G190" s="73">
        <v>103</v>
      </c>
      <c r="H190" s="73">
        <v>81</v>
      </c>
      <c r="I190" s="73"/>
      <c r="J190" s="73"/>
      <c r="K190" s="73"/>
      <c r="L190" s="13"/>
      <c r="M190" s="79">
        <f t="shared" si="0"/>
        <v>382</v>
      </c>
      <c r="N190" s="870"/>
      <c r="O190" s="13"/>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140</v>
      </c>
      <c r="G191" s="73">
        <v>81</v>
      </c>
      <c r="H191" s="73">
        <v>68</v>
      </c>
      <c r="I191" s="73"/>
      <c r="J191" s="73"/>
      <c r="K191" s="73"/>
      <c r="L191" s="13"/>
      <c r="M191" s="79">
        <f t="shared" si="0"/>
        <v>289</v>
      </c>
      <c r="N191" s="870"/>
      <c r="O191" s="13"/>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39</v>
      </c>
      <c r="G192" s="73">
        <v>13</v>
      </c>
      <c r="H192" s="73">
        <v>29</v>
      </c>
      <c r="I192" s="73"/>
      <c r="J192" s="73"/>
      <c r="K192" s="73"/>
      <c r="L192" s="13"/>
      <c r="M192" s="79">
        <f t="shared" si="0"/>
        <v>81</v>
      </c>
      <c r="N192" s="870"/>
      <c r="O192" s="13"/>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90</v>
      </c>
      <c r="G193" s="121">
        <v>56</v>
      </c>
      <c r="H193" s="121">
        <v>34</v>
      </c>
      <c r="I193" s="121">
        <f t="shared" ref="I193:K193" si="15">SUM(I180,I182,I184,I186:I192)</f>
        <v>0</v>
      </c>
      <c r="J193" s="121">
        <f t="shared" si="15"/>
        <v>0</v>
      </c>
      <c r="K193" s="121">
        <f t="shared" si="15"/>
        <v>0</v>
      </c>
      <c r="L193" s="13"/>
      <c r="M193" s="110">
        <f t="shared" si="0"/>
        <v>180</v>
      </c>
      <c r="N193" s="870"/>
      <c r="O193" s="13"/>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0</v>
      </c>
      <c r="G194" s="73">
        <v>0</v>
      </c>
      <c r="H194" s="73">
        <v>0</v>
      </c>
      <c r="I194" s="73"/>
      <c r="J194" s="73"/>
      <c r="K194" s="73"/>
      <c r="L194" s="13"/>
      <c r="M194" s="79">
        <f t="shared" si="0"/>
        <v>0</v>
      </c>
      <c r="N194" s="869" t="s">
        <v>489</v>
      </c>
      <c r="O194" s="13"/>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0</v>
      </c>
      <c r="G195" s="73">
        <v>0</v>
      </c>
      <c r="H195" s="73">
        <v>0</v>
      </c>
      <c r="I195" s="73"/>
      <c r="J195" s="73"/>
      <c r="K195" s="73"/>
      <c r="L195" s="13"/>
      <c r="M195" s="79">
        <f t="shared" si="0"/>
        <v>0</v>
      </c>
      <c r="N195" s="870"/>
      <c r="O195" s="13"/>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2</v>
      </c>
      <c r="G196" s="73">
        <v>0</v>
      </c>
      <c r="H196" s="73">
        <v>0</v>
      </c>
      <c r="I196" s="73"/>
      <c r="J196" s="73"/>
      <c r="K196" s="73"/>
      <c r="L196" s="13"/>
      <c r="M196" s="79">
        <f t="shared" si="0"/>
        <v>2</v>
      </c>
      <c r="N196" s="870"/>
      <c r="O196" s="13"/>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2</v>
      </c>
      <c r="G197" s="73">
        <v>0</v>
      </c>
      <c r="H197" s="73">
        <v>0</v>
      </c>
      <c r="I197" s="73"/>
      <c r="J197" s="73"/>
      <c r="K197" s="73"/>
      <c r="L197" s="13"/>
      <c r="M197" s="79">
        <f t="shared" si="0"/>
        <v>2</v>
      </c>
      <c r="N197" s="870"/>
      <c r="O197" s="13"/>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870"/>
      <c r="O198" s="13"/>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870"/>
      <c r="O199" s="13"/>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870"/>
      <c r="O200" s="13"/>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870"/>
      <c r="O201" s="13"/>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870"/>
      <c r="O202" s="13"/>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870"/>
      <c r="O203" s="13"/>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870"/>
      <c r="O204" s="13"/>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870"/>
      <c r="O205" s="13"/>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2</v>
      </c>
      <c r="G206" s="121">
        <f t="shared" si="16"/>
        <v>0</v>
      </c>
      <c r="H206" s="121">
        <f t="shared" si="16"/>
        <v>0</v>
      </c>
      <c r="I206" s="121">
        <f t="shared" si="16"/>
        <v>0</v>
      </c>
      <c r="J206" s="121">
        <f t="shared" si="16"/>
        <v>0</v>
      </c>
      <c r="K206" s="121">
        <f t="shared" si="16"/>
        <v>0</v>
      </c>
      <c r="L206" s="13"/>
      <c r="M206" s="110">
        <f t="shared" si="0"/>
        <v>2</v>
      </c>
      <c r="N206" s="870"/>
      <c r="O206" s="13"/>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869" t="s">
        <v>522</v>
      </c>
      <c r="O207" s="13"/>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870"/>
      <c r="O208" s="13"/>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870"/>
      <c r="O209" s="13"/>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2</v>
      </c>
      <c r="G210" s="73">
        <v>0</v>
      </c>
      <c r="H210" s="73">
        <v>0</v>
      </c>
      <c r="I210" s="73"/>
      <c r="J210" s="73"/>
      <c r="K210" s="73"/>
      <c r="L210" s="13"/>
      <c r="M210" s="79">
        <f t="shared" si="0"/>
        <v>2</v>
      </c>
      <c r="N210" s="870"/>
      <c r="O210" s="13"/>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2</v>
      </c>
      <c r="G211" s="109">
        <f t="shared" si="17"/>
        <v>0</v>
      </c>
      <c r="H211" s="109">
        <f t="shared" si="17"/>
        <v>0</v>
      </c>
      <c r="I211" s="109">
        <f t="shared" si="17"/>
        <v>0</v>
      </c>
      <c r="J211" s="109">
        <f t="shared" si="17"/>
        <v>0</v>
      </c>
      <c r="K211" s="109">
        <f t="shared" si="17"/>
        <v>0</v>
      </c>
      <c r="L211" s="13"/>
      <c r="M211" s="110">
        <f t="shared" si="0"/>
        <v>2</v>
      </c>
      <c r="N211" s="870"/>
      <c r="O211" s="13"/>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869" t="s">
        <v>538</v>
      </c>
      <c r="O212" s="13"/>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870"/>
      <c r="O213" s="13"/>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870"/>
      <c r="O214" s="13"/>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870"/>
      <c r="O215" s="13"/>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870"/>
      <c r="O216" s="13"/>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869" t="s">
        <v>554</v>
      </c>
      <c r="O217" s="13"/>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870"/>
      <c r="O218" s="13"/>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870"/>
      <c r="O219" s="13"/>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870"/>
      <c r="O220" s="13"/>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870"/>
      <c r="O221" s="13"/>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869" t="s">
        <v>570</v>
      </c>
      <c r="O222" s="13"/>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870"/>
      <c r="O223" s="13"/>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870"/>
      <c r="O224" s="13"/>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870"/>
      <c r="O225" s="13"/>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870"/>
      <c r="O226" s="13"/>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870"/>
      <c r="O227" s="13"/>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870"/>
      <c r="O228" s="13"/>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870"/>
      <c r="O229" s="13"/>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870"/>
      <c r="O230" s="13"/>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870"/>
      <c r="O231" s="13"/>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869" t="s">
        <v>601</v>
      </c>
      <c r="O232" s="13"/>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870"/>
      <c r="O233" s="13"/>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1</v>
      </c>
      <c r="H234" s="73">
        <v>0</v>
      </c>
      <c r="I234" s="73"/>
      <c r="J234" s="73"/>
      <c r="K234" s="73"/>
      <c r="L234" s="13"/>
      <c r="M234" s="79">
        <f t="shared" si="0"/>
        <v>1</v>
      </c>
      <c r="N234" s="870"/>
      <c r="O234" s="13"/>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1</v>
      </c>
      <c r="G235" s="73">
        <v>0</v>
      </c>
      <c r="H235" s="73">
        <v>1</v>
      </c>
      <c r="I235" s="73"/>
      <c r="J235" s="73"/>
      <c r="K235" s="73"/>
      <c r="L235" s="13"/>
      <c r="M235" s="79">
        <f t="shared" si="0"/>
        <v>2</v>
      </c>
      <c r="N235" s="870"/>
      <c r="O235" s="13"/>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1</v>
      </c>
      <c r="G236" s="109">
        <f t="shared" si="22"/>
        <v>1</v>
      </c>
      <c r="H236" s="109">
        <f t="shared" si="22"/>
        <v>1</v>
      </c>
      <c r="I236" s="109">
        <f t="shared" si="22"/>
        <v>0</v>
      </c>
      <c r="J236" s="109">
        <f t="shared" si="22"/>
        <v>0</v>
      </c>
      <c r="K236" s="109">
        <f t="shared" si="22"/>
        <v>0</v>
      </c>
      <c r="L236" s="13"/>
      <c r="M236" s="110">
        <f t="shared" si="0"/>
        <v>3</v>
      </c>
      <c r="N236" s="870"/>
      <c r="O236" s="13"/>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870"/>
      <c r="O237" s="13"/>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870"/>
      <c r="O238" s="13"/>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870"/>
      <c r="O239" s="13"/>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870"/>
      <c r="O240" s="13"/>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870"/>
      <c r="O241" s="13"/>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870"/>
      <c r="O242" s="13"/>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870"/>
      <c r="O243" s="13"/>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870"/>
      <c r="O244" s="13"/>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870"/>
      <c r="O245" s="13"/>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870"/>
      <c r="O246" s="13"/>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869" t="s">
        <v>647</v>
      </c>
      <c r="O247" s="13"/>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870"/>
      <c r="O248" s="13"/>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870"/>
      <c r="O249" s="13"/>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870"/>
      <c r="O250" s="13"/>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870"/>
      <c r="O251" s="13"/>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870"/>
      <c r="O252" s="13"/>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870"/>
      <c r="O253" s="13"/>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870"/>
      <c r="O254" s="13"/>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870"/>
      <c r="O255" s="13"/>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870"/>
      <c r="O256" s="13"/>
      <c r="P256" s="13"/>
      <c r="Q256" s="13"/>
      <c r="R256" s="13"/>
      <c r="S256" s="13"/>
      <c r="T256" s="13"/>
      <c r="U256" s="13"/>
      <c r="V256" s="13"/>
      <c r="W256" s="13"/>
      <c r="X256" s="13"/>
      <c r="Y256" s="13"/>
      <c r="Z256" s="13"/>
    </row>
    <row r="257" spans="1:26" ht="12.75" customHeight="1" x14ac:dyDescent="0.2">
      <c r="A257" s="13"/>
      <c r="B257" s="83" t="s">
        <v>675</v>
      </c>
      <c r="C257" s="838"/>
      <c r="D257" s="131" t="s">
        <v>676</v>
      </c>
      <c r="E257" s="130" t="s">
        <v>677</v>
      </c>
      <c r="F257" s="96"/>
      <c r="G257" s="96"/>
      <c r="H257" s="96"/>
      <c r="I257" s="96"/>
      <c r="J257" s="96"/>
      <c r="K257" s="96"/>
      <c r="L257" s="13"/>
      <c r="M257" s="79">
        <f t="shared" si="0"/>
        <v>0</v>
      </c>
      <c r="N257" s="870"/>
      <c r="O257" s="13"/>
      <c r="P257" s="13"/>
      <c r="Q257" s="13"/>
      <c r="R257" s="13"/>
      <c r="S257" s="13"/>
      <c r="T257" s="13"/>
      <c r="U257" s="13"/>
      <c r="V257" s="13"/>
      <c r="W257" s="13"/>
      <c r="X257" s="13"/>
      <c r="Y257" s="13"/>
      <c r="Z257" s="13"/>
    </row>
    <row r="258" spans="1:26" ht="12.75" customHeight="1" x14ac:dyDescent="0.2">
      <c r="A258" s="13"/>
      <c r="B258" s="83" t="s">
        <v>678</v>
      </c>
      <c r="C258" s="838"/>
      <c r="D258" s="131" t="s">
        <v>679</v>
      </c>
      <c r="E258" s="130" t="s">
        <v>680</v>
      </c>
      <c r="F258" s="96"/>
      <c r="G258" s="96"/>
      <c r="H258" s="96"/>
      <c r="I258" s="96"/>
      <c r="J258" s="96"/>
      <c r="K258" s="96"/>
      <c r="L258" s="13"/>
      <c r="M258" s="79">
        <f t="shared" si="0"/>
        <v>0</v>
      </c>
      <c r="N258" s="870"/>
      <c r="O258" s="13"/>
      <c r="P258" s="13"/>
      <c r="Q258" s="13"/>
      <c r="R258" s="13"/>
      <c r="S258" s="13"/>
      <c r="T258" s="13"/>
      <c r="U258" s="13"/>
      <c r="V258" s="13"/>
      <c r="W258" s="13"/>
      <c r="X258" s="13"/>
      <c r="Y258" s="13"/>
      <c r="Z258" s="13"/>
    </row>
    <row r="259" spans="1:26" ht="12.75" customHeight="1" x14ac:dyDescent="0.2">
      <c r="A259" s="13"/>
      <c r="B259" s="83" t="s">
        <v>681</v>
      </c>
      <c r="C259" s="838"/>
      <c r="D259" s="131" t="s">
        <v>682</v>
      </c>
      <c r="E259" s="130" t="s">
        <v>683</v>
      </c>
      <c r="F259" s="96"/>
      <c r="G259" s="96"/>
      <c r="H259" s="96"/>
      <c r="I259" s="96"/>
      <c r="J259" s="96"/>
      <c r="K259" s="96"/>
      <c r="L259" s="13"/>
      <c r="M259" s="79">
        <f t="shared" si="0"/>
        <v>0</v>
      </c>
      <c r="N259" s="870"/>
      <c r="O259" s="13"/>
      <c r="P259" s="13"/>
      <c r="Q259" s="13"/>
      <c r="R259" s="13"/>
      <c r="S259" s="13"/>
      <c r="T259" s="13"/>
      <c r="U259" s="13"/>
      <c r="V259" s="13"/>
      <c r="W259" s="13"/>
      <c r="X259" s="13"/>
      <c r="Y259" s="13"/>
      <c r="Z259" s="13"/>
    </row>
    <row r="260" spans="1:26" ht="12.75" customHeight="1" x14ac:dyDescent="0.2">
      <c r="A260" s="13"/>
      <c r="B260" s="83" t="s">
        <v>684</v>
      </c>
      <c r="C260" s="838"/>
      <c r="D260" s="131" t="s">
        <v>685</v>
      </c>
      <c r="E260" s="130" t="s">
        <v>686</v>
      </c>
      <c r="F260" s="96"/>
      <c r="G260" s="96"/>
      <c r="H260" s="96"/>
      <c r="I260" s="96"/>
      <c r="J260" s="96"/>
      <c r="K260" s="96"/>
      <c r="L260" s="13"/>
      <c r="M260" s="79">
        <f t="shared" si="0"/>
        <v>0</v>
      </c>
      <c r="N260" s="870"/>
      <c r="O260" s="13"/>
      <c r="P260" s="13"/>
      <c r="Q260" s="13"/>
      <c r="R260" s="13"/>
      <c r="S260" s="13"/>
      <c r="T260" s="13"/>
      <c r="U260" s="13"/>
      <c r="V260" s="13"/>
      <c r="W260" s="13"/>
      <c r="X260" s="13"/>
      <c r="Y260" s="13"/>
      <c r="Z260" s="13"/>
    </row>
    <row r="261" spans="1:26" ht="12.75" customHeight="1" x14ac:dyDescent="0.2">
      <c r="A261" s="13"/>
      <c r="B261" s="83" t="s">
        <v>687</v>
      </c>
      <c r="C261" s="838"/>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870"/>
      <c r="O261" s="13"/>
      <c r="P261" s="13"/>
      <c r="Q261" s="13"/>
      <c r="R261" s="13"/>
      <c r="S261" s="13"/>
      <c r="T261" s="13"/>
      <c r="U261" s="13"/>
      <c r="V261" s="13"/>
      <c r="W261" s="13"/>
      <c r="X261" s="13"/>
      <c r="Y261" s="13"/>
      <c r="Z261" s="13"/>
    </row>
    <row r="262" spans="1:26" ht="12.75" customHeight="1" x14ac:dyDescent="0.2">
      <c r="A262" s="13"/>
      <c r="B262" s="83" t="s">
        <v>690</v>
      </c>
      <c r="C262" s="838"/>
      <c r="D262" s="131" t="s">
        <v>691</v>
      </c>
      <c r="E262" s="130" t="s">
        <v>692</v>
      </c>
      <c r="F262" s="133"/>
      <c r="G262" s="133"/>
      <c r="H262" s="133"/>
      <c r="I262" s="133"/>
      <c r="J262" s="133"/>
      <c r="K262" s="133"/>
      <c r="L262" s="134"/>
      <c r="M262" s="135">
        <f t="shared" si="0"/>
        <v>0</v>
      </c>
      <c r="N262" s="870"/>
      <c r="O262" s="13"/>
      <c r="P262" s="13"/>
      <c r="Q262" s="13"/>
      <c r="R262" s="13"/>
      <c r="S262" s="13"/>
      <c r="T262" s="13"/>
      <c r="U262" s="13"/>
      <c r="V262" s="13"/>
      <c r="W262" s="13"/>
      <c r="X262" s="13"/>
      <c r="Y262" s="13"/>
      <c r="Z262" s="13"/>
    </row>
    <row r="263" spans="1:26" ht="12.75" customHeight="1" x14ac:dyDescent="0.2">
      <c r="A263" s="13"/>
      <c r="B263" s="83" t="s">
        <v>693</v>
      </c>
      <c r="C263" s="838"/>
      <c r="D263" s="131" t="s">
        <v>694</v>
      </c>
      <c r="E263" s="130" t="s">
        <v>695</v>
      </c>
      <c r="F263" s="133"/>
      <c r="G263" s="133"/>
      <c r="H263" s="133"/>
      <c r="I263" s="133"/>
      <c r="J263" s="133"/>
      <c r="K263" s="133"/>
      <c r="L263" s="134"/>
      <c r="M263" s="135">
        <f t="shared" si="0"/>
        <v>0</v>
      </c>
      <c r="N263" s="870"/>
      <c r="O263" s="13"/>
      <c r="P263" s="13"/>
      <c r="Q263" s="13"/>
      <c r="R263" s="13"/>
      <c r="S263" s="13"/>
      <c r="T263" s="13"/>
      <c r="U263" s="13"/>
      <c r="V263" s="13"/>
      <c r="W263" s="13"/>
      <c r="X263" s="13"/>
      <c r="Y263" s="13"/>
      <c r="Z263" s="13"/>
    </row>
    <row r="264" spans="1:26" ht="12.75" customHeight="1" x14ac:dyDescent="0.2">
      <c r="A264" s="13"/>
      <c r="B264" s="83" t="s">
        <v>696</v>
      </c>
      <c r="C264" s="838"/>
      <c r="D264" s="131" t="s">
        <v>697</v>
      </c>
      <c r="E264" s="130" t="s">
        <v>698</v>
      </c>
      <c r="F264" s="133"/>
      <c r="G264" s="133"/>
      <c r="H264" s="133"/>
      <c r="I264" s="133"/>
      <c r="J264" s="133"/>
      <c r="K264" s="133"/>
      <c r="L264" s="134"/>
      <c r="M264" s="135">
        <f t="shared" si="0"/>
        <v>0</v>
      </c>
      <c r="N264" s="870"/>
      <c r="O264" s="13"/>
      <c r="P264" s="13"/>
      <c r="Q264" s="13"/>
      <c r="R264" s="13"/>
      <c r="S264" s="13"/>
      <c r="T264" s="13"/>
      <c r="U264" s="13"/>
      <c r="V264" s="13"/>
      <c r="W264" s="13"/>
      <c r="X264" s="13"/>
      <c r="Y264" s="13"/>
      <c r="Z264" s="13"/>
    </row>
    <row r="265" spans="1:26" ht="12.75" customHeight="1" x14ac:dyDescent="0.2">
      <c r="A265" s="13"/>
      <c r="B265" s="83" t="s">
        <v>699</v>
      </c>
      <c r="C265" s="838"/>
      <c r="D265" s="131" t="s">
        <v>700</v>
      </c>
      <c r="E265" s="130" t="s">
        <v>701</v>
      </c>
      <c r="F265" s="133"/>
      <c r="G265" s="133"/>
      <c r="H265" s="133"/>
      <c r="I265" s="133"/>
      <c r="J265" s="133"/>
      <c r="K265" s="133"/>
      <c r="L265" s="134"/>
      <c r="M265" s="135">
        <f t="shared" ref="M265:M289" si="28">SUM(F265:K265)</f>
        <v>0</v>
      </c>
      <c r="N265" s="870"/>
      <c r="O265" s="13"/>
      <c r="P265" s="13"/>
      <c r="Q265" s="13"/>
      <c r="R265" s="13"/>
      <c r="S265" s="13"/>
      <c r="T265" s="13"/>
      <c r="U265" s="13"/>
      <c r="V265" s="13"/>
      <c r="W265" s="13"/>
      <c r="X265" s="13"/>
      <c r="Y265" s="13"/>
      <c r="Z265" s="13"/>
    </row>
    <row r="266" spans="1:26" ht="12.75" customHeight="1" x14ac:dyDescent="0.2">
      <c r="A266" s="13"/>
      <c r="B266" s="83" t="s">
        <v>702</v>
      </c>
      <c r="C266" s="839"/>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870"/>
      <c r="O266" s="13"/>
      <c r="P266" s="13"/>
      <c r="Q266" s="13"/>
      <c r="R266" s="13"/>
      <c r="S266" s="13"/>
      <c r="T266" s="13"/>
      <c r="U266" s="13"/>
      <c r="V266" s="13"/>
      <c r="W266" s="13"/>
      <c r="X266" s="13"/>
      <c r="Y266" s="13"/>
      <c r="Z266" s="13"/>
    </row>
    <row r="267" spans="1:26" ht="13.5" customHeight="1" x14ac:dyDescent="0.2">
      <c r="A267" s="13"/>
      <c r="B267" s="83" t="s">
        <v>705</v>
      </c>
      <c r="C267" s="861" t="s">
        <v>706</v>
      </c>
      <c r="D267" s="131" t="s">
        <v>707</v>
      </c>
      <c r="E267" s="130" t="s">
        <v>708</v>
      </c>
      <c r="F267" s="96">
        <v>0</v>
      </c>
      <c r="G267" s="96">
        <v>0</v>
      </c>
      <c r="H267" s="96">
        <v>0</v>
      </c>
      <c r="I267" s="96"/>
      <c r="J267" s="96"/>
      <c r="K267" s="96"/>
      <c r="L267" s="13"/>
      <c r="M267" s="79">
        <f t="shared" si="28"/>
        <v>0</v>
      </c>
      <c r="N267" s="869" t="s">
        <v>709</v>
      </c>
      <c r="O267" s="13"/>
      <c r="P267" s="13"/>
      <c r="Q267" s="13"/>
      <c r="R267" s="13"/>
      <c r="S267" s="13"/>
      <c r="T267" s="13"/>
      <c r="U267" s="13"/>
      <c r="V267" s="13"/>
      <c r="W267" s="13"/>
      <c r="X267" s="13"/>
      <c r="Y267" s="13"/>
      <c r="Z267" s="13"/>
    </row>
    <row r="268" spans="1:26" ht="12.75" customHeight="1" x14ac:dyDescent="0.2">
      <c r="A268" s="13"/>
      <c r="B268" s="83" t="s">
        <v>710</v>
      </c>
      <c r="C268" s="838"/>
      <c r="D268" s="131" t="s">
        <v>711</v>
      </c>
      <c r="E268" s="130" t="s">
        <v>712</v>
      </c>
      <c r="F268" s="96">
        <v>0</v>
      </c>
      <c r="G268" s="96">
        <v>0</v>
      </c>
      <c r="H268" s="96">
        <v>0</v>
      </c>
      <c r="I268" s="96"/>
      <c r="J268" s="96"/>
      <c r="K268" s="96"/>
      <c r="L268" s="13"/>
      <c r="M268" s="79">
        <f t="shared" si="28"/>
        <v>0</v>
      </c>
      <c r="N268" s="870"/>
      <c r="O268" s="13"/>
      <c r="P268" s="13"/>
      <c r="Q268" s="13"/>
      <c r="R268" s="13"/>
      <c r="S268" s="13"/>
      <c r="T268" s="13"/>
      <c r="U268" s="13"/>
      <c r="V268" s="13"/>
      <c r="W268" s="13"/>
      <c r="X268" s="13"/>
      <c r="Y268" s="13"/>
      <c r="Z268" s="13"/>
    </row>
    <row r="269" spans="1:26" ht="12.75" customHeight="1" x14ac:dyDescent="0.2">
      <c r="A269" s="13"/>
      <c r="B269" s="83" t="s">
        <v>713</v>
      </c>
      <c r="C269" s="838"/>
      <c r="D269" s="131" t="s">
        <v>714</v>
      </c>
      <c r="E269" s="130" t="s">
        <v>715</v>
      </c>
      <c r="F269" s="96">
        <v>0</v>
      </c>
      <c r="G269" s="96">
        <v>0</v>
      </c>
      <c r="H269" s="96">
        <v>0</v>
      </c>
      <c r="I269" s="96"/>
      <c r="J269" s="96"/>
      <c r="K269" s="96"/>
      <c r="L269" s="13"/>
      <c r="M269" s="79">
        <f t="shared" si="28"/>
        <v>0</v>
      </c>
      <c r="N269" s="870"/>
      <c r="O269" s="13"/>
      <c r="P269" s="13"/>
      <c r="Q269" s="13"/>
      <c r="R269" s="13"/>
      <c r="S269" s="13"/>
      <c r="T269" s="13"/>
      <c r="U269" s="13"/>
      <c r="V269" s="13"/>
      <c r="W269" s="13"/>
      <c r="X269" s="13"/>
      <c r="Y269" s="13"/>
      <c r="Z269" s="13"/>
    </row>
    <row r="270" spans="1:26" ht="12.75" customHeight="1" x14ac:dyDescent="0.2">
      <c r="A270" s="13"/>
      <c r="B270" s="83" t="s">
        <v>716</v>
      </c>
      <c r="C270" s="838"/>
      <c r="D270" s="131" t="s">
        <v>717</v>
      </c>
      <c r="E270" s="130" t="s">
        <v>718</v>
      </c>
      <c r="F270" s="96">
        <v>0</v>
      </c>
      <c r="G270" s="96">
        <v>0</v>
      </c>
      <c r="H270" s="96">
        <v>0</v>
      </c>
      <c r="I270" s="96"/>
      <c r="J270" s="96"/>
      <c r="K270" s="96"/>
      <c r="L270" s="13"/>
      <c r="M270" s="79">
        <f t="shared" si="28"/>
        <v>0</v>
      </c>
      <c r="N270" s="870"/>
      <c r="O270" s="13"/>
      <c r="P270" s="13"/>
      <c r="Q270" s="13"/>
      <c r="R270" s="13"/>
      <c r="S270" s="13"/>
      <c r="T270" s="13"/>
      <c r="U270" s="13"/>
      <c r="V270" s="13"/>
      <c r="W270" s="13"/>
      <c r="X270" s="13"/>
      <c r="Y270" s="13"/>
      <c r="Z270" s="13"/>
    </row>
    <row r="271" spans="1:26" ht="12.75" customHeight="1" x14ac:dyDescent="0.2">
      <c r="A271" s="13"/>
      <c r="B271" s="83">
        <v>18</v>
      </c>
      <c r="C271" s="839"/>
      <c r="D271" s="131" t="s">
        <v>719</v>
      </c>
      <c r="E271" s="136" t="s">
        <v>720</v>
      </c>
      <c r="F271" s="137">
        <f t="shared" ref="F271:K271" si="30">SUM(F267:F270)</f>
        <v>0</v>
      </c>
      <c r="G271" s="137">
        <f t="shared" si="30"/>
        <v>0</v>
      </c>
      <c r="H271" s="137">
        <f t="shared" si="30"/>
        <v>0</v>
      </c>
      <c r="I271" s="137">
        <f t="shared" si="30"/>
        <v>0</v>
      </c>
      <c r="J271" s="137">
        <f t="shared" si="30"/>
        <v>0</v>
      </c>
      <c r="K271" s="137">
        <f t="shared" si="30"/>
        <v>0</v>
      </c>
      <c r="L271" s="13"/>
      <c r="M271" s="110">
        <f t="shared" si="28"/>
        <v>0</v>
      </c>
      <c r="N271" s="870"/>
      <c r="O271" s="13"/>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40">
        <v>0</v>
      </c>
      <c r="I272" s="141"/>
      <c r="J272" s="141"/>
      <c r="K272" s="141"/>
      <c r="L272" s="138"/>
      <c r="M272" s="79">
        <f t="shared" si="28"/>
        <v>2</v>
      </c>
      <c r="N272" s="876" t="s">
        <v>725</v>
      </c>
      <c r="O272" s="138"/>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40">
        <v>0</v>
      </c>
      <c r="I273" s="141"/>
      <c r="J273" s="141"/>
      <c r="K273" s="141"/>
      <c r="L273" s="138"/>
      <c r="M273" s="79">
        <f t="shared" si="28"/>
        <v>30</v>
      </c>
      <c r="N273" s="870"/>
      <c r="O273" s="138"/>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40">
        <v>0</v>
      </c>
      <c r="I274" s="142"/>
      <c r="J274" s="142"/>
      <c r="K274" s="142"/>
      <c r="L274" s="13"/>
      <c r="M274" s="79">
        <f t="shared" si="28"/>
        <v>30</v>
      </c>
      <c r="N274" s="870"/>
      <c r="O274" s="13"/>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40">
        <v>0</v>
      </c>
      <c r="I275" s="142"/>
      <c r="J275" s="142"/>
      <c r="K275" s="142"/>
      <c r="L275" s="13"/>
      <c r="M275" s="79">
        <f t="shared" si="28"/>
        <v>10</v>
      </c>
      <c r="N275" s="870"/>
      <c r="O275" s="13"/>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40">
        <v>0</v>
      </c>
      <c r="I276" s="142"/>
      <c r="J276" s="142"/>
      <c r="K276" s="142"/>
      <c r="L276" s="13"/>
      <c r="M276" s="79">
        <f t="shared" si="28"/>
        <v>0</v>
      </c>
      <c r="N276" s="870"/>
      <c r="O276" s="13"/>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43">
        <v>0</v>
      </c>
      <c r="G277" s="143">
        <v>0</v>
      </c>
      <c r="H277" s="143">
        <v>0</v>
      </c>
      <c r="I277" s="144"/>
      <c r="J277" s="144"/>
      <c r="K277" s="144"/>
      <c r="L277" s="13"/>
      <c r="M277" s="79">
        <f t="shared" si="28"/>
        <v>0</v>
      </c>
      <c r="N277" s="870"/>
      <c r="O277" s="13"/>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43">
        <v>0</v>
      </c>
      <c r="G278" s="143">
        <v>0</v>
      </c>
      <c r="H278" s="143">
        <v>0</v>
      </c>
      <c r="I278" s="144"/>
      <c r="J278" s="144"/>
      <c r="K278" s="144"/>
      <c r="L278" s="13"/>
      <c r="M278" s="79">
        <f t="shared" si="28"/>
        <v>0</v>
      </c>
      <c r="N278" s="870"/>
      <c r="O278" s="13"/>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43">
        <v>1</v>
      </c>
      <c r="G279" s="143">
        <v>0</v>
      </c>
      <c r="H279" s="143">
        <v>0</v>
      </c>
      <c r="I279" s="144"/>
      <c r="J279" s="144"/>
      <c r="K279" s="144"/>
      <c r="L279" s="13"/>
      <c r="M279" s="79">
        <f t="shared" si="28"/>
        <v>1</v>
      </c>
      <c r="N279" s="870"/>
      <c r="O279" s="13"/>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43">
        <v>0</v>
      </c>
      <c r="G280" s="143">
        <v>1</v>
      </c>
      <c r="H280" s="143">
        <v>0</v>
      </c>
      <c r="I280" s="144"/>
      <c r="J280" s="144"/>
      <c r="K280" s="144"/>
      <c r="L280" s="13"/>
      <c r="M280" s="79">
        <f t="shared" si="28"/>
        <v>1</v>
      </c>
      <c r="N280" s="870"/>
      <c r="O280" s="13"/>
      <c r="P280" s="13"/>
      <c r="Q280" s="13"/>
      <c r="R280" s="13"/>
      <c r="S280" s="13"/>
      <c r="T280" s="13"/>
      <c r="U280" s="13"/>
      <c r="V280" s="13"/>
      <c r="W280" s="13"/>
      <c r="X280" s="13"/>
      <c r="Y280" s="13"/>
      <c r="Z280" s="13"/>
    </row>
    <row r="281" spans="1:26" ht="12.75" customHeight="1" x14ac:dyDescent="0.2">
      <c r="A281" s="49"/>
      <c r="B281" s="145">
        <v>19</v>
      </c>
      <c r="C281" s="146"/>
      <c r="D281" s="147" t="s">
        <v>749</v>
      </c>
      <c r="E281" s="148" t="s">
        <v>750</v>
      </c>
      <c r="F281" s="148">
        <f t="shared" ref="F281:K281" si="31">SUM(F277:F280)</f>
        <v>1</v>
      </c>
      <c r="G281" s="148">
        <f t="shared" si="31"/>
        <v>1</v>
      </c>
      <c r="H281" s="148">
        <f t="shared" si="31"/>
        <v>0</v>
      </c>
      <c r="I281" s="148">
        <f t="shared" si="31"/>
        <v>0</v>
      </c>
      <c r="J281" s="148">
        <f t="shared" si="31"/>
        <v>0</v>
      </c>
      <c r="K281" s="148">
        <f t="shared" si="31"/>
        <v>0</v>
      </c>
      <c r="L281" s="49"/>
      <c r="M281" s="88">
        <f t="shared" si="28"/>
        <v>2</v>
      </c>
      <c r="N281" s="870"/>
      <c r="O281" s="49"/>
      <c r="P281" s="49"/>
      <c r="Q281" s="49"/>
      <c r="R281" s="49"/>
      <c r="S281" s="49"/>
      <c r="T281" s="49"/>
      <c r="U281" s="49"/>
      <c r="V281" s="49"/>
      <c r="W281" s="49"/>
      <c r="X281" s="49"/>
      <c r="Y281" s="49"/>
      <c r="Z281" s="49"/>
    </row>
    <row r="282" spans="1:26" ht="12.75" customHeight="1" x14ac:dyDescent="0.2">
      <c r="A282" s="134"/>
      <c r="B282" s="149" t="s">
        <v>751</v>
      </c>
      <c r="C282" s="864" t="s">
        <v>752</v>
      </c>
      <c r="D282" s="129" t="s">
        <v>753</v>
      </c>
      <c r="E282" s="150" t="s">
        <v>754</v>
      </c>
      <c r="F282" s="151">
        <v>0</v>
      </c>
      <c r="G282" s="151">
        <v>0</v>
      </c>
      <c r="H282" s="151">
        <v>0</v>
      </c>
      <c r="I282" s="152"/>
      <c r="J282" s="152"/>
      <c r="K282" s="152"/>
      <c r="L282" s="134"/>
      <c r="M282" s="135">
        <f t="shared" si="28"/>
        <v>0</v>
      </c>
      <c r="N282" s="869" t="s">
        <v>755</v>
      </c>
      <c r="O282" s="134"/>
      <c r="P282" s="134"/>
      <c r="Q282" s="134"/>
      <c r="R282" s="134"/>
      <c r="S282" s="134"/>
      <c r="T282" s="134"/>
      <c r="U282" s="134"/>
      <c r="V282" s="134"/>
      <c r="W282" s="134"/>
      <c r="X282" s="134"/>
      <c r="Y282" s="134"/>
      <c r="Z282" s="134"/>
    </row>
    <row r="283" spans="1:26" ht="12.75" customHeight="1" x14ac:dyDescent="0.2">
      <c r="A283" s="134"/>
      <c r="B283" s="149" t="s">
        <v>756</v>
      </c>
      <c r="C283" s="838"/>
      <c r="D283" s="129" t="s">
        <v>757</v>
      </c>
      <c r="E283" s="150" t="s">
        <v>758</v>
      </c>
      <c r="F283" s="151">
        <v>0</v>
      </c>
      <c r="G283" s="151">
        <v>0</v>
      </c>
      <c r="H283" s="151">
        <v>0</v>
      </c>
      <c r="I283" s="152"/>
      <c r="J283" s="152"/>
      <c r="K283" s="152"/>
      <c r="L283" s="134"/>
      <c r="M283" s="135">
        <f t="shared" si="28"/>
        <v>0</v>
      </c>
      <c r="N283" s="870"/>
      <c r="O283" s="134"/>
      <c r="P283" s="134"/>
      <c r="Q283" s="134"/>
      <c r="R283" s="134"/>
      <c r="S283" s="134"/>
      <c r="T283" s="134"/>
      <c r="U283" s="134"/>
      <c r="V283" s="134"/>
      <c r="W283" s="134"/>
      <c r="X283" s="134"/>
      <c r="Y283" s="134"/>
      <c r="Z283" s="134"/>
    </row>
    <row r="284" spans="1:26" ht="12.75" customHeight="1" x14ac:dyDescent="0.2">
      <c r="A284" s="134"/>
      <c r="B284" s="149" t="s">
        <v>759</v>
      </c>
      <c r="C284" s="838"/>
      <c r="D284" s="129" t="s">
        <v>760</v>
      </c>
      <c r="E284" s="150" t="s">
        <v>761</v>
      </c>
      <c r="F284" s="151">
        <v>0</v>
      </c>
      <c r="G284" s="151">
        <v>0</v>
      </c>
      <c r="H284" s="151">
        <v>0</v>
      </c>
      <c r="I284" s="152"/>
      <c r="J284" s="152"/>
      <c r="K284" s="152"/>
      <c r="L284" s="134"/>
      <c r="M284" s="135">
        <f t="shared" si="28"/>
        <v>0</v>
      </c>
      <c r="N284" s="870"/>
      <c r="O284" s="134"/>
      <c r="P284" s="134"/>
      <c r="Q284" s="134"/>
      <c r="R284" s="134"/>
      <c r="S284" s="134"/>
      <c r="T284" s="134"/>
      <c r="U284" s="134"/>
      <c r="V284" s="134"/>
      <c r="W284" s="134"/>
      <c r="X284" s="134"/>
      <c r="Y284" s="134"/>
      <c r="Z284" s="134"/>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870"/>
      <c r="O285" s="13"/>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870"/>
      <c r="O286" s="13"/>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870"/>
      <c r="O287" s="13"/>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870"/>
      <c r="O288" s="13"/>
      <c r="P288" s="13"/>
      <c r="Q288" s="13"/>
      <c r="R288" s="13"/>
      <c r="S288" s="13"/>
      <c r="T288" s="13"/>
      <c r="U288" s="13"/>
      <c r="V288" s="13"/>
      <c r="W288" s="13"/>
      <c r="X288" s="13"/>
      <c r="Y288" s="13"/>
      <c r="Z288" s="13"/>
    </row>
    <row r="289" spans="1:26" ht="12.75" customHeight="1" x14ac:dyDescent="0.2">
      <c r="A289" s="49"/>
      <c r="B289" s="153">
        <v>20</v>
      </c>
      <c r="C289" s="839"/>
      <c r="D289" s="147" t="s">
        <v>774</v>
      </c>
      <c r="E289" s="154" t="s">
        <v>775</v>
      </c>
      <c r="F289" s="148">
        <f t="shared" ref="F289:K289" si="32">SUM(F285:F288)</f>
        <v>13</v>
      </c>
      <c r="G289" s="148">
        <f t="shared" si="32"/>
        <v>10</v>
      </c>
      <c r="H289" s="148">
        <f t="shared" si="32"/>
        <v>9</v>
      </c>
      <c r="I289" s="148">
        <f t="shared" si="32"/>
        <v>0</v>
      </c>
      <c r="J289" s="148">
        <f t="shared" si="32"/>
        <v>0</v>
      </c>
      <c r="K289" s="148">
        <f t="shared" si="32"/>
        <v>0</v>
      </c>
      <c r="L289" s="49"/>
      <c r="M289" s="88">
        <f t="shared" si="28"/>
        <v>32</v>
      </c>
      <c r="N289" s="870"/>
      <c r="O289" s="49"/>
      <c r="P289" s="49"/>
      <c r="Q289" s="49"/>
      <c r="R289" s="49"/>
      <c r="S289" s="49"/>
      <c r="T289" s="49"/>
      <c r="U289" s="49"/>
      <c r="V289" s="49"/>
      <c r="W289" s="49"/>
      <c r="X289" s="49"/>
      <c r="Y289" s="49"/>
      <c r="Z289" s="49"/>
    </row>
    <row r="290" spans="1:26" ht="12.75" customHeight="1" x14ac:dyDescent="0.2">
      <c r="A290" s="13"/>
      <c r="B290" s="53"/>
      <c r="C290" s="53"/>
      <c r="D290" s="155"/>
      <c r="E290" s="13"/>
      <c r="F290" s="13"/>
      <c r="G290" s="13"/>
      <c r="H290" s="13"/>
      <c r="I290" s="13"/>
      <c r="J290" s="13"/>
      <c r="K290" s="13"/>
      <c r="L290" s="13"/>
      <c r="M290" s="13"/>
      <c r="N290" s="54"/>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54"/>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54"/>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54"/>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54"/>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54"/>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54"/>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54"/>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54"/>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54"/>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54"/>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54"/>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54"/>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54"/>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54"/>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54"/>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54"/>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54"/>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54"/>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54"/>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54"/>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54"/>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54"/>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54"/>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54"/>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54"/>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54"/>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54"/>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54"/>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54"/>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54"/>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54"/>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54"/>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54"/>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54"/>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54"/>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54"/>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54"/>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54"/>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54"/>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54"/>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54"/>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54"/>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54"/>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54"/>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54"/>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54"/>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54"/>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54"/>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54"/>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54"/>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54"/>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54"/>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54"/>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54"/>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54"/>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54"/>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54"/>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54"/>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54"/>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54"/>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54"/>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54"/>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54"/>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54"/>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54"/>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54"/>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54"/>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54"/>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54"/>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54"/>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54"/>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54"/>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54"/>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54"/>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54"/>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54"/>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54"/>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54"/>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54"/>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54"/>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54"/>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54"/>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54"/>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54"/>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54"/>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54"/>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54"/>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54"/>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54"/>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54"/>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54"/>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54"/>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54"/>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54"/>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54"/>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54"/>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54"/>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54"/>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54"/>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54"/>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54"/>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54"/>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54"/>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54"/>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54"/>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54"/>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54"/>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54"/>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54"/>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54"/>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54"/>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54"/>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54"/>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54"/>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54"/>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54"/>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54"/>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54"/>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54"/>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54"/>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54"/>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54"/>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54"/>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54"/>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54"/>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54"/>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54"/>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54"/>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54"/>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54"/>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54"/>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54"/>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54"/>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54"/>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54"/>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54"/>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54"/>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54"/>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54"/>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54"/>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54"/>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54"/>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54"/>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54"/>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54"/>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54"/>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54"/>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54"/>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54"/>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54"/>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54"/>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54"/>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54"/>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54"/>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54"/>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54"/>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54"/>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54"/>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54"/>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54"/>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54"/>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54"/>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54"/>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54"/>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54"/>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54"/>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54"/>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54"/>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54"/>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54"/>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54"/>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54"/>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54"/>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54"/>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54"/>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54"/>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54"/>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54"/>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54"/>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54"/>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54"/>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54"/>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54"/>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54"/>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54"/>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54"/>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54"/>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54"/>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54"/>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54"/>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54"/>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54"/>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54"/>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54"/>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54"/>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54"/>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54"/>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54"/>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54"/>
      <c r="O489" s="13"/>
      <c r="P489" s="13"/>
      <c r="Q489" s="13"/>
      <c r="R489" s="13"/>
      <c r="S489" s="13"/>
      <c r="T489" s="13"/>
      <c r="U489" s="13"/>
      <c r="V489" s="13"/>
      <c r="W489" s="13"/>
      <c r="X489" s="13"/>
      <c r="Y489" s="13"/>
      <c r="Z489" s="13"/>
    </row>
    <row r="490" spans="1:26" ht="15.75" customHeight="1" x14ac:dyDescent="0.2">
      <c r="N490" s="156"/>
    </row>
    <row r="491" spans="1:26" ht="15.75" customHeight="1" x14ac:dyDescent="0.2">
      <c r="N491" s="156"/>
    </row>
    <row r="492" spans="1:26" ht="15.75" customHeight="1" x14ac:dyDescent="0.2">
      <c r="N492" s="156"/>
    </row>
    <row r="493" spans="1:26" ht="15.75" customHeight="1" x14ac:dyDescent="0.2">
      <c r="N493" s="156"/>
    </row>
    <row r="494" spans="1:26" ht="15.75" customHeight="1" x14ac:dyDescent="0.2">
      <c r="N494" s="156"/>
    </row>
    <row r="495" spans="1:26" ht="15.75" customHeight="1" x14ac:dyDescent="0.2">
      <c r="N495" s="156"/>
    </row>
    <row r="496" spans="1:26" ht="15.75" customHeight="1" x14ac:dyDescent="0.2">
      <c r="N496" s="156"/>
    </row>
    <row r="497" spans="14:14" ht="15.75" customHeight="1" x14ac:dyDescent="0.2">
      <c r="N497" s="156"/>
    </row>
    <row r="498" spans="14:14" ht="15.75" customHeight="1" x14ac:dyDescent="0.2">
      <c r="N498" s="156"/>
    </row>
    <row r="499" spans="14:14" ht="15.75" customHeight="1" x14ac:dyDescent="0.2">
      <c r="N499" s="156"/>
    </row>
    <row r="500" spans="14:14" ht="15.75" customHeight="1" x14ac:dyDescent="0.2">
      <c r="N500" s="156"/>
    </row>
    <row r="501" spans="14:14" ht="15.75" customHeight="1" x14ac:dyDescent="0.2">
      <c r="N501" s="156"/>
    </row>
    <row r="502" spans="14:14" ht="15.75" customHeight="1" x14ac:dyDescent="0.2">
      <c r="N502" s="156"/>
    </row>
    <row r="503" spans="14:14" ht="15.75" customHeight="1" x14ac:dyDescent="0.2">
      <c r="N503" s="156"/>
    </row>
    <row r="504" spans="14:14" ht="15.75" customHeight="1" x14ac:dyDescent="0.2">
      <c r="N504" s="156"/>
    </row>
    <row r="505" spans="14:14" ht="15.75" customHeight="1" x14ac:dyDescent="0.2">
      <c r="N505" s="156"/>
    </row>
    <row r="506" spans="14:14" ht="15.75" customHeight="1" x14ac:dyDescent="0.2">
      <c r="N506" s="156"/>
    </row>
    <row r="507" spans="14:14" ht="15.75" customHeight="1" x14ac:dyDescent="0.2">
      <c r="N507" s="156"/>
    </row>
    <row r="508" spans="14:14" ht="15.75" customHeight="1" x14ac:dyDescent="0.2">
      <c r="N508" s="156"/>
    </row>
    <row r="509" spans="14:14" ht="15.75" customHeight="1" x14ac:dyDescent="0.2">
      <c r="N509" s="156"/>
    </row>
    <row r="510" spans="14:14" ht="15.75" customHeight="1" x14ac:dyDescent="0.2">
      <c r="N510" s="156"/>
    </row>
    <row r="511" spans="14:14" ht="15.75" customHeight="1" x14ac:dyDescent="0.2">
      <c r="N511" s="156"/>
    </row>
    <row r="512" spans="14:14" ht="15.75" customHeight="1" x14ac:dyDescent="0.2">
      <c r="N512" s="156"/>
    </row>
    <row r="513" spans="14:14" ht="15.75" customHeight="1" x14ac:dyDescent="0.2">
      <c r="N513" s="156"/>
    </row>
    <row r="514" spans="14:14" ht="15.75" customHeight="1" x14ac:dyDescent="0.2">
      <c r="N514" s="156"/>
    </row>
    <row r="515" spans="14:14" ht="15.75" customHeight="1" x14ac:dyDescent="0.2">
      <c r="N515" s="156"/>
    </row>
    <row r="516" spans="14:14" ht="15.75" customHeight="1" x14ac:dyDescent="0.2">
      <c r="N516" s="156"/>
    </row>
    <row r="517" spans="14:14" ht="15.75" customHeight="1" x14ac:dyDescent="0.2">
      <c r="N517" s="156"/>
    </row>
    <row r="518" spans="14:14" ht="15.75" customHeight="1" x14ac:dyDescent="0.2">
      <c r="N518" s="156"/>
    </row>
    <row r="519" spans="14:14" ht="15.75" customHeight="1" x14ac:dyDescent="0.2">
      <c r="N519" s="156"/>
    </row>
    <row r="520" spans="14:14" ht="15.75" customHeight="1" x14ac:dyDescent="0.2">
      <c r="N520" s="156"/>
    </row>
    <row r="521" spans="14:14" ht="15.75" customHeight="1" x14ac:dyDescent="0.2">
      <c r="N521" s="156"/>
    </row>
    <row r="522" spans="14:14" ht="15.75" customHeight="1" x14ac:dyDescent="0.2">
      <c r="N522" s="156"/>
    </row>
    <row r="523" spans="14:14" ht="15.75" customHeight="1" x14ac:dyDescent="0.2">
      <c r="N523" s="156"/>
    </row>
    <row r="524" spans="14:14" ht="15.75" customHeight="1" x14ac:dyDescent="0.2">
      <c r="N524" s="156"/>
    </row>
    <row r="525" spans="14:14" ht="15.75" customHeight="1" x14ac:dyDescent="0.2">
      <c r="N525" s="156"/>
    </row>
    <row r="526" spans="14:14" ht="15.75" customHeight="1" x14ac:dyDescent="0.2">
      <c r="N526" s="156"/>
    </row>
    <row r="527" spans="14:14" ht="15.75" customHeight="1" x14ac:dyDescent="0.2">
      <c r="N527" s="156"/>
    </row>
    <row r="528" spans="14:14" ht="15.75" customHeight="1" x14ac:dyDescent="0.2">
      <c r="N528" s="156"/>
    </row>
    <row r="529" spans="14:14" ht="15.75" customHeight="1" x14ac:dyDescent="0.2">
      <c r="N529" s="156"/>
    </row>
    <row r="530" spans="14:14" ht="15.75" customHeight="1" x14ac:dyDescent="0.2">
      <c r="N530" s="156"/>
    </row>
    <row r="531" spans="14:14" ht="15.75" customHeight="1" x14ac:dyDescent="0.2">
      <c r="N531" s="156"/>
    </row>
    <row r="532" spans="14:14" ht="15.75" customHeight="1" x14ac:dyDescent="0.2">
      <c r="N532" s="156"/>
    </row>
    <row r="533" spans="14:14" ht="15.75" customHeight="1" x14ac:dyDescent="0.2">
      <c r="N533" s="156"/>
    </row>
    <row r="534" spans="14:14" ht="15.75" customHeight="1" x14ac:dyDescent="0.2">
      <c r="N534" s="156"/>
    </row>
    <row r="535" spans="14:14" ht="15.75" customHeight="1" x14ac:dyDescent="0.2">
      <c r="N535" s="156"/>
    </row>
    <row r="536" spans="14:14" ht="15.75" customHeight="1" x14ac:dyDescent="0.2">
      <c r="N536" s="156"/>
    </row>
    <row r="537" spans="14:14" ht="15.75" customHeight="1" x14ac:dyDescent="0.2">
      <c r="N537" s="156"/>
    </row>
    <row r="538" spans="14:14" ht="15.75" customHeight="1" x14ac:dyDescent="0.2">
      <c r="N538" s="156"/>
    </row>
    <row r="539" spans="14:14" ht="15.75" customHeight="1" x14ac:dyDescent="0.2">
      <c r="N539" s="156"/>
    </row>
    <row r="540" spans="14:14" ht="15.75" customHeight="1" x14ac:dyDescent="0.2">
      <c r="N540" s="156"/>
    </row>
    <row r="541" spans="14:14" ht="15.75" customHeight="1" x14ac:dyDescent="0.2">
      <c r="N541" s="156"/>
    </row>
    <row r="542" spans="14:14" ht="15.75" customHeight="1" x14ac:dyDescent="0.2">
      <c r="N542" s="156"/>
    </row>
    <row r="543" spans="14:14" ht="15.75" customHeight="1" x14ac:dyDescent="0.2">
      <c r="N543" s="156"/>
    </row>
    <row r="544" spans="14:14" ht="15.75" customHeight="1" x14ac:dyDescent="0.2">
      <c r="N544" s="156"/>
    </row>
    <row r="545" spans="14:14" ht="15.75" customHeight="1" x14ac:dyDescent="0.2">
      <c r="N545" s="156"/>
    </row>
    <row r="546" spans="14:14" ht="15.75" customHeight="1" x14ac:dyDescent="0.2">
      <c r="N546" s="156"/>
    </row>
    <row r="547" spans="14:14" ht="15.75" customHeight="1" x14ac:dyDescent="0.2">
      <c r="N547" s="156"/>
    </row>
    <row r="548" spans="14:14" ht="15.75" customHeight="1" x14ac:dyDescent="0.2">
      <c r="N548" s="156"/>
    </row>
    <row r="549" spans="14:14" ht="15.75" customHeight="1" x14ac:dyDescent="0.2">
      <c r="N549" s="156"/>
    </row>
    <row r="550" spans="14:14" ht="15.75" customHeight="1" x14ac:dyDescent="0.2">
      <c r="N550" s="156"/>
    </row>
    <row r="551" spans="14:14" ht="15.75" customHeight="1" x14ac:dyDescent="0.2">
      <c r="N551" s="156"/>
    </row>
    <row r="552" spans="14:14" ht="15.75" customHeight="1" x14ac:dyDescent="0.2">
      <c r="N552" s="156"/>
    </row>
    <row r="553" spans="14:14" ht="15.75" customHeight="1" x14ac:dyDescent="0.2">
      <c r="N553" s="156"/>
    </row>
    <row r="554" spans="14:14" ht="15.75" customHeight="1" x14ac:dyDescent="0.2">
      <c r="N554" s="156"/>
    </row>
    <row r="555" spans="14:14" ht="15.75" customHeight="1" x14ac:dyDescent="0.2">
      <c r="N555" s="156"/>
    </row>
    <row r="556" spans="14:14" ht="15.75" customHeight="1" x14ac:dyDescent="0.2">
      <c r="N556" s="156"/>
    </row>
    <row r="557" spans="14:14" ht="15.75" customHeight="1" x14ac:dyDescent="0.2">
      <c r="N557" s="156"/>
    </row>
    <row r="558" spans="14:14" ht="15.75" customHeight="1" x14ac:dyDescent="0.2">
      <c r="N558" s="156"/>
    </row>
    <row r="559" spans="14:14" ht="15.75" customHeight="1" x14ac:dyDescent="0.2">
      <c r="N559" s="156"/>
    </row>
    <row r="560" spans="14:14" ht="15.75" customHeight="1" x14ac:dyDescent="0.2">
      <c r="N560" s="156"/>
    </row>
    <row r="561" spans="14:14" ht="15.75" customHeight="1" x14ac:dyDescent="0.2">
      <c r="N561" s="156"/>
    </row>
    <row r="562" spans="14:14" ht="15.75" customHeight="1" x14ac:dyDescent="0.2">
      <c r="N562" s="156"/>
    </row>
    <row r="563" spans="14:14" ht="15.75" customHeight="1" x14ac:dyDescent="0.2">
      <c r="N563" s="156"/>
    </row>
    <row r="564" spans="14:14" ht="15.75" customHeight="1" x14ac:dyDescent="0.2">
      <c r="N564" s="156"/>
    </row>
    <row r="565" spans="14:14" ht="15.75" customHeight="1" x14ac:dyDescent="0.2">
      <c r="N565" s="156"/>
    </row>
    <row r="566" spans="14:14" ht="15.75" customHeight="1" x14ac:dyDescent="0.2">
      <c r="N566" s="156"/>
    </row>
    <row r="567" spans="14:14" ht="15.75" customHeight="1" x14ac:dyDescent="0.2">
      <c r="N567" s="156"/>
    </row>
    <row r="568" spans="14:14" ht="15.75" customHeight="1" x14ac:dyDescent="0.2">
      <c r="N568" s="156"/>
    </row>
    <row r="569" spans="14:14" ht="15.75" customHeight="1" x14ac:dyDescent="0.2">
      <c r="N569" s="156"/>
    </row>
    <row r="570" spans="14:14" ht="15.75" customHeight="1" x14ac:dyDescent="0.2">
      <c r="N570" s="156"/>
    </row>
    <row r="571" spans="14:14" ht="15.75" customHeight="1" x14ac:dyDescent="0.2">
      <c r="N571" s="156"/>
    </row>
    <row r="572" spans="14:14" ht="15.75" customHeight="1" x14ac:dyDescent="0.2">
      <c r="N572" s="156"/>
    </row>
    <row r="573" spans="14:14" ht="15.75" customHeight="1" x14ac:dyDescent="0.2">
      <c r="N573" s="156"/>
    </row>
    <row r="574" spans="14:14" ht="15.75" customHeight="1" x14ac:dyDescent="0.2">
      <c r="N574" s="156"/>
    </row>
    <row r="575" spans="14:14" ht="15.75" customHeight="1" x14ac:dyDescent="0.2">
      <c r="N575" s="156"/>
    </row>
    <row r="576" spans="14:14" ht="15.75" customHeight="1" x14ac:dyDescent="0.2">
      <c r="N576" s="156"/>
    </row>
    <row r="577" spans="14:14" ht="15.75" customHeight="1" x14ac:dyDescent="0.2">
      <c r="N577" s="156"/>
    </row>
    <row r="578" spans="14:14" ht="15.75" customHeight="1" x14ac:dyDescent="0.2">
      <c r="N578" s="156"/>
    </row>
    <row r="579" spans="14:14" ht="15.75" customHeight="1" x14ac:dyDescent="0.2">
      <c r="N579" s="156"/>
    </row>
    <row r="580" spans="14:14" ht="15.75" customHeight="1" x14ac:dyDescent="0.2">
      <c r="N580" s="156"/>
    </row>
    <row r="581" spans="14:14" ht="15.75" customHeight="1" x14ac:dyDescent="0.2">
      <c r="N581" s="156"/>
    </row>
    <row r="582" spans="14:14" ht="15.75" customHeight="1" x14ac:dyDescent="0.2">
      <c r="N582" s="156"/>
    </row>
    <row r="583" spans="14:14" ht="15.75" customHeight="1" x14ac:dyDescent="0.2">
      <c r="N583" s="156"/>
    </row>
    <row r="584" spans="14:14" ht="15.75" customHeight="1" x14ac:dyDescent="0.2">
      <c r="N584" s="156"/>
    </row>
    <row r="585" spans="14:14" ht="15.75" customHeight="1" x14ac:dyDescent="0.2">
      <c r="N585" s="156"/>
    </row>
    <row r="586" spans="14:14" ht="15.75" customHeight="1" x14ac:dyDescent="0.2">
      <c r="N586" s="156"/>
    </row>
    <row r="587" spans="14:14" ht="15.75" customHeight="1" x14ac:dyDescent="0.2">
      <c r="N587" s="156"/>
    </row>
    <row r="588" spans="14:14" ht="15.75" customHeight="1" x14ac:dyDescent="0.2">
      <c r="N588" s="156"/>
    </row>
    <row r="589" spans="14:14" ht="15.75" customHeight="1" x14ac:dyDescent="0.2">
      <c r="N589" s="156"/>
    </row>
    <row r="590" spans="14:14" ht="15.75" customHeight="1" x14ac:dyDescent="0.2">
      <c r="N590" s="156"/>
    </row>
    <row r="591" spans="14:14" ht="15.75" customHeight="1" x14ac:dyDescent="0.2">
      <c r="N591" s="156"/>
    </row>
    <row r="592" spans="14:14" ht="15.75" customHeight="1" x14ac:dyDescent="0.2">
      <c r="N592" s="156"/>
    </row>
    <row r="593" spans="14:14" ht="15.75" customHeight="1" x14ac:dyDescent="0.2">
      <c r="N593" s="156"/>
    </row>
    <row r="594" spans="14:14" ht="15.75" customHeight="1" x14ac:dyDescent="0.2">
      <c r="N594" s="156"/>
    </row>
    <row r="595" spans="14:14" ht="15.75" customHeight="1" x14ac:dyDescent="0.2">
      <c r="N595" s="156"/>
    </row>
    <row r="596" spans="14:14" ht="15.75" customHeight="1" x14ac:dyDescent="0.2">
      <c r="N596" s="156"/>
    </row>
    <row r="597" spans="14:14" ht="15.75" customHeight="1" x14ac:dyDescent="0.2">
      <c r="N597" s="156"/>
    </row>
    <row r="598" spans="14:14" ht="15.75" customHeight="1" x14ac:dyDescent="0.2">
      <c r="N598" s="156"/>
    </row>
    <row r="599" spans="14:14" ht="15.75" customHeight="1" x14ac:dyDescent="0.2">
      <c r="N599" s="156"/>
    </row>
    <row r="600" spans="14:14" ht="15.75" customHeight="1" x14ac:dyDescent="0.2">
      <c r="N600" s="156"/>
    </row>
    <row r="601" spans="14:14" ht="15.75" customHeight="1" x14ac:dyDescent="0.2">
      <c r="N601" s="156"/>
    </row>
    <row r="602" spans="14:14" ht="15.75" customHeight="1" x14ac:dyDescent="0.2">
      <c r="N602" s="156"/>
    </row>
    <row r="603" spans="14:14" ht="15.75" customHeight="1" x14ac:dyDescent="0.2">
      <c r="N603" s="156"/>
    </row>
    <row r="604" spans="14:14" ht="15.75" customHeight="1" x14ac:dyDescent="0.2">
      <c r="N604" s="156"/>
    </row>
    <row r="605" spans="14:14" ht="15.75" customHeight="1" x14ac:dyDescent="0.2">
      <c r="N605" s="156"/>
    </row>
    <row r="606" spans="14:14" ht="15.75" customHeight="1" x14ac:dyDescent="0.2">
      <c r="N606" s="156"/>
    </row>
    <row r="607" spans="14:14" ht="15.75" customHeight="1" x14ac:dyDescent="0.2">
      <c r="N607" s="156"/>
    </row>
    <row r="608" spans="14:14" ht="15.75" customHeight="1" x14ac:dyDescent="0.2">
      <c r="N608" s="156"/>
    </row>
    <row r="609" spans="14:14" ht="15.75" customHeight="1" x14ac:dyDescent="0.2">
      <c r="N609" s="156"/>
    </row>
    <row r="610" spans="14:14" ht="15.75" customHeight="1" x14ac:dyDescent="0.2">
      <c r="N610" s="156"/>
    </row>
    <row r="611" spans="14:14" ht="15.75" customHeight="1" x14ac:dyDescent="0.2">
      <c r="N611" s="156"/>
    </row>
    <row r="612" spans="14:14" ht="15.75" customHeight="1" x14ac:dyDescent="0.2">
      <c r="N612" s="156"/>
    </row>
    <row r="613" spans="14:14" ht="15.75" customHeight="1" x14ac:dyDescent="0.2">
      <c r="N613" s="156"/>
    </row>
    <row r="614" spans="14:14" ht="15.75" customHeight="1" x14ac:dyDescent="0.2">
      <c r="N614" s="156"/>
    </row>
    <row r="615" spans="14:14" ht="15.75" customHeight="1" x14ac:dyDescent="0.2">
      <c r="N615" s="156"/>
    </row>
    <row r="616" spans="14:14" ht="15.75" customHeight="1" x14ac:dyDescent="0.2">
      <c r="N616" s="156"/>
    </row>
    <row r="617" spans="14:14" ht="15.75" customHeight="1" x14ac:dyDescent="0.2">
      <c r="N617" s="156"/>
    </row>
    <row r="618" spans="14:14" ht="15.75" customHeight="1" x14ac:dyDescent="0.2">
      <c r="N618" s="156"/>
    </row>
    <row r="619" spans="14:14" ht="15.75" customHeight="1" x14ac:dyDescent="0.2">
      <c r="N619" s="156"/>
    </row>
    <row r="620" spans="14:14" ht="15.75" customHeight="1" x14ac:dyDescent="0.2">
      <c r="N620" s="156"/>
    </row>
    <row r="621" spans="14:14" ht="15.75" customHeight="1" x14ac:dyDescent="0.2">
      <c r="N621" s="156"/>
    </row>
    <row r="622" spans="14:14" ht="15.75" customHeight="1" x14ac:dyDescent="0.2">
      <c r="N622" s="156"/>
    </row>
    <row r="623" spans="14:14" ht="15.75" customHeight="1" x14ac:dyDescent="0.2">
      <c r="N623" s="156"/>
    </row>
    <row r="624" spans="14:14" ht="15.75" customHeight="1" x14ac:dyDescent="0.2">
      <c r="N624" s="156"/>
    </row>
    <row r="625" spans="14:14" ht="15.75" customHeight="1" x14ac:dyDescent="0.2">
      <c r="N625" s="156"/>
    </row>
    <row r="626" spans="14:14" ht="15.75" customHeight="1" x14ac:dyDescent="0.2">
      <c r="N626" s="156"/>
    </row>
    <row r="627" spans="14:14" ht="15.75" customHeight="1" x14ac:dyDescent="0.2">
      <c r="N627" s="156"/>
    </row>
    <row r="628" spans="14:14" ht="15.75" customHeight="1" x14ac:dyDescent="0.2">
      <c r="N628" s="156"/>
    </row>
    <row r="629" spans="14:14" ht="15.75" customHeight="1" x14ac:dyDescent="0.2">
      <c r="N629" s="156"/>
    </row>
    <row r="630" spans="14:14" ht="15.75" customHeight="1" x14ac:dyDescent="0.2">
      <c r="N630" s="156"/>
    </row>
    <row r="631" spans="14:14" ht="15.75" customHeight="1" x14ac:dyDescent="0.2">
      <c r="N631" s="156"/>
    </row>
    <row r="632" spans="14:14" ht="15.75" customHeight="1" x14ac:dyDescent="0.2">
      <c r="N632" s="156"/>
    </row>
    <row r="633" spans="14:14" ht="15.75" customHeight="1" x14ac:dyDescent="0.2">
      <c r="N633" s="156"/>
    </row>
    <row r="634" spans="14:14" ht="15.75" customHeight="1" x14ac:dyDescent="0.2">
      <c r="N634" s="156"/>
    </row>
    <row r="635" spans="14:14" ht="15.75" customHeight="1" x14ac:dyDescent="0.2">
      <c r="N635" s="156"/>
    </row>
    <row r="636" spans="14:14" ht="15.75" customHeight="1" x14ac:dyDescent="0.2">
      <c r="N636" s="156"/>
    </row>
    <row r="637" spans="14:14" ht="15.75" customHeight="1" x14ac:dyDescent="0.2">
      <c r="N637" s="156"/>
    </row>
    <row r="638" spans="14:14" ht="15.75" customHeight="1" x14ac:dyDescent="0.2">
      <c r="N638" s="156"/>
    </row>
    <row r="639" spans="14:14" ht="15.75" customHeight="1" x14ac:dyDescent="0.2">
      <c r="N639" s="156"/>
    </row>
    <row r="640" spans="14:14" ht="15.75" customHeight="1" x14ac:dyDescent="0.2">
      <c r="N640" s="156"/>
    </row>
    <row r="641" spans="14:14" ht="15.75" customHeight="1" x14ac:dyDescent="0.2">
      <c r="N641" s="156"/>
    </row>
    <row r="642" spans="14:14" ht="15.75" customHeight="1" x14ac:dyDescent="0.2">
      <c r="N642" s="156"/>
    </row>
    <row r="643" spans="14:14" ht="15.75" customHeight="1" x14ac:dyDescent="0.2">
      <c r="N643" s="156"/>
    </row>
    <row r="644" spans="14:14" ht="15.75" customHeight="1" x14ac:dyDescent="0.2">
      <c r="N644" s="156"/>
    </row>
    <row r="645" spans="14:14" ht="15.75" customHeight="1" x14ac:dyDescent="0.2">
      <c r="N645" s="156"/>
    </row>
    <row r="646" spans="14:14" ht="15.75" customHeight="1" x14ac:dyDescent="0.2">
      <c r="N646" s="156"/>
    </row>
    <row r="647" spans="14:14" ht="15.75" customHeight="1" x14ac:dyDescent="0.2">
      <c r="N647" s="156"/>
    </row>
    <row r="648" spans="14:14" ht="15.75" customHeight="1" x14ac:dyDescent="0.2">
      <c r="N648" s="156"/>
    </row>
    <row r="649" spans="14:14" ht="15.75" customHeight="1" x14ac:dyDescent="0.2">
      <c r="N649" s="156"/>
    </row>
    <row r="650" spans="14:14" ht="15.75" customHeight="1" x14ac:dyDescent="0.2">
      <c r="N650" s="156"/>
    </row>
    <row r="651" spans="14:14" ht="15.75" customHeight="1" x14ac:dyDescent="0.2">
      <c r="N651" s="156"/>
    </row>
    <row r="652" spans="14:14" ht="15.75" customHeight="1" x14ac:dyDescent="0.2">
      <c r="N652" s="156"/>
    </row>
    <row r="653" spans="14:14" ht="15.75" customHeight="1" x14ac:dyDescent="0.2">
      <c r="N653" s="156"/>
    </row>
    <row r="654" spans="14:14" ht="15.75" customHeight="1" x14ac:dyDescent="0.2">
      <c r="N654" s="156"/>
    </row>
    <row r="655" spans="14:14" ht="15.75" customHeight="1" x14ac:dyDescent="0.2">
      <c r="N655" s="156"/>
    </row>
    <row r="656" spans="14:14" ht="15.75" customHeight="1" x14ac:dyDescent="0.2">
      <c r="N656" s="156"/>
    </row>
    <row r="657" spans="14:14" ht="15.75" customHeight="1" x14ac:dyDescent="0.2">
      <c r="N657" s="156"/>
    </row>
    <row r="658" spans="14:14" ht="15.75" customHeight="1" x14ac:dyDescent="0.2">
      <c r="N658" s="156"/>
    </row>
    <row r="659" spans="14:14" ht="15.75" customHeight="1" x14ac:dyDescent="0.2">
      <c r="N659" s="156"/>
    </row>
    <row r="660" spans="14:14" ht="15.75" customHeight="1" x14ac:dyDescent="0.2">
      <c r="N660" s="156"/>
    </row>
    <row r="661" spans="14:14" ht="15.75" customHeight="1" x14ac:dyDescent="0.2">
      <c r="N661" s="156"/>
    </row>
    <row r="662" spans="14:14" ht="15.75" customHeight="1" x14ac:dyDescent="0.2">
      <c r="N662" s="156"/>
    </row>
    <row r="663" spans="14:14" ht="15.75" customHeight="1" x14ac:dyDescent="0.2">
      <c r="N663" s="156"/>
    </row>
    <row r="664" spans="14:14" ht="15.75" customHeight="1" x14ac:dyDescent="0.2">
      <c r="N664" s="156"/>
    </row>
    <row r="665" spans="14:14" ht="15.75" customHeight="1" x14ac:dyDescent="0.2">
      <c r="N665" s="156"/>
    </row>
    <row r="666" spans="14:14" ht="15.75" customHeight="1" x14ac:dyDescent="0.2">
      <c r="N666" s="156"/>
    </row>
    <row r="667" spans="14:14" ht="15.75" customHeight="1" x14ac:dyDescent="0.2">
      <c r="N667" s="156"/>
    </row>
    <row r="668" spans="14:14" ht="15.75" customHeight="1" x14ac:dyDescent="0.2">
      <c r="N668" s="156"/>
    </row>
    <row r="669" spans="14:14" ht="15.75" customHeight="1" x14ac:dyDescent="0.2">
      <c r="N669" s="156"/>
    </row>
    <row r="670" spans="14:14" ht="15.75" customHeight="1" x14ac:dyDescent="0.2">
      <c r="N670" s="156"/>
    </row>
    <row r="671" spans="14:14" ht="15.75" customHeight="1" x14ac:dyDescent="0.2">
      <c r="N671" s="156"/>
    </row>
    <row r="672" spans="14:14" ht="15.75" customHeight="1" x14ac:dyDescent="0.2">
      <c r="N672" s="156"/>
    </row>
    <row r="673" spans="14:14" ht="15.75" customHeight="1" x14ac:dyDescent="0.2">
      <c r="N673" s="156"/>
    </row>
    <row r="674" spans="14:14" ht="15.75" customHeight="1" x14ac:dyDescent="0.2">
      <c r="N674" s="156"/>
    </row>
    <row r="675" spans="14:14" ht="15.75" customHeight="1" x14ac:dyDescent="0.2">
      <c r="N675" s="156"/>
    </row>
    <row r="676" spans="14:14" ht="15.75" customHeight="1" x14ac:dyDescent="0.2">
      <c r="N676" s="156"/>
    </row>
    <row r="677" spans="14:14" ht="15.75" customHeight="1" x14ac:dyDescent="0.2">
      <c r="N677" s="156"/>
    </row>
    <row r="678" spans="14:14" ht="15.75" customHeight="1" x14ac:dyDescent="0.2">
      <c r="N678" s="156"/>
    </row>
    <row r="679" spans="14:14" ht="15.75" customHeight="1" x14ac:dyDescent="0.2">
      <c r="N679" s="156"/>
    </row>
    <row r="680" spans="14:14" ht="15.75" customHeight="1" x14ac:dyDescent="0.2">
      <c r="N680" s="156"/>
    </row>
    <row r="681" spans="14:14" ht="15.75" customHeight="1" x14ac:dyDescent="0.2">
      <c r="N681" s="156"/>
    </row>
    <row r="682" spans="14:14" ht="15.75" customHeight="1" x14ac:dyDescent="0.2">
      <c r="N682" s="156"/>
    </row>
    <row r="683" spans="14:14" ht="15.75" customHeight="1" x14ac:dyDescent="0.2">
      <c r="N683" s="156"/>
    </row>
    <row r="684" spans="14:14" ht="15.75" customHeight="1" x14ac:dyDescent="0.2">
      <c r="N684" s="156"/>
    </row>
    <row r="685" spans="14:14" ht="15.75" customHeight="1" x14ac:dyDescent="0.2">
      <c r="N685" s="156"/>
    </row>
    <row r="686" spans="14:14" ht="15.75" customHeight="1" x14ac:dyDescent="0.2">
      <c r="N686" s="156"/>
    </row>
    <row r="687" spans="14:14" ht="15.75" customHeight="1" x14ac:dyDescent="0.2">
      <c r="N687" s="156"/>
    </row>
    <row r="688" spans="14:14" ht="15.75" customHeight="1" x14ac:dyDescent="0.2">
      <c r="N688" s="156"/>
    </row>
    <row r="689" spans="14:14" ht="15.75" customHeight="1" x14ac:dyDescent="0.2">
      <c r="N689" s="156"/>
    </row>
    <row r="690" spans="14:14" ht="15.75" customHeight="1" x14ac:dyDescent="0.2">
      <c r="N690" s="156"/>
    </row>
    <row r="691" spans="14:14" ht="15.75" customHeight="1" x14ac:dyDescent="0.2">
      <c r="N691" s="156"/>
    </row>
    <row r="692" spans="14:14" ht="15.75" customHeight="1" x14ac:dyDescent="0.2">
      <c r="N692" s="156"/>
    </row>
    <row r="693" spans="14:14" ht="15.75" customHeight="1" x14ac:dyDescent="0.2">
      <c r="N693" s="156"/>
    </row>
    <row r="694" spans="14:14" ht="15.75" customHeight="1" x14ac:dyDescent="0.2">
      <c r="N694" s="156"/>
    </row>
    <row r="695" spans="14:14" ht="15.75" customHeight="1" x14ac:dyDescent="0.2">
      <c r="N695" s="156"/>
    </row>
    <row r="696" spans="14:14" ht="15.75" customHeight="1" x14ac:dyDescent="0.2">
      <c r="N696" s="156"/>
    </row>
    <row r="697" spans="14:14" ht="15.75" customHeight="1" x14ac:dyDescent="0.2">
      <c r="N697" s="156"/>
    </row>
    <row r="698" spans="14:14" ht="15.75" customHeight="1" x14ac:dyDescent="0.2">
      <c r="N698" s="156"/>
    </row>
    <row r="699" spans="14:14" ht="15.75" customHeight="1" x14ac:dyDescent="0.2">
      <c r="N699" s="156"/>
    </row>
    <row r="700" spans="14:14" ht="15.75" customHeight="1" x14ac:dyDescent="0.2">
      <c r="N700" s="156"/>
    </row>
    <row r="701" spans="14:14" ht="15.75" customHeight="1" x14ac:dyDescent="0.2">
      <c r="N701" s="156"/>
    </row>
    <row r="702" spans="14:14" ht="15.75" customHeight="1" x14ac:dyDescent="0.2">
      <c r="N702" s="156"/>
    </row>
    <row r="703" spans="14:14" ht="15.75" customHeight="1" x14ac:dyDescent="0.2">
      <c r="N703" s="156"/>
    </row>
    <row r="704" spans="14:14" ht="15.75" customHeight="1" x14ac:dyDescent="0.2">
      <c r="N704" s="156"/>
    </row>
    <row r="705" spans="14:14" ht="15.75" customHeight="1" x14ac:dyDescent="0.2">
      <c r="N705" s="156"/>
    </row>
    <row r="706" spans="14:14" ht="15.75" customHeight="1" x14ac:dyDescent="0.2">
      <c r="N706" s="156"/>
    </row>
    <row r="707" spans="14:14" ht="15.75" customHeight="1" x14ac:dyDescent="0.2">
      <c r="N707" s="156"/>
    </row>
    <row r="708" spans="14:14" ht="15.75" customHeight="1" x14ac:dyDescent="0.2">
      <c r="N708" s="156"/>
    </row>
    <row r="709" spans="14:14" ht="15.75" customHeight="1" x14ac:dyDescent="0.2">
      <c r="N709" s="156"/>
    </row>
    <row r="710" spans="14:14" ht="15.75" customHeight="1" x14ac:dyDescent="0.2">
      <c r="N710" s="156"/>
    </row>
    <row r="711" spans="14:14" ht="15.75" customHeight="1" x14ac:dyDescent="0.2">
      <c r="N711" s="156"/>
    </row>
    <row r="712" spans="14:14" ht="15.75" customHeight="1" x14ac:dyDescent="0.2">
      <c r="N712" s="156"/>
    </row>
    <row r="713" spans="14:14" ht="15.75" customHeight="1" x14ac:dyDescent="0.2">
      <c r="N713" s="156"/>
    </row>
    <row r="714" spans="14:14" ht="15.75" customHeight="1" x14ac:dyDescent="0.2">
      <c r="N714" s="156"/>
    </row>
    <row r="715" spans="14:14" ht="15.75" customHeight="1" x14ac:dyDescent="0.2">
      <c r="N715" s="156"/>
    </row>
    <row r="716" spans="14:14" ht="15.75" customHeight="1" x14ac:dyDescent="0.2">
      <c r="N716" s="156"/>
    </row>
    <row r="717" spans="14:14" ht="15.75" customHeight="1" x14ac:dyDescent="0.2">
      <c r="N717" s="156"/>
    </row>
    <row r="718" spans="14:14" ht="15.75" customHeight="1" x14ac:dyDescent="0.2">
      <c r="N718" s="156"/>
    </row>
    <row r="719" spans="14:14" ht="15.75" customHeight="1" x14ac:dyDescent="0.2">
      <c r="N719" s="156"/>
    </row>
    <row r="720" spans="14:14" ht="15.75" customHeight="1" x14ac:dyDescent="0.2">
      <c r="N720" s="156"/>
    </row>
    <row r="721" spans="14:14" ht="15.75" customHeight="1" x14ac:dyDescent="0.2">
      <c r="N721" s="156"/>
    </row>
    <row r="722" spans="14:14" ht="15.75" customHeight="1" x14ac:dyDescent="0.2">
      <c r="N722" s="156"/>
    </row>
    <row r="723" spans="14:14" ht="15.75" customHeight="1" x14ac:dyDescent="0.2">
      <c r="N723" s="156"/>
    </row>
    <row r="724" spans="14:14" ht="15.75" customHeight="1" x14ac:dyDescent="0.2">
      <c r="N724" s="156"/>
    </row>
    <row r="725" spans="14:14" ht="15.75" customHeight="1" x14ac:dyDescent="0.2">
      <c r="N725" s="156"/>
    </row>
    <row r="726" spans="14:14" ht="15.75" customHeight="1" x14ac:dyDescent="0.2">
      <c r="N726" s="156"/>
    </row>
    <row r="727" spans="14:14" ht="15.75" customHeight="1" x14ac:dyDescent="0.2">
      <c r="N727" s="156"/>
    </row>
    <row r="728" spans="14:14" ht="15.75" customHeight="1" x14ac:dyDescent="0.2">
      <c r="N728" s="156"/>
    </row>
    <row r="729" spans="14:14" ht="15.75" customHeight="1" x14ac:dyDescent="0.2">
      <c r="N729" s="156"/>
    </row>
    <row r="730" spans="14:14" ht="15.75" customHeight="1" x14ac:dyDescent="0.2">
      <c r="N730" s="156"/>
    </row>
    <row r="731" spans="14:14" ht="15.75" customHeight="1" x14ac:dyDescent="0.2">
      <c r="N731" s="156"/>
    </row>
    <row r="732" spans="14:14" ht="15.75" customHeight="1" x14ac:dyDescent="0.2">
      <c r="N732" s="156"/>
    </row>
    <row r="733" spans="14:14" ht="15.75" customHeight="1" x14ac:dyDescent="0.2">
      <c r="N733" s="156"/>
    </row>
    <row r="734" spans="14:14" ht="15.75" customHeight="1" x14ac:dyDescent="0.2">
      <c r="N734" s="156"/>
    </row>
    <row r="735" spans="14:14" ht="15.75" customHeight="1" x14ac:dyDescent="0.2">
      <c r="N735" s="156"/>
    </row>
    <row r="736" spans="14:14" ht="15.75" customHeight="1" x14ac:dyDescent="0.2">
      <c r="N736" s="156"/>
    </row>
    <row r="737" spans="14:14" ht="15.75" customHeight="1" x14ac:dyDescent="0.2">
      <c r="N737" s="156"/>
    </row>
    <row r="738" spans="14:14" ht="15.75" customHeight="1" x14ac:dyDescent="0.2">
      <c r="N738" s="156"/>
    </row>
    <row r="739" spans="14:14" ht="15.75" customHeight="1" x14ac:dyDescent="0.2">
      <c r="N739" s="156"/>
    </row>
    <row r="740" spans="14:14" ht="15.75" customHeight="1" x14ac:dyDescent="0.2">
      <c r="N740" s="156"/>
    </row>
    <row r="741" spans="14:14" ht="15.75" customHeight="1" x14ac:dyDescent="0.2">
      <c r="N741" s="156"/>
    </row>
    <row r="742" spans="14:14" ht="15.75" customHeight="1" x14ac:dyDescent="0.2">
      <c r="N742" s="156"/>
    </row>
    <row r="743" spans="14:14" ht="15.75" customHeight="1" x14ac:dyDescent="0.2">
      <c r="N743" s="156"/>
    </row>
    <row r="744" spans="14:14" ht="15.75" customHeight="1" x14ac:dyDescent="0.2">
      <c r="N744" s="156"/>
    </row>
    <row r="745" spans="14:14" ht="15.75" customHeight="1" x14ac:dyDescent="0.2">
      <c r="N745" s="156"/>
    </row>
    <row r="746" spans="14:14" ht="15.75" customHeight="1" x14ac:dyDescent="0.2">
      <c r="N746" s="156"/>
    </row>
    <row r="747" spans="14:14" ht="15.75" customHeight="1" x14ac:dyDescent="0.2">
      <c r="N747" s="156"/>
    </row>
    <row r="748" spans="14:14" ht="15.75" customHeight="1" x14ac:dyDescent="0.2">
      <c r="N748" s="156"/>
    </row>
    <row r="749" spans="14:14" ht="15.75" customHeight="1" x14ac:dyDescent="0.2">
      <c r="N749" s="156"/>
    </row>
    <row r="750" spans="14:14" ht="15.75" customHeight="1" x14ac:dyDescent="0.2">
      <c r="N750" s="156"/>
    </row>
    <row r="751" spans="14:14" ht="15.75" customHeight="1" x14ac:dyDescent="0.2">
      <c r="N751" s="156"/>
    </row>
    <row r="752" spans="14:14" ht="15.75" customHeight="1" x14ac:dyDescent="0.2">
      <c r="N752" s="156"/>
    </row>
    <row r="753" spans="14:14" ht="15.75" customHeight="1" x14ac:dyDescent="0.2">
      <c r="N753" s="156"/>
    </row>
    <row r="754" spans="14:14" ht="15.75" customHeight="1" x14ac:dyDescent="0.2">
      <c r="N754" s="156"/>
    </row>
    <row r="755" spans="14:14" ht="15.75" customHeight="1" x14ac:dyDescent="0.2">
      <c r="N755" s="156"/>
    </row>
    <row r="756" spans="14:14" ht="15.75" customHeight="1" x14ac:dyDescent="0.2">
      <c r="N756" s="156"/>
    </row>
    <row r="757" spans="14:14" ht="15.75" customHeight="1" x14ac:dyDescent="0.2">
      <c r="N757" s="156"/>
    </row>
    <row r="758" spans="14:14" ht="15.75" customHeight="1" x14ac:dyDescent="0.2">
      <c r="N758" s="156"/>
    </row>
    <row r="759" spans="14:14" ht="15.75" customHeight="1" x14ac:dyDescent="0.2">
      <c r="N759" s="156"/>
    </row>
    <row r="760" spans="14:14" ht="15.75" customHeight="1" x14ac:dyDescent="0.2">
      <c r="N760" s="156"/>
    </row>
    <row r="761" spans="14:14" ht="15.75" customHeight="1" x14ac:dyDescent="0.2">
      <c r="N761" s="156"/>
    </row>
    <row r="762" spans="14:14" ht="15.75" customHeight="1" x14ac:dyDescent="0.2">
      <c r="N762" s="156"/>
    </row>
    <row r="763" spans="14:14" ht="15.75" customHeight="1" x14ac:dyDescent="0.2">
      <c r="N763" s="156"/>
    </row>
    <row r="764" spans="14:14" ht="15.75" customHeight="1" x14ac:dyDescent="0.2">
      <c r="N764" s="156"/>
    </row>
    <row r="765" spans="14:14" ht="15.75" customHeight="1" x14ac:dyDescent="0.2">
      <c r="N765" s="156"/>
    </row>
    <row r="766" spans="14:14" ht="15.75" customHeight="1" x14ac:dyDescent="0.2">
      <c r="N766" s="156"/>
    </row>
    <row r="767" spans="14:14" ht="15.75" customHeight="1" x14ac:dyDescent="0.2">
      <c r="N767" s="156"/>
    </row>
    <row r="768" spans="14:14" ht="15.75" customHeight="1" x14ac:dyDescent="0.2">
      <c r="N768" s="156"/>
    </row>
    <row r="769" spans="14:14" ht="15.75" customHeight="1" x14ac:dyDescent="0.2">
      <c r="N769" s="156"/>
    </row>
    <row r="770" spans="14:14" ht="15.75" customHeight="1" x14ac:dyDescent="0.2">
      <c r="N770" s="156"/>
    </row>
    <row r="771" spans="14:14" ht="15.75" customHeight="1" x14ac:dyDescent="0.2">
      <c r="N771" s="156"/>
    </row>
    <row r="772" spans="14:14" ht="15.75" customHeight="1" x14ac:dyDescent="0.2">
      <c r="N772" s="156"/>
    </row>
    <row r="773" spans="14:14" ht="15.75" customHeight="1" x14ac:dyDescent="0.2">
      <c r="N773" s="156"/>
    </row>
    <row r="774" spans="14:14" ht="15.75" customHeight="1" x14ac:dyDescent="0.2">
      <c r="N774" s="156"/>
    </row>
    <row r="775" spans="14:14" ht="15.75" customHeight="1" x14ac:dyDescent="0.2">
      <c r="N775" s="156"/>
    </row>
    <row r="776" spans="14:14" ht="15.75" customHeight="1" x14ac:dyDescent="0.2">
      <c r="N776" s="156"/>
    </row>
    <row r="777" spans="14:14" ht="15.75" customHeight="1" x14ac:dyDescent="0.2">
      <c r="N777" s="156"/>
    </row>
    <row r="778" spans="14:14" ht="15.75" customHeight="1" x14ac:dyDescent="0.2">
      <c r="N778" s="156"/>
    </row>
    <row r="779" spans="14:14" ht="15.75" customHeight="1" x14ac:dyDescent="0.2">
      <c r="N779" s="156"/>
    </row>
    <row r="780" spans="14:14" ht="15.75" customHeight="1" x14ac:dyDescent="0.2">
      <c r="N780" s="156"/>
    </row>
    <row r="781" spans="14:14" ht="15.75" customHeight="1" x14ac:dyDescent="0.2">
      <c r="N781" s="156"/>
    </row>
    <row r="782" spans="14:14" ht="15.75" customHeight="1" x14ac:dyDescent="0.2">
      <c r="N782" s="156"/>
    </row>
    <row r="783" spans="14:14" ht="15.75" customHeight="1" x14ac:dyDescent="0.2">
      <c r="N783" s="156"/>
    </row>
    <row r="784" spans="14:14" ht="15.75" customHeight="1" x14ac:dyDescent="0.2">
      <c r="N784" s="156"/>
    </row>
    <row r="785" spans="14:14" ht="15.75" customHeight="1" x14ac:dyDescent="0.2">
      <c r="N785" s="156"/>
    </row>
    <row r="786" spans="14:14" ht="15.75" customHeight="1" x14ac:dyDescent="0.2">
      <c r="N786" s="156"/>
    </row>
    <row r="787" spans="14:14" ht="15.75" customHeight="1" x14ac:dyDescent="0.2">
      <c r="N787" s="156"/>
    </row>
    <row r="788" spans="14:14" ht="15.75" customHeight="1" x14ac:dyDescent="0.2">
      <c r="N788" s="156"/>
    </row>
    <row r="789" spans="14:14" ht="15.75" customHeight="1" x14ac:dyDescent="0.2">
      <c r="N789" s="156"/>
    </row>
    <row r="790" spans="14:14" ht="15.75" customHeight="1" x14ac:dyDescent="0.2">
      <c r="N790" s="156"/>
    </row>
    <row r="791" spans="14:14" ht="15.75" customHeight="1" x14ac:dyDescent="0.2">
      <c r="N791" s="156"/>
    </row>
    <row r="792" spans="14:14" ht="15.75" customHeight="1" x14ac:dyDescent="0.2">
      <c r="N792" s="156"/>
    </row>
    <row r="793" spans="14:14" ht="15.75" customHeight="1" x14ac:dyDescent="0.2">
      <c r="N793" s="156"/>
    </row>
    <row r="794" spans="14:14" ht="15.75" customHeight="1" x14ac:dyDescent="0.2">
      <c r="N794" s="156"/>
    </row>
    <row r="795" spans="14:14" ht="15.75" customHeight="1" x14ac:dyDescent="0.2">
      <c r="N795" s="156"/>
    </row>
    <row r="796" spans="14:14" ht="15.75" customHeight="1" x14ac:dyDescent="0.2">
      <c r="N796" s="156"/>
    </row>
    <row r="797" spans="14:14" ht="15.75" customHeight="1" x14ac:dyDescent="0.2">
      <c r="N797" s="156"/>
    </row>
    <row r="798" spans="14:14" ht="15.75" customHeight="1" x14ac:dyDescent="0.2">
      <c r="N798" s="156"/>
    </row>
    <row r="799" spans="14:14" ht="15.75" customHeight="1" x14ac:dyDescent="0.2">
      <c r="N799" s="156"/>
    </row>
    <row r="800" spans="14:14" ht="15.75" customHeight="1" x14ac:dyDescent="0.2">
      <c r="N800" s="156"/>
    </row>
    <row r="801" spans="14:14" ht="15.75" customHeight="1" x14ac:dyDescent="0.2">
      <c r="N801" s="156"/>
    </row>
    <row r="802" spans="14:14" ht="15.75" customHeight="1" x14ac:dyDescent="0.2">
      <c r="N802" s="156"/>
    </row>
    <row r="803" spans="14:14" ht="15.75" customHeight="1" x14ac:dyDescent="0.2">
      <c r="N803" s="156"/>
    </row>
    <row r="804" spans="14:14" ht="15.75" customHeight="1" x14ac:dyDescent="0.2">
      <c r="N804" s="156"/>
    </row>
    <row r="805" spans="14:14" ht="15.75" customHeight="1" x14ac:dyDescent="0.2">
      <c r="N805" s="156"/>
    </row>
    <row r="806" spans="14:14" ht="15.75" customHeight="1" x14ac:dyDescent="0.2">
      <c r="N806" s="156"/>
    </row>
    <row r="807" spans="14:14" ht="15.75" customHeight="1" x14ac:dyDescent="0.2">
      <c r="N807" s="156"/>
    </row>
    <row r="808" spans="14:14" ht="15.75" customHeight="1" x14ac:dyDescent="0.2">
      <c r="N808" s="156"/>
    </row>
    <row r="809" spans="14:14" ht="15.75" customHeight="1" x14ac:dyDescent="0.2">
      <c r="N809" s="156"/>
    </row>
    <row r="810" spans="14:14" ht="15.75" customHeight="1" x14ac:dyDescent="0.2">
      <c r="N810" s="156"/>
    </row>
    <row r="811" spans="14:14" ht="15.75" customHeight="1" x14ac:dyDescent="0.2">
      <c r="N811" s="156"/>
    </row>
    <row r="812" spans="14:14" ht="15.75" customHeight="1" x14ac:dyDescent="0.2">
      <c r="N812" s="156"/>
    </row>
    <row r="813" spans="14:14" ht="15.75" customHeight="1" x14ac:dyDescent="0.2">
      <c r="N813" s="156"/>
    </row>
    <row r="814" spans="14:14" ht="15.75" customHeight="1" x14ac:dyDescent="0.2">
      <c r="N814" s="156"/>
    </row>
    <row r="815" spans="14:14" ht="15.75" customHeight="1" x14ac:dyDescent="0.2">
      <c r="N815" s="156"/>
    </row>
    <row r="816" spans="14:14" ht="15.75" customHeight="1" x14ac:dyDescent="0.2">
      <c r="N816" s="156"/>
    </row>
    <row r="817" spans="14:14" ht="15.75" customHeight="1" x14ac:dyDescent="0.2">
      <c r="N817" s="156"/>
    </row>
    <row r="818" spans="14:14" ht="15.75" customHeight="1" x14ac:dyDescent="0.2">
      <c r="N818" s="156"/>
    </row>
    <row r="819" spans="14:14" ht="15.75" customHeight="1" x14ac:dyDescent="0.2">
      <c r="N819" s="156"/>
    </row>
    <row r="820" spans="14:14" ht="15.75" customHeight="1" x14ac:dyDescent="0.2">
      <c r="N820" s="156"/>
    </row>
    <row r="821" spans="14:14" ht="15.75" customHeight="1" x14ac:dyDescent="0.2">
      <c r="N821" s="156"/>
    </row>
    <row r="822" spans="14:14" ht="15.75" customHeight="1" x14ac:dyDescent="0.2">
      <c r="N822" s="156"/>
    </row>
    <row r="823" spans="14:14" ht="15.75" customHeight="1" x14ac:dyDescent="0.2">
      <c r="N823" s="156"/>
    </row>
    <row r="824" spans="14:14" ht="15.75" customHeight="1" x14ac:dyDescent="0.2">
      <c r="N824" s="156"/>
    </row>
    <row r="825" spans="14:14" ht="15.75" customHeight="1" x14ac:dyDescent="0.2">
      <c r="N825" s="156"/>
    </row>
    <row r="826" spans="14:14" ht="15.75" customHeight="1" x14ac:dyDescent="0.2">
      <c r="N826" s="156"/>
    </row>
    <row r="827" spans="14:14" ht="15.75" customHeight="1" x14ac:dyDescent="0.2">
      <c r="N827" s="156"/>
    </row>
    <row r="828" spans="14:14" ht="15.75" customHeight="1" x14ac:dyDescent="0.2">
      <c r="N828" s="156"/>
    </row>
    <row r="829" spans="14:14" ht="15.75" customHeight="1" x14ac:dyDescent="0.2">
      <c r="N829" s="156"/>
    </row>
    <row r="830" spans="14:14" ht="15.75" customHeight="1" x14ac:dyDescent="0.2">
      <c r="N830" s="156"/>
    </row>
    <row r="831" spans="14:14" ht="15.75" customHeight="1" x14ac:dyDescent="0.2">
      <c r="N831" s="156"/>
    </row>
    <row r="832" spans="14:14" ht="15.75" customHeight="1" x14ac:dyDescent="0.2">
      <c r="N832" s="156"/>
    </row>
    <row r="833" spans="14:14" ht="15.75" customHeight="1" x14ac:dyDescent="0.2">
      <c r="N833" s="156"/>
    </row>
    <row r="834" spans="14:14" ht="15.75" customHeight="1" x14ac:dyDescent="0.2">
      <c r="N834" s="156"/>
    </row>
    <row r="835" spans="14:14" ht="15.75" customHeight="1" x14ac:dyDescent="0.2">
      <c r="N835" s="156"/>
    </row>
    <row r="836" spans="14:14" ht="15.75" customHeight="1" x14ac:dyDescent="0.2">
      <c r="N836" s="156"/>
    </row>
    <row r="837" spans="14:14" ht="15.75" customHeight="1" x14ac:dyDescent="0.2">
      <c r="N837" s="156"/>
    </row>
    <row r="838" spans="14:14" ht="15.75" customHeight="1" x14ac:dyDescent="0.2">
      <c r="N838" s="156"/>
    </row>
    <row r="839" spans="14:14" ht="15.75" customHeight="1" x14ac:dyDescent="0.2">
      <c r="N839" s="156"/>
    </row>
    <row r="840" spans="14:14" ht="15.75" customHeight="1" x14ac:dyDescent="0.2">
      <c r="N840" s="156"/>
    </row>
    <row r="841" spans="14:14" ht="15.75" customHeight="1" x14ac:dyDescent="0.2">
      <c r="N841" s="156"/>
    </row>
    <row r="842" spans="14:14" ht="15.75" customHeight="1" x14ac:dyDescent="0.2">
      <c r="N842" s="156"/>
    </row>
    <row r="843" spans="14:14" ht="15.75" customHeight="1" x14ac:dyDescent="0.2">
      <c r="N843" s="156"/>
    </row>
    <row r="844" spans="14:14" ht="15.75" customHeight="1" x14ac:dyDescent="0.2">
      <c r="N844" s="156"/>
    </row>
    <row r="845" spans="14:14" ht="15.75" customHeight="1" x14ac:dyDescent="0.2">
      <c r="N845" s="156"/>
    </row>
    <row r="846" spans="14:14" ht="15.75" customHeight="1" x14ac:dyDescent="0.2">
      <c r="N846" s="156"/>
    </row>
    <row r="847" spans="14:14" ht="15.75" customHeight="1" x14ac:dyDescent="0.2">
      <c r="N847" s="156"/>
    </row>
    <row r="848" spans="14:14" ht="15.75" customHeight="1" x14ac:dyDescent="0.2">
      <c r="N848" s="156"/>
    </row>
    <row r="849" spans="14:14" ht="15.75" customHeight="1" x14ac:dyDescent="0.2">
      <c r="N849" s="156"/>
    </row>
    <row r="850" spans="14:14" ht="15.75" customHeight="1" x14ac:dyDescent="0.2">
      <c r="N850" s="156"/>
    </row>
    <row r="851" spans="14:14" ht="15.75" customHeight="1" x14ac:dyDescent="0.2">
      <c r="N851" s="156"/>
    </row>
    <row r="852" spans="14:14" ht="15.75" customHeight="1" x14ac:dyDescent="0.2">
      <c r="N852" s="156"/>
    </row>
    <row r="853" spans="14:14" ht="15.75" customHeight="1" x14ac:dyDescent="0.2">
      <c r="N853" s="156"/>
    </row>
    <row r="854" spans="14:14" ht="15.75" customHeight="1" x14ac:dyDescent="0.2">
      <c r="N854" s="156"/>
    </row>
    <row r="855" spans="14:14" ht="15.75" customHeight="1" x14ac:dyDescent="0.2">
      <c r="N855" s="156"/>
    </row>
    <row r="856" spans="14:14" ht="15.75" customHeight="1" x14ac:dyDescent="0.2">
      <c r="N856" s="156"/>
    </row>
    <row r="857" spans="14:14" ht="15.75" customHeight="1" x14ac:dyDescent="0.2">
      <c r="N857" s="156"/>
    </row>
    <row r="858" spans="14:14" ht="15.75" customHeight="1" x14ac:dyDescent="0.2">
      <c r="N858" s="156"/>
    </row>
    <row r="859" spans="14:14" ht="15.75" customHeight="1" x14ac:dyDescent="0.2">
      <c r="N859" s="156"/>
    </row>
    <row r="860" spans="14:14" ht="15.75" customHeight="1" x14ac:dyDescent="0.2">
      <c r="N860" s="156"/>
    </row>
    <row r="861" spans="14:14" ht="15.75" customHeight="1" x14ac:dyDescent="0.2">
      <c r="N861" s="156"/>
    </row>
    <row r="862" spans="14:14" ht="15.75" customHeight="1" x14ac:dyDescent="0.2">
      <c r="N862" s="156"/>
    </row>
    <row r="863" spans="14:14" ht="15.75" customHeight="1" x14ac:dyDescent="0.2">
      <c r="N863" s="156"/>
    </row>
    <row r="864" spans="14:14" ht="15.75" customHeight="1" x14ac:dyDescent="0.2">
      <c r="N864" s="156"/>
    </row>
    <row r="865" spans="14:14" ht="15.75" customHeight="1" x14ac:dyDescent="0.2">
      <c r="N865" s="156"/>
    </row>
    <row r="866" spans="14:14" ht="15.75" customHeight="1" x14ac:dyDescent="0.2">
      <c r="N866" s="156"/>
    </row>
    <row r="867" spans="14:14" ht="15.75" customHeight="1" x14ac:dyDescent="0.2">
      <c r="N867" s="156"/>
    </row>
    <row r="868" spans="14:14" ht="15.75" customHeight="1" x14ac:dyDescent="0.2">
      <c r="N868" s="156"/>
    </row>
    <row r="869" spans="14:14" ht="15.75" customHeight="1" x14ac:dyDescent="0.2">
      <c r="N869" s="156"/>
    </row>
    <row r="870" spans="14:14" ht="15.75" customHeight="1" x14ac:dyDescent="0.2">
      <c r="N870" s="156"/>
    </row>
    <row r="871" spans="14:14" ht="15.75" customHeight="1" x14ac:dyDescent="0.2">
      <c r="N871" s="156"/>
    </row>
    <row r="872" spans="14:14" ht="15.75" customHeight="1" x14ac:dyDescent="0.2">
      <c r="N872" s="156"/>
    </row>
    <row r="873" spans="14:14" ht="15.75" customHeight="1" x14ac:dyDescent="0.2">
      <c r="N873" s="156"/>
    </row>
    <row r="874" spans="14:14" ht="15.75" customHeight="1" x14ac:dyDescent="0.2">
      <c r="N874" s="156"/>
    </row>
    <row r="875" spans="14:14" ht="15.75" customHeight="1" x14ac:dyDescent="0.2">
      <c r="N875" s="156"/>
    </row>
    <row r="876" spans="14:14" ht="15.75" customHeight="1" x14ac:dyDescent="0.2">
      <c r="N876" s="156"/>
    </row>
    <row r="877" spans="14:14" ht="15.75" customHeight="1" x14ac:dyDescent="0.2">
      <c r="N877" s="156"/>
    </row>
    <row r="878" spans="14:14" ht="15.75" customHeight="1" x14ac:dyDescent="0.2">
      <c r="N878" s="156"/>
    </row>
    <row r="879" spans="14:14" ht="15.75" customHeight="1" x14ac:dyDescent="0.2">
      <c r="N879" s="156"/>
    </row>
    <row r="880" spans="14:14" ht="15.75" customHeight="1" x14ac:dyDescent="0.2">
      <c r="N880" s="156"/>
    </row>
    <row r="881" spans="14:14" ht="15.75" customHeight="1" x14ac:dyDescent="0.2">
      <c r="N881" s="156"/>
    </row>
    <row r="882" spans="14:14" ht="15.75" customHeight="1" x14ac:dyDescent="0.2">
      <c r="N882" s="156"/>
    </row>
    <row r="883" spans="14:14" ht="15.75" customHeight="1" x14ac:dyDescent="0.2">
      <c r="N883" s="156"/>
    </row>
    <row r="884" spans="14:14" ht="15.75" customHeight="1" x14ac:dyDescent="0.2">
      <c r="N884" s="156"/>
    </row>
    <row r="885" spans="14:14" ht="15.75" customHeight="1" x14ac:dyDescent="0.2">
      <c r="N885" s="156"/>
    </row>
    <row r="886" spans="14:14" ht="15.75" customHeight="1" x14ac:dyDescent="0.2">
      <c r="N886" s="156"/>
    </row>
    <row r="887" spans="14:14" ht="15.75" customHeight="1" x14ac:dyDescent="0.2">
      <c r="N887" s="156"/>
    </row>
    <row r="888" spans="14:14" ht="15.75" customHeight="1" x14ac:dyDescent="0.2">
      <c r="N888" s="156"/>
    </row>
    <row r="889" spans="14:14" ht="15.75" customHeight="1" x14ac:dyDescent="0.2">
      <c r="N889" s="156"/>
    </row>
    <row r="890" spans="14:14" ht="15.75" customHeight="1" x14ac:dyDescent="0.2">
      <c r="N890" s="156"/>
    </row>
    <row r="891" spans="14:14" ht="15.75" customHeight="1" x14ac:dyDescent="0.2">
      <c r="N891" s="156"/>
    </row>
    <row r="892" spans="14:14" ht="15.75" customHeight="1" x14ac:dyDescent="0.2">
      <c r="N892" s="156"/>
    </row>
    <row r="893" spans="14:14" ht="15.75" customHeight="1" x14ac:dyDescent="0.2">
      <c r="N893" s="156"/>
    </row>
    <row r="894" spans="14:14" ht="15.75" customHeight="1" x14ac:dyDescent="0.2">
      <c r="N894" s="156"/>
    </row>
    <row r="895" spans="14:14" ht="15.75" customHeight="1" x14ac:dyDescent="0.2">
      <c r="N895" s="156"/>
    </row>
    <row r="896" spans="14:14" ht="15.75" customHeight="1" x14ac:dyDescent="0.2">
      <c r="N896" s="156"/>
    </row>
    <row r="897" spans="14:14" ht="15.75" customHeight="1" x14ac:dyDescent="0.2">
      <c r="N897" s="156"/>
    </row>
    <row r="898" spans="14:14" ht="15.75" customHeight="1" x14ac:dyDescent="0.2">
      <c r="N898" s="156"/>
    </row>
    <row r="899" spans="14:14" ht="15.75" customHeight="1" x14ac:dyDescent="0.2">
      <c r="N899" s="156"/>
    </row>
    <row r="900" spans="14:14" ht="15.75" customHeight="1" x14ac:dyDescent="0.2">
      <c r="N900" s="156"/>
    </row>
    <row r="901" spans="14:14" ht="15.75" customHeight="1" x14ac:dyDescent="0.2">
      <c r="N901" s="156"/>
    </row>
    <row r="902" spans="14:14" ht="15.75" customHeight="1" x14ac:dyDescent="0.2">
      <c r="N902" s="156"/>
    </row>
    <row r="903" spans="14:14" ht="15.75" customHeight="1" x14ac:dyDescent="0.2">
      <c r="N903" s="156"/>
    </row>
    <row r="904" spans="14:14" ht="15.75" customHeight="1" x14ac:dyDescent="0.2">
      <c r="N904" s="156"/>
    </row>
    <row r="905" spans="14:14" ht="15.75" customHeight="1" x14ac:dyDescent="0.2">
      <c r="N905" s="156"/>
    </row>
    <row r="906" spans="14:14" ht="15.75" customHeight="1" x14ac:dyDescent="0.2">
      <c r="N906" s="156"/>
    </row>
    <row r="907" spans="14:14" ht="15.75" customHeight="1" x14ac:dyDescent="0.2">
      <c r="N907" s="156"/>
    </row>
    <row r="908" spans="14:14" ht="15.75" customHeight="1" x14ac:dyDescent="0.2">
      <c r="N908" s="156"/>
    </row>
    <row r="909" spans="14:14" ht="15.75" customHeight="1" x14ac:dyDescent="0.2">
      <c r="N909" s="156"/>
    </row>
    <row r="910" spans="14:14" ht="15.75" customHeight="1" x14ac:dyDescent="0.2">
      <c r="N910" s="156"/>
    </row>
    <row r="911" spans="14:14" ht="15.75" customHeight="1" x14ac:dyDescent="0.2">
      <c r="N911" s="156"/>
    </row>
    <row r="912" spans="14:14" ht="15.75" customHeight="1" x14ac:dyDescent="0.2">
      <c r="N912" s="156"/>
    </row>
    <row r="913" spans="14:14" ht="15.75" customHeight="1" x14ac:dyDescent="0.2">
      <c r="N913" s="156"/>
    </row>
    <row r="914" spans="14:14" ht="15.75" customHeight="1" x14ac:dyDescent="0.2">
      <c r="N914" s="156"/>
    </row>
    <row r="915" spans="14:14" ht="15.75" customHeight="1" x14ac:dyDescent="0.2">
      <c r="N915" s="156"/>
    </row>
    <row r="916" spans="14:14" ht="15.75" customHeight="1" x14ac:dyDescent="0.2">
      <c r="N916" s="156"/>
    </row>
    <row r="917" spans="14:14" ht="15.75" customHeight="1" x14ac:dyDescent="0.2">
      <c r="N917" s="156"/>
    </row>
    <row r="918" spans="14:14" ht="15.75" customHeight="1" x14ac:dyDescent="0.2">
      <c r="N918" s="156"/>
    </row>
    <row r="919" spans="14:14" ht="15.75" customHeight="1" x14ac:dyDescent="0.2">
      <c r="N919" s="156"/>
    </row>
    <row r="920" spans="14:14" ht="15.75" customHeight="1" x14ac:dyDescent="0.2">
      <c r="N920" s="156"/>
    </row>
    <row r="921" spans="14:14" ht="15.75" customHeight="1" x14ac:dyDescent="0.2">
      <c r="N921" s="156"/>
    </row>
    <row r="922" spans="14:14" ht="15.75" customHeight="1" x14ac:dyDescent="0.2">
      <c r="N922" s="156"/>
    </row>
    <row r="923" spans="14:14" ht="15.75" customHeight="1" x14ac:dyDescent="0.2">
      <c r="N923" s="156"/>
    </row>
    <row r="924" spans="14:14" ht="15.75" customHeight="1" x14ac:dyDescent="0.2">
      <c r="N924" s="156"/>
    </row>
    <row r="925" spans="14:14" ht="15.75" customHeight="1" x14ac:dyDescent="0.2">
      <c r="N925" s="156"/>
    </row>
    <row r="926" spans="14:14" ht="15.75" customHeight="1" x14ac:dyDescent="0.2">
      <c r="N926" s="156"/>
    </row>
    <row r="927" spans="14:14" ht="15.75" customHeight="1" x14ac:dyDescent="0.2">
      <c r="N927" s="156"/>
    </row>
    <row r="928" spans="14:14" ht="15.75" customHeight="1" x14ac:dyDescent="0.2">
      <c r="N928" s="156"/>
    </row>
    <row r="929" spans="14:14" ht="15.75" customHeight="1" x14ac:dyDescent="0.2">
      <c r="N929" s="156"/>
    </row>
    <row r="930" spans="14:14" ht="15.75" customHeight="1" x14ac:dyDescent="0.2">
      <c r="N930" s="156"/>
    </row>
    <row r="931" spans="14:14" ht="15.75" customHeight="1" x14ac:dyDescent="0.2">
      <c r="N931" s="156"/>
    </row>
    <row r="932" spans="14:14" ht="15.75" customHeight="1" x14ac:dyDescent="0.2">
      <c r="N932" s="156"/>
    </row>
    <row r="933" spans="14:14" ht="15.75" customHeight="1" x14ac:dyDescent="0.2">
      <c r="N933" s="156"/>
    </row>
    <row r="934" spans="14:14" ht="15.75" customHeight="1" x14ac:dyDescent="0.2">
      <c r="N934" s="156"/>
    </row>
    <row r="935" spans="14:14" ht="15.75" customHeight="1" x14ac:dyDescent="0.2">
      <c r="N935" s="156"/>
    </row>
    <row r="936" spans="14:14" ht="15.75" customHeight="1" x14ac:dyDescent="0.2">
      <c r="N936" s="156"/>
    </row>
    <row r="937" spans="14:14" ht="15.75" customHeight="1" x14ac:dyDescent="0.2">
      <c r="N937" s="156"/>
    </row>
    <row r="938" spans="14:14" ht="15.75" customHeight="1" x14ac:dyDescent="0.2">
      <c r="N938" s="156"/>
    </row>
    <row r="939" spans="14:14" ht="15.75" customHeight="1" x14ac:dyDescent="0.2">
      <c r="N939" s="156"/>
    </row>
    <row r="940" spans="14:14" ht="15.75" customHeight="1" x14ac:dyDescent="0.2">
      <c r="N940" s="156"/>
    </row>
    <row r="941" spans="14:14" ht="15.75" customHeight="1" x14ac:dyDescent="0.2">
      <c r="N941" s="156"/>
    </row>
    <row r="942" spans="14:14" ht="15.75" customHeight="1" x14ac:dyDescent="0.2">
      <c r="N942" s="156"/>
    </row>
    <row r="943" spans="14:14" ht="15.75" customHeight="1" x14ac:dyDescent="0.2">
      <c r="N943" s="156"/>
    </row>
    <row r="944" spans="14:14" ht="15.75" customHeight="1" x14ac:dyDescent="0.2">
      <c r="N944" s="156"/>
    </row>
    <row r="945" spans="14:14" ht="15.75" customHeight="1" x14ac:dyDescent="0.2">
      <c r="N945" s="156"/>
    </row>
    <row r="946" spans="14:14" ht="15.75" customHeight="1" x14ac:dyDescent="0.2">
      <c r="N946" s="156"/>
    </row>
    <row r="947" spans="14:14" ht="15.75" customHeight="1" x14ac:dyDescent="0.2">
      <c r="N947" s="156"/>
    </row>
    <row r="948" spans="14:14" ht="15.75" customHeight="1" x14ac:dyDescent="0.2">
      <c r="N948" s="156"/>
    </row>
    <row r="949" spans="14:14" ht="15.75" customHeight="1" x14ac:dyDescent="0.2">
      <c r="N949" s="156"/>
    </row>
    <row r="950" spans="14:14" ht="15.75" customHeight="1" x14ac:dyDescent="0.2">
      <c r="N950" s="156"/>
    </row>
    <row r="951" spans="14:14" ht="15.75" customHeight="1" x14ac:dyDescent="0.2">
      <c r="N951" s="156"/>
    </row>
    <row r="952" spans="14:14" ht="15.75" customHeight="1" x14ac:dyDescent="0.2">
      <c r="N952" s="156"/>
    </row>
    <row r="953" spans="14:14" ht="15.75" customHeight="1" x14ac:dyDescent="0.2">
      <c r="N953" s="156"/>
    </row>
    <row r="954" spans="14:14" ht="15.75" customHeight="1" x14ac:dyDescent="0.2">
      <c r="N954" s="156"/>
    </row>
    <row r="955" spans="14:14" ht="15.75" customHeight="1" x14ac:dyDescent="0.2">
      <c r="N955" s="156"/>
    </row>
    <row r="956" spans="14:14" ht="15.75" customHeight="1" x14ac:dyDescent="0.2">
      <c r="N956" s="156"/>
    </row>
    <row r="957" spans="14:14" ht="15.75" customHeight="1" x14ac:dyDescent="0.2">
      <c r="N957" s="156"/>
    </row>
    <row r="958" spans="14:14" ht="15.75" customHeight="1" x14ac:dyDescent="0.2">
      <c r="N958" s="156"/>
    </row>
    <row r="959" spans="14:14" ht="15.75" customHeight="1" x14ac:dyDescent="0.2">
      <c r="N959" s="156"/>
    </row>
    <row r="960" spans="14:14" ht="15.75" customHeight="1" x14ac:dyDescent="0.2">
      <c r="N960" s="156"/>
    </row>
    <row r="961" spans="14:14" ht="15.75" customHeight="1" x14ac:dyDescent="0.2">
      <c r="N961" s="156"/>
    </row>
    <row r="962" spans="14:14" ht="15.75" customHeight="1" x14ac:dyDescent="0.2">
      <c r="N962" s="156"/>
    </row>
    <row r="963" spans="14:14" ht="15.75" customHeight="1" x14ac:dyDescent="0.2">
      <c r="N963" s="156"/>
    </row>
    <row r="964" spans="14:14" ht="15.75" customHeight="1" x14ac:dyDescent="0.2">
      <c r="N964" s="156"/>
    </row>
    <row r="965" spans="14:14" ht="15.75" customHeight="1" x14ac:dyDescent="0.2">
      <c r="N965" s="156"/>
    </row>
    <row r="966" spans="14:14" ht="15.75" customHeight="1" x14ac:dyDescent="0.2">
      <c r="N966" s="156"/>
    </row>
    <row r="967" spans="14:14" ht="15.75" customHeight="1" x14ac:dyDescent="0.2">
      <c r="N967" s="156"/>
    </row>
    <row r="968" spans="14:14" ht="15.75" customHeight="1" x14ac:dyDescent="0.2">
      <c r="N968" s="156"/>
    </row>
    <row r="969" spans="14:14" ht="15.75" customHeight="1" x14ac:dyDescent="0.2">
      <c r="N969" s="156"/>
    </row>
    <row r="970" spans="14:14" ht="15.75" customHeight="1" x14ac:dyDescent="0.2">
      <c r="N970" s="156"/>
    </row>
    <row r="971" spans="14:14" ht="15.75" customHeight="1" x14ac:dyDescent="0.2">
      <c r="N971" s="156"/>
    </row>
    <row r="972" spans="14:14" ht="15.75" customHeight="1" x14ac:dyDescent="0.2">
      <c r="N972" s="156"/>
    </row>
    <row r="973" spans="14:14" ht="15.75" customHeight="1" x14ac:dyDescent="0.2">
      <c r="N973" s="156"/>
    </row>
    <row r="974" spans="14:14" ht="15.75" customHeight="1" x14ac:dyDescent="0.2">
      <c r="N974" s="156"/>
    </row>
    <row r="975" spans="14:14" ht="15.75" customHeight="1" x14ac:dyDescent="0.2">
      <c r="N975" s="156"/>
    </row>
    <row r="976" spans="14:14" ht="15.75" customHeight="1" x14ac:dyDescent="0.2">
      <c r="N976" s="156"/>
    </row>
    <row r="977" spans="14:14" ht="15.75" customHeight="1" x14ac:dyDescent="0.2">
      <c r="N977" s="156"/>
    </row>
    <row r="978" spans="14:14" ht="15.75" customHeight="1" x14ac:dyDescent="0.2">
      <c r="N978" s="156"/>
    </row>
    <row r="979" spans="14:14" ht="15.75" customHeight="1" x14ac:dyDescent="0.2">
      <c r="N979" s="156"/>
    </row>
    <row r="980" spans="14:14" ht="15.75" customHeight="1" x14ac:dyDescent="0.2">
      <c r="N980" s="156"/>
    </row>
    <row r="981" spans="14:14" ht="15.75" customHeight="1" x14ac:dyDescent="0.2">
      <c r="N981" s="156"/>
    </row>
    <row r="982" spans="14:14" ht="15.75" customHeight="1" x14ac:dyDescent="0.2">
      <c r="N982" s="156"/>
    </row>
    <row r="983" spans="14:14" ht="15.75" customHeight="1" x14ac:dyDescent="0.2">
      <c r="N983" s="156"/>
    </row>
    <row r="984" spans="14:14" ht="15.75" customHeight="1" x14ac:dyDescent="0.2">
      <c r="N984" s="156"/>
    </row>
    <row r="985" spans="14:14" ht="15.75" customHeight="1" x14ac:dyDescent="0.2">
      <c r="N985" s="156"/>
    </row>
    <row r="986" spans="14:14" ht="15.75" customHeight="1" x14ac:dyDescent="0.2">
      <c r="N986" s="156"/>
    </row>
    <row r="987" spans="14:14" ht="15.75" customHeight="1" x14ac:dyDescent="0.2">
      <c r="N987" s="156"/>
    </row>
    <row r="988" spans="14:14" ht="15.75" customHeight="1" x14ac:dyDescent="0.2">
      <c r="N988" s="156"/>
    </row>
    <row r="989" spans="14:14" ht="15.75" customHeight="1" x14ac:dyDescent="0.2">
      <c r="N989" s="156"/>
    </row>
    <row r="990" spans="14:14" ht="15.75" customHeight="1" x14ac:dyDescent="0.2">
      <c r="N990" s="156"/>
    </row>
    <row r="991" spans="14:14" ht="15.75" customHeight="1" x14ac:dyDescent="0.2">
      <c r="N991" s="156"/>
    </row>
    <row r="992" spans="14:14" ht="15.75" customHeight="1" x14ac:dyDescent="0.2">
      <c r="N992" s="156"/>
    </row>
    <row r="993" spans="14:14" ht="15.75" customHeight="1" x14ac:dyDescent="0.2">
      <c r="N993" s="156"/>
    </row>
    <row r="994" spans="14:14" ht="15.75" customHeight="1" x14ac:dyDescent="0.2">
      <c r="N994" s="156"/>
    </row>
    <row r="995" spans="14:14" ht="15.75" customHeight="1" x14ac:dyDescent="0.2">
      <c r="N995" s="156"/>
    </row>
    <row r="996" spans="14:14" ht="15.75" customHeight="1" x14ac:dyDescent="0.2">
      <c r="N996" s="156"/>
    </row>
    <row r="997" spans="14:14" ht="15.75" customHeight="1" x14ac:dyDescent="0.2">
      <c r="N997" s="156"/>
    </row>
    <row r="998" spans="14:14" ht="15.75" customHeight="1" x14ac:dyDescent="0.2">
      <c r="N998" s="156"/>
    </row>
    <row r="999" spans="14:14" ht="15.75" customHeight="1" x14ac:dyDescent="0.2">
      <c r="N999" s="156"/>
    </row>
    <row r="1000" spans="14:14" ht="15.75" customHeight="1" x14ac:dyDescent="0.2">
      <c r="N1000" s="156"/>
    </row>
  </sheetData>
  <mergeCells count="132">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 ref="N36:N40"/>
    <mergeCell ref="N41:N45"/>
    <mergeCell ref="N46:N48"/>
    <mergeCell ref="N49:N53"/>
    <mergeCell ref="N54:N58"/>
    <mergeCell ref="N59:N92"/>
    <mergeCell ref="N93:N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N4:N6"/>
    <mergeCell ref="N12:N16"/>
    <mergeCell ref="N17:N19"/>
    <mergeCell ref="N21:N23"/>
    <mergeCell ref="N24:N27"/>
    <mergeCell ref="N29:N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489"/>
  <sheetViews>
    <sheetView topLeftCell="A208" workbookViewId="0"/>
  </sheetViews>
  <sheetFormatPr defaultColWidth="12.7109375" defaultRowHeight="15" customHeight="1" x14ac:dyDescent="0.2"/>
  <cols>
    <col min="1" max="1" width="2.28515625" customWidth="1"/>
    <col min="2" max="2" width="4.140625" customWidth="1"/>
    <col min="3" max="3" width="9.7109375" customWidth="1"/>
    <col min="4" max="4" width="55.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776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157"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61"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1</v>
      </c>
      <c r="I30" s="102"/>
      <c r="J30" s="102"/>
      <c r="K30" s="102"/>
      <c r="L30" s="98"/>
      <c r="M30" s="79">
        <f t="shared" si="0"/>
        <v>1</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1</v>
      </c>
      <c r="I47" s="111"/>
      <c r="J47" s="111"/>
      <c r="K47" s="111"/>
      <c r="L47" s="13"/>
      <c r="M47" s="79">
        <f t="shared" si="0"/>
        <v>3</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13</v>
      </c>
      <c r="G48" s="111">
        <v>11</v>
      </c>
      <c r="H48" s="111">
        <v>16</v>
      </c>
      <c r="I48" s="111"/>
      <c r="J48" s="111"/>
      <c r="K48" s="111"/>
      <c r="L48" s="13"/>
      <c r="M48" s="79">
        <f t="shared" si="0"/>
        <v>40</v>
      </c>
      <c r="N48" s="13"/>
      <c r="O48" s="870"/>
      <c r="P48" s="13"/>
      <c r="Q48" s="13"/>
      <c r="R48" s="13"/>
      <c r="S48" s="13"/>
      <c r="T48" s="13"/>
      <c r="U48" s="13"/>
      <c r="V48" s="13"/>
      <c r="W48" s="13"/>
      <c r="X48" s="13"/>
      <c r="Y48" s="13"/>
      <c r="Z48" s="13"/>
    </row>
    <row r="49" spans="1:26" ht="12.75" customHeight="1" x14ac:dyDescent="0.2">
      <c r="A49" s="13"/>
      <c r="B49" s="859" t="s">
        <v>256</v>
      </c>
      <c r="C49" s="860" t="s">
        <v>257</v>
      </c>
      <c r="D49" s="95" t="s">
        <v>258</v>
      </c>
      <c r="E49" s="130" t="s">
        <v>259</v>
      </c>
      <c r="F49" s="96">
        <v>0</v>
      </c>
      <c r="G49" s="96">
        <v>0</v>
      </c>
      <c r="H49" s="96">
        <v>0</v>
      </c>
      <c r="I49" s="96"/>
      <c r="J49" s="96"/>
      <c r="K49" s="96"/>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95" t="s">
        <v>261</v>
      </c>
      <c r="E50" s="130" t="s">
        <v>262</v>
      </c>
      <c r="F50" s="96">
        <v>0</v>
      </c>
      <c r="G50" s="96">
        <v>0</v>
      </c>
      <c r="H50" s="96">
        <v>0</v>
      </c>
      <c r="I50" s="96"/>
      <c r="J50" s="96"/>
      <c r="K50" s="96"/>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129" t="s">
        <v>263</v>
      </c>
      <c r="E51" s="159" t="s">
        <v>264</v>
      </c>
      <c r="F51" s="137">
        <v>0</v>
      </c>
      <c r="G51" s="137">
        <v>0</v>
      </c>
      <c r="H51" s="137">
        <v>0</v>
      </c>
      <c r="I51" s="152"/>
      <c r="J51" s="152"/>
      <c r="K51" s="152"/>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95" t="s">
        <v>265</v>
      </c>
      <c r="E52" s="130" t="s">
        <v>266</v>
      </c>
      <c r="F52" s="96">
        <v>0</v>
      </c>
      <c r="G52" s="96">
        <v>0</v>
      </c>
      <c r="H52" s="96">
        <v>0</v>
      </c>
      <c r="I52" s="96"/>
      <c r="J52" s="96"/>
      <c r="K52" s="96"/>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95" t="s">
        <v>267</v>
      </c>
      <c r="E53" s="130" t="s">
        <v>268</v>
      </c>
      <c r="F53" s="96">
        <v>0</v>
      </c>
      <c r="G53" s="96">
        <v>0</v>
      </c>
      <c r="H53" s="96">
        <v>0</v>
      </c>
      <c r="I53" s="96"/>
      <c r="J53" s="96"/>
      <c r="K53" s="96"/>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95" t="s">
        <v>271</v>
      </c>
      <c r="E54" s="130" t="s">
        <v>272</v>
      </c>
      <c r="F54" s="96">
        <v>0</v>
      </c>
      <c r="G54" s="96">
        <v>0</v>
      </c>
      <c r="H54" s="96">
        <v>0</v>
      </c>
      <c r="I54" s="96"/>
      <c r="J54" s="96"/>
      <c r="K54" s="96"/>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95" t="s">
        <v>274</v>
      </c>
      <c r="E55" s="130" t="s">
        <v>275</v>
      </c>
      <c r="F55" s="96">
        <v>0</v>
      </c>
      <c r="G55" s="96">
        <v>0</v>
      </c>
      <c r="H55" s="96">
        <v>0</v>
      </c>
      <c r="I55" s="96"/>
      <c r="J55" s="96"/>
      <c r="K55" s="96"/>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95" t="s">
        <v>276</v>
      </c>
      <c r="E56" s="130" t="s">
        <v>277</v>
      </c>
      <c r="F56" s="96">
        <v>0</v>
      </c>
      <c r="G56" s="96">
        <v>0</v>
      </c>
      <c r="H56" s="96">
        <v>0</v>
      </c>
      <c r="I56" s="96"/>
      <c r="J56" s="96"/>
      <c r="K56" s="96"/>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95" t="s">
        <v>278</v>
      </c>
      <c r="E57" s="130" t="s">
        <v>279</v>
      </c>
      <c r="F57" s="96">
        <v>0</v>
      </c>
      <c r="G57" s="96">
        <v>0</v>
      </c>
      <c r="H57" s="96">
        <v>0</v>
      </c>
      <c r="I57" s="96"/>
      <c r="J57" s="96"/>
      <c r="K57" s="96"/>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0</v>
      </c>
      <c r="H59" s="73">
        <v>0</v>
      </c>
      <c r="I59" s="73"/>
      <c r="J59" s="73"/>
      <c r="K59" s="73"/>
      <c r="L59" s="13"/>
      <c r="M59" s="79">
        <f t="shared" si="0"/>
        <v>0</v>
      </c>
      <c r="N59" s="13"/>
      <c r="O59" s="869" t="s">
        <v>779</v>
      </c>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0</v>
      </c>
      <c r="H60" s="73">
        <v>0</v>
      </c>
      <c r="I60" s="73"/>
      <c r="J60" s="73"/>
      <c r="K60" s="73"/>
      <c r="L60" s="13"/>
      <c r="M60" s="79">
        <f t="shared" si="0"/>
        <v>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1</v>
      </c>
      <c r="G63" s="73">
        <v>1</v>
      </c>
      <c r="H63" s="73">
        <v>1</v>
      </c>
      <c r="I63" s="73"/>
      <c r="J63" s="73"/>
      <c r="K63" s="73"/>
      <c r="L63" s="13"/>
      <c r="M63" s="79">
        <f t="shared" si="0"/>
        <v>3</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41</v>
      </c>
      <c r="G64" s="73">
        <v>41</v>
      </c>
      <c r="H64" s="73">
        <v>41</v>
      </c>
      <c r="I64" s="73"/>
      <c r="J64" s="73"/>
      <c r="K64" s="73"/>
      <c r="L64" s="13"/>
      <c r="M64" s="79">
        <f t="shared" si="0"/>
        <v>123</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1</v>
      </c>
      <c r="G69" s="73">
        <v>1</v>
      </c>
      <c r="H69" s="73">
        <v>1</v>
      </c>
      <c r="I69" s="73"/>
      <c r="J69" s="73"/>
      <c r="K69" s="73"/>
      <c r="L69" s="13"/>
      <c r="M69" s="79">
        <f t="shared" si="0"/>
        <v>3</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44</v>
      </c>
      <c r="G70" s="73">
        <v>43</v>
      </c>
      <c r="H70" s="73">
        <v>42</v>
      </c>
      <c r="I70" s="73"/>
      <c r="J70" s="73"/>
      <c r="K70" s="73"/>
      <c r="L70" s="13"/>
      <c r="M70" s="79">
        <f t="shared" si="0"/>
        <v>129</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1</v>
      </c>
      <c r="G77" s="73">
        <v>1</v>
      </c>
      <c r="H77" s="73">
        <v>1</v>
      </c>
      <c r="I77" s="73"/>
      <c r="J77" s="73"/>
      <c r="K77" s="73"/>
      <c r="L77" s="13"/>
      <c r="M77" s="79">
        <f t="shared" si="0"/>
        <v>3</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21</v>
      </c>
      <c r="G78" s="73">
        <v>21</v>
      </c>
      <c r="H78" s="73">
        <v>21</v>
      </c>
      <c r="I78" s="73"/>
      <c r="J78" s="73"/>
      <c r="K78" s="73"/>
      <c r="L78" s="13"/>
      <c r="M78" s="79">
        <f t="shared" si="0"/>
        <v>63</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0</v>
      </c>
      <c r="H89" s="73">
        <v>0</v>
      </c>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0</v>
      </c>
      <c r="H90" s="73">
        <v>0</v>
      </c>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106</v>
      </c>
      <c r="G92" s="121">
        <f t="shared" si="8"/>
        <v>105</v>
      </c>
      <c r="H92" s="121">
        <f t="shared" si="8"/>
        <v>104</v>
      </c>
      <c r="I92" s="121">
        <f t="shared" si="8"/>
        <v>0</v>
      </c>
      <c r="J92" s="121">
        <f t="shared" si="8"/>
        <v>0</v>
      </c>
      <c r="K92" s="121">
        <f t="shared" si="8"/>
        <v>0</v>
      </c>
      <c r="L92" s="13"/>
      <c r="M92" s="110">
        <f t="shared" si="0"/>
        <v>315</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780</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1</v>
      </c>
      <c r="H95" s="73">
        <v>1</v>
      </c>
      <c r="I95" s="73"/>
      <c r="J95" s="73"/>
      <c r="K95" s="73"/>
      <c r="L95" s="13"/>
      <c r="M95" s="79">
        <f t="shared" si="0"/>
        <v>2</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50</v>
      </c>
      <c r="H96" s="73">
        <v>50</v>
      </c>
      <c r="I96" s="73"/>
      <c r="J96" s="73"/>
      <c r="K96" s="73"/>
      <c r="L96" s="13"/>
      <c r="M96" s="79">
        <f t="shared" si="0"/>
        <v>100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1</v>
      </c>
      <c r="H97" s="73">
        <v>2</v>
      </c>
      <c r="I97" s="73"/>
      <c r="J97" s="73"/>
      <c r="K97" s="73"/>
      <c r="L97" s="13"/>
      <c r="M97" s="79">
        <f t="shared" si="0"/>
        <v>3</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10</v>
      </c>
      <c r="H98" s="73">
        <v>25</v>
      </c>
      <c r="I98" s="73"/>
      <c r="J98" s="73"/>
      <c r="K98" s="73"/>
      <c r="L98" s="13"/>
      <c r="M98" s="79">
        <f t="shared" si="0"/>
        <v>35</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1</v>
      </c>
      <c r="H99" s="73">
        <v>2</v>
      </c>
      <c r="I99" s="73"/>
      <c r="J99" s="73"/>
      <c r="K99" s="73"/>
      <c r="L99" s="13"/>
      <c r="M99" s="79">
        <f t="shared" si="0"/>
        <v>3</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10</v>
      </c>
      <c r="H100" s="73">
        <v>25</v>
      </c>
      <c r="I100" s="73"/>
      <c r="J100" s="73"/>
      <c r="K100" s="73"/>
      <c r="L100" s="13"/>
      <c r="M100" s="79">
        <f t="shared" si="0"/>
        <v>35</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1</v>
      </c>
      <c r="I101" s="73"/>
      <c r="J101" s="73"/>
      <c r="K101" s="73"/>
      <c r="L101" s="13"/>
      <c r="M101" s="79">
        <f t="shared" si="0"/>
        <v>1</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10</v>
      </c>
      <c r="I102" s="73"/>
      <c r="J102" s="73"/>
      <c r="K102" s="73"/>
      <c r="L102" s="13"/>
      <c r="M102" s="79">
        <f t="shared" si="0"/>
        <v>10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3</v>
      </c>
      <c r="H125" s="121">
        <f t="shared" si="9"/>
        <v>6</v>
      </c>
      <c r="I125" s="121">
        <f t="shared" si="9"/>
        <v>0</v>
      </c>
      <c r="J125" s="121">
        <f t="shared" si="9"/>
        <v>0</v>
      </c>
      <c r="K125" s="121">
        <f t="shared" si="9"/>
        <v>0</v>
      </c>
      <c r="L125" s="13"/>
      <c r="M125" s="110">
        <f t="shared" si="0"/>
        <v>9</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70</v>
      </c>
      <c r="H126" s="121">
        <f t="shared" si="10"/>
        <v>110</v>
      </c>
      <c r="I126" s="121">
        <f t="shared" si="10"/>
        <v>0</v>
      </c>
      <c r="J126" s="121">
        <f t="shared" si="10"/>
        <v>0</v>
      </c>
      <c r="K126" s="121">
        <f t="shared" si="10"/>
        <v>0</v>
      </c>
      <c r="L126" s="13"/>
      <c r="M126" s="110">
        <f t="shared" si="0"/>
        <v>180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781</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0</v>
      </c>
      <c r="H129" s="73">
        <v>1</v>
      </c>
      <c r="I129" s="73"/>
      <c r="J129" s="73"/>
      <c r="K129" s="73"/>
      <c r="L129" s="13"/>
      <c r="M129" s="79">
        <f t="shared" si="0"/>
        <v>1</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0</v>
      </c>
      <c r="H130" s="73">
        <v>35</v>
      </c>
      <c r="I130" s="73"/>
      <c r="J130" s="73"/>
      <c r="K130" s="73"/>
      <c r="L130" s="13"/>
      <c r="M130" s="79">
        <f t="shared" si="0"/>
        <v>35</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1</v>
      </c>
      <c r="I133" s="73"/>
      <c r="J133" s="73"/>
      <c r="K133" s="73"/>
      <c r="L133" s="13"/>
      <c r="M133" s="79">
        <f t="shared" si="0"/>
        <v>1</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35</v>
      </c>
      <c r="I134" s="73"/>
      <c r="J134" s="73"/>
      <c r="K134" s="73"/>
      <c r="L134" s="13"/>
      <c r="M134" s="79">
        <f t="shared" si="0"/>
        <v>35</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1</v>
      </c>
      <c r="I135" s="73"/>
      <c r="J135" s="73"/>
      <c r="K135" s="73"/>
      <c r="L135" s="13"/>
      <c r="M135" s="79">
        <f t="shared" si="0"/>
        <v>1</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35</v>
      </c>
      <c r="I136" s="73"/>
      <c r="J136" s="73"/>
      <c r="K136" s="73"/>
      <c r="L136" s="13"/>
      <c r="M136" s="79">
        <f t="shared" si="0"/>
        <v>35</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1</v>
      </c>
      <c r="I138" s="73"/>
      <c r="J138" s="73"/>
      <c r="K138" s="73"/>
      <c r="L138" s="13"/>
      <c r="M138" s="79">
        <f t="shared" si="0"/>
        <v>1</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35</v>
      </c>
      <c r="I139" s="73"/>
      <c r="J139" s="73"/>
      <c r="K139" s="73"/>
      <c r="L139" s="13"/>
      <c r="M139" s="79">
        <f t="shared" si="0"/>
        <v>35</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1</v>
      </c>
      <c r="I141" s="73"/>
      <c r="J141" s="73"/>
      <c r="K141" s="73"/>
      <c r="L141" s="13"/>
      <c r="M141" s="79">
        <f t="shared" si="0"/>
        <v>1</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20</v>
      </c>
      <c r="I142" s="73"/>
      <c r="J142" s="73"/>
      <c r="K142" s="73"/>
      <c r="L142" s="13"/>
      <c r="M142" s="79">
        <f t="shared" si="0"/>
        <v>20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1</v>
      </c>
      <c r="I147" s="73"/>
      <c r="J147" s="73"/>
      <c r="K147" s="73"/>
      <c r="L147" s="13"/>
      <c r="M147" s="79">
        <f t="shared" si="0"/>
        <v>1</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20</v>
      </c>
      <c r="I148" s="73"/>
      <c r="J148" s="73"/>
      <c r="K148" s="73"/>
      <c r="L148" s="13"/>
      <c r="M148" s="79">
        <f t="shared" si="0"/>
        <v>20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1</v>
      </c>
      <c r="I151" s="73"/>
      <c r="J151" s="73"/>
      <c r="K151" s="73"/>
      <c r="L151" s="13"/>
      <c r="M151" s="79">
        <f t="shared" si="0"/>
        <v>1</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20</v>
      </c>
      <c r="I152" s="73"/>
      <c r="J152" s="73"/>
      <c r="K152" s="73"/>
      <c r="L152" s="13"/>
      <c r="M152" s="79">
        <f t="shared" si="0"/>
        <v>20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0</v>
      </c>
      <c r="H157" s="73">
        <v>0</v>
      </c>
      <c r="I157" s="73"/>
      <c r="J157" s="73"/>
      <c r="K157" s="73"/>
      <c r="L157" s="13"/>
      <c r="M157" s="79">
        <f t="shared" si="0"/>
        <v>0</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0</v>
      </c>
      <c r="H158" s="73">
        <v>0</v>
      </c>
      <c r="I158" s="73"/>
      <c r="J158" s="73"/>
      <c r="K158" s="73"/>
      <c r="L158" s="13"/>
      <c r="M158" s="79">
        <f t="shared" si="0"/>
        <v>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0</v>
      </c>
      <c r="G159" s="121">
        <f t="shared" si="11"/>
        <v>0</v>
      </c>
      <c r="H159" s="121">
        <f t="shared" si="11"/>
        <v>41</v>
      </c>
      <c r="I159" s="121">
        <f t="shared" si="11"/>
        <v>0</v>
      </c>
      <c r="J159" s="121">
        <f t="shared" si="11"/>
        <v>0</v>
      </c>
      <c r="K159" s="121">
        <f t="shared" si="11"/>
        <v>0</v>
      </c>
      <c r="L159" s="13"/>
      <c r="M159" s="110">
        <f t="shared" si="0"/>
        <v>41</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0</v>
      </c>
      <c r="G160" s="121">
        <f t="shared" ref="G160:K160" si="12">+G128+G130+G132+G134+G136+G138+G140+G142+G144+G146+G148+G150+G152+G154</f>
        <v>0</v>
      </c>
      <c r="H160" s="121">
        <f t="shared" si="12"/>
        <v>166</v>
      </c>
      <c r="I160" s="121">
        <f t="shared" si="12"/>
        <v>0</v>
      </c>
      <c r="J160" s="121">
        <f t="shared" si="12"/>
        <v>0</v>
      </c>
      <c r="K160" s="121">
        <f t="shared" si="12"/>
        <v>0</v>
      </c>
      <c r="L160" s="13"/>
      <c r="M160" s="110">
        <f t="shared" si="0"/>
        <v>166</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204</v>
      </c>
      <c r="G179" s="78">
        <v>105</v>
      </c>
      <c r="H179" s="78">
        <v>96</v>
      </c>
      <c r="I179" s="78"/>
      <c r="J179" s="78"/>
      <c r="K179" s="78"/>
      <c r="L179" s="13"/>
      <c r="M179" s="79">
        <f t="shared" si="0"/>
        <v>405</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11</v>
      </c>
      <c r="G180" s="73">
        <v>8</v>
      </c>
      <c r="H180" s="73">
        <v>2</v>
      </c>
      <c r="I180" s="73"/>
      <c r="J180" s="73"/>
      <c r="K180" s="73"/>
      <c r="L180" s="13"/>
      <c r="M180" s="79">
        <f t="shared" si="0"/>
        <v>21</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11</v>
      </c>
      <c r="G181" s="78">
        <v>8</v>
      </c>
      <c r="H181" s="78">
        <v>2</v>
      </c>
      <c r="I181" s="78"/>
      <c r="J181" s="78"/>
      <c r="K181" s="78"/>
      <c r="L181" s="13"/>
      <c r="M181" s="79">
        <f t="shared" si="0"/>
        <v>21</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8</v>
      </c>
      <c r="G182" s="73">
        <v>8</v>
      </c>
      <c r="H182" s="73">
        <v>2</v>
      </c>
      <c r="I182" s="73"/>
      <c r="J182" s="73"/>
      <c r="K182" s="73"/>
      <c r="L182" s="13"/>
      <c r="M182" s="79">
        <f t="shared" si="0"/>
        <v>18</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11</v>
      </c>
      <c r="G183" s="78">
        <v>8</v>
      </c>
      <c r="H183" s="78">
        <v>2</v>
      </c>
      <c r="I183" s="78"/>
      <c r="J183" s="78"/>
      <c r="K183" s="78"/>
      <c r="L183" s="13"/>
      <c r="M183" s="79">
        <f t="shared" si="0"/>
        <v>21</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56</v>
      </c>
      <c r="G184" s="73">
        <v>32</v>
      </c>
      <c r="H184" s="73">
        <v>18</v>
      </c>
      <c r="I184" s="73"/>
      <c r="J184" s="73"/>
      <c r="K184" s="73"/>
      <c r="L184" s="13"/>
      <c r="M184" s="79">
        <f t="shared" si="0"/>
        <v>106</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f>56+5</f>
        <v>61</v>
      </c>
      <c r="G185" s="78">
        <v>32</v>
      </c>
      <c r="H185" s="78">
        <f>18+4</f>
        <v>22</v>
      </c>
      <c r="I185" s="78"/>
      <c r="J185" s="78"/>
      <c r="K185" s="78"/>
      <c r="L185" s="13"/>
      <c r="M185" s="79">
        <f t="shared" si="0"/>
        <v>115</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200</v>
      </c>
      <c r="G186" s="73">
        <v>103</v>
      </c>
      <c r="H186" s="73">
        <v>93</v>
      </c>
      <c r="I186" s="73"/>
      <c r="J186" s="73"/>
      <c r="K186" s="73"/>
      <c r="L186" s="13"/>
      <c r="M186" s="79">
        <f t="shared" si="0"/>
        <v>396</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204</v>
      </c>
      <c r="G187" s="73">
        <v>105</v>
      </c>
      <c r="H187" s="73">
        <v>96</v>
      </c>
      <c r="I187" s="73"/>
      <c r="J187" s="73"/>
      <c r="K187" s="73"/>
      <c r="L187" s="13"/>
      <c r="M187" s="79">
        <f t="shared" si="0"/>
        <v>405</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f>204-8</f>
        <v>196</v>
      </c>
      <c r="G188" s="73">
        <v>104</v>
      </c>
      <c r="H188" s="73">
        <v>96</v>
      </c>
      <c r="I188" s="73"/>
      <c r="J188" s="73"/>
      <c r="K188" s="73"/>
      <c r="L188" s="13"/>
      <c r="M188" s="79">
        <f t="shared" si="0"/>
        <v>396</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202</v>
      </c>
      <c r="G189" s="73">
        <v>105</v>
      </c>
      <c r="H189" s="73">
        <v>91</v>
      </c>
      <c r="I189" s="73"/>
      <c r="J189" s="73"/>
      <c r="K189" s="73"/>
      <c r="L189" s="13"/>
      <c r="M189" s="79">
        <f t="shared" si="0"/>
        <v>398</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198</v>
      </c>
      <c r="G190" s="73">
        <v>103</v>
      </c>
      <c r="H190" s="73">
        <v>93</v>
      </c>
      <c r="I190" s="73"/>
      <c r="J190" s="73"/>
      <c r="K190" s="73"/>
      <c r="L190" s="13"/>
      <c r="M190" s="79">
        <f t="shared" si="0"/>
        <v>394</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181</v>
      </c>
      <c r="G191" s="73">
        <v>86</v>
      </c>
      <c r="H191" s="73">
        <v>57</v>
      </c>
      <c r="I191" s="73"/>
      <c r="J191" s="73"/>
      <c r="K191" s="73"/>
      <c r="L191" s="13"/>
      <c r="M191" s="79">
        <f t="shared" si="0"/>
        <v>324</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99</v>
      </c>
      <c r="G192" s="73">
        <v>69</v>
      </c>
      <c r="H192" s="73">
        <v>71</v>
      </c>
      <c r="I192" s="73"/>
      <c r="J192" s="73"/>
      <c r="K192" s="73"/>
      <c r="L192" s="13"/>
      <c r="M192" s="79">
        <f t="shared" si="0"/>
        <v>239</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78</v>
      </c>
      <c r="G193" s="121">
        <v>58</v>
      </c>
      <c r="H193" s="121">
        <v>46</v>
      </c>
      <c r="I193" s="121">
        <f t="shared" ref="I193:K193" si="15">SUM(I180,I182,I184,I186:I192)</f>
        <v>0</v>
      </c>
      <c r="J193" s="121">
        <f t="shared" si="15"/>
        <v>0</v>
      </c>
      <c r="K193" s="121">
        <f t="shared" si="15"/>
        <v>0</v>
      </c>
      <c r="L193" s="13"/>
      <c r="M193" s="110">
        <f t="shared" si="0"/>
        <v>182</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1</v>
      </c>
      <c r="G194" s="73">
        <v>0</v>
      </c>
      <c r="H194" s="73">
        <v>14</v>
      </c>
      <c r="I194" s="73"/>
      <c r="J194" s="73"/>
      <c r="K194" s="73"/>
      <c r="L194" s="13"/>
      <c r="M194" s="79">
        <f t="shared" si="0"/>
        <v>15</v>
      </c>
      <c r="N194" s="13"/>
      <c r="O194" s="869" t="s">
        <v>782</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1</v>
      </c>
      <c r="G195" s="73">
        <v>0</v>
      </c>
      <c r="H195" s="73">
        <v>14</v>
      </c>
      <c r="I195" s="73"/>
      <c r="J195" s="73"/>
      <c r="K195" s="73"/>
      <c r="L195" s="13"/>
      <c r="M195" s="79">
        <f t="shared" si="0"/>
        <v>15</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2</v>
      </c>
      <c r="G196" s="73">
        <v>0</v>
      </c>
      <c r="H196" s="73">
        <v>1</v>
      </c>
      <c r="I196" s="73"/>
      <c r="J196" s="73"/>
      <c r="K196" s="73"/>
      <c r="L196" s="13"/>
      <c r="M196" s="79">
        <f t="shared" si="0"/>
        <v>3</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20</v>
      </c>
      <c r="G197" s="73">
        <v>0</v>
      </c>
      <c r="H197" s="73">
        <v>35</v>
      </c>
      <c r="I197" s="73"/>
      <c r="J197" s="73"/>
      <c r="K197" s="73"/>
      <c r="L197" s="13"/>
      <c r="M197" s="79">
        <f t="shared" si="0"/>
        <v>55</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3</v>
      </c>
      <c r="G206" s="121">
        <f t="shared" si="16"/>
        <v>0</v>
      </c>
      <c r="H206" s="121">
        <f t="shared" si="16"/>
        <v>15</v>
      </c>
      <c r="I206" s="121">
        <f t="shared" si="16"/>
        <v>0</v>
      </c>
      <c r="J206" s="121">
        <f t="shared" si="16"/>
        <v>0</v>
      </c>
      <c r="K206" s="121">
        <f t="shared" si="16"/>
        <v>0</v>
      </c>
      <c r="L206" s="13"/>
      <c r="M206" s="110">
        <f t="shared" si="0"/>
        <v>18</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783</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121"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121"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121"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121"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784</v>
      </c>
      <c r="P212" s="13"/>
      <c r="Q212" s="13"/>
      <c r="R212" s="13"/>
      <c r="S212" s="13"/>
      <c r="T212" s="13"/>
      <c r="U212" s="13"/>
      <c r="V212" s="13"/>
      <c r="W212" s="13"/>
      <c r="X212" s="13"/>
      <c r="Y212" s="13"/>
      <c r="Z212" s="13"/>
    </row>
    <row r="213" spans="1:121"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121"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121" ht="12.75" customHeight="1" x14ac:dyDescent="0.2">
      <c r="A215" s="13"/>
      <c r="B215" s="62" t="s">
        <v>545</v>
      </c>
      <c r="C215" s="838"/>
      <c r="D215" s="126" t="s">
        <v>546</v>
      </c>
      <c r="E215" s="82" t="s">
        <v>547</v>
      </c>
      <c r="F215" s="73">
        <v>2</v>
      </c>
      <c r="G215" s="73">
        <v>0</v>
      </c>
      <c r="H215" s="73">
        <v>0</v>
      </c>
      <c r="I215" s="73"/>
      <c r="J215" s="73"/>
      <c r="K215" s="73"/>
      <c r="L215" s="13"/>
      <c r="M215" s="79">
        <f t="shared" si="0"/>
        <v>2</v>
      </c>
      <c r="N215" s="13"/>
      <c r="O215" s="870"/>
      <c r="P215" s="13"/>
      <c r="Q215" s="13"/>
      <c r="R215" s="13"/>
      <c r="S215" s="13"/>
      <c r="T215" s="13"/>
      <c r="U215" s="13"/>
      <c r="V215" s="13"/>
      <c r="W215" s="13"/>
      <c r="X215" s="13"/>
      <c r="Y215" s="13"/>
      <c r="Z215" s="13"/>
    </row>
    <row r="216" spans="1:121" ht="12.75" customHeight="1" x14ac:dyDescent="0.2">
      <c r="A216" s="13"/>
      <c r="B216" s="62">
        <v>13</v>
      </c>
      <c r="C216" s="839"/>
      <c r="D216" s="127" t="s">
        <v>548</v>
      </c>
      <c r="E216" s="108" t="s">
        <v>549</v>
      </c>
      <c r="F216" s="109">
        <f t="shared" ref="F216:K216" si="18">SUM(F212:F215)</f>
        <v>2</v>
      </c>
      <c r="G216" s="109">
        <f t="shared" si="18"/>
        <v>0</v>
      </c>
      <c r="H216" s="109">
        <f t="shared" si="18"/>
        <v>0</v>
      </c>
      <c r="I216" s="109">
        <f t="shared" si="18"/>
        <v>0</v>
      </c>
      <c r="J216" s="109">
        <f t="shared" si="18"/>
        <v>0</v>
      </c>
      <c r="K216" s="109">
        <f t="shared" si="18"/>
        <v>0</v>
      </c>
      <c r="L216" s="13"/>
      <c r="M216" s="110">
        <f t="shared" si="0"/>
        <v>2</v>
      </c>
      <c r="N216" s="13"/>
      <c r="O216" s="870"/>
      <c r="P216" s="13"/>
      <c r="Q216" s="13"/>
      <c r="R216" s="13"/>
      <c r="S216" s="13"/>
      <c r="T216" s="13"/>
      <c r="U216" s="13"/>
      <c r="V216" s="13"/>
      <c r="W216" s="13"/>
      <c r="X216" s="13"/>
      <c r="Y216" s="13"/>
      <c r="Z216" s="13"/>
    </row>
    <row r="217" spans="1:121"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785</v>
      </c>
      <c r="P217" s="13"/>
      <c r="Q217" s="13"/>
      <c r="R217" s="13"/>
      <c r="S217" s="13"/>
      <c r="T217" s="13"/>
      <c r="U217" s="13"/>
      <c r="V217" s="13"/>
      <c r="W217" s="13"/>
      <c r="X217" s="13"/>
      <c r="Y217" s="13"/>
      <c r="Z217" s="13"/>
    </row>
    <row r="218" spans="1:121"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c r="DQ218" s="160" t="s">
        <v>786</v>
      </c>
    </row>
    <row r="219" spans="1:121"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121" ht="12.75" customHeight="1" x14ac:dyDescent="0.2">
      <c r="A220" s="13"/>
      <c r="B220" s="83" t="s">
        <v>561</v>
      </c>
      <c r="C220" s="838"/>
      <c r="D220" s="126" t="s">
        <v>562</v>
      </c>
      <c r="E220" s="82" t="s">
        <v>563</v>
      </c>
      <c r="F220" s="73">
        <v>0</v>
      </c>
      <c r="G220" s="73">
        <v>0</v>
      </c>
      <c r="H220" s="73">
        <v>1</v>
      </c>
      <c r="I220" s="73"/>
      <c r="J220" s="73"/>
      <c r="K220" s="73"/>
      <c r="L220" s="13"/>
      <c r="M220" s="79">
        <f t="shared" si="0"/>
        <v>1</v>
      </c>
      <c r="N220" s="13"/>
      <c r="O220" s="870"/>
      <c r="P220" s="13"/>
      <c r="Q220" s="13"/>
      <c r="R220" s="13"/>
      <c r="S220" s="13"/>
      <c r="T220" s="13"/>
      <c r="U220" s="13"/>
      <c r="V220" s="13"/>
      <c r="W220" s="13"/>
      <c r="X220" s="13"/>
      <c r="Y220" s="13"/>
      <c r="Z220" s="13"/>
    </row>
    <row r="221" spans="1:121" ht="12.75" customHeight="1" x14ac:dyDescent="0.2">
      <c r="A221" s="13"/>
      <c r="B221" s="83">
        <v>14</v>
      </c>
      <c r="C221" s="839"/>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70"/>
      <c r="P221" s="13"/>
      <c r="Q221" s="13"/>
      <c r="R221" s="13"/>
      <c r="S221" s="13"/>
      <c r="T221" s="13"/>
      <c r="U221" s="13"/>
      <c r="V221" s="13"/>
      <c r="W221" s="13"/>
      <c r="X221" s="13"/>
      <c r="Y221" s="13"/>
      <c r="Z221" s="13"/>
    </row>
    <row r="222" spans="1:121"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787</v>
      </c>
      <c r="P222" s="13"/>
      <c r="Q222" s="13"/>
      <c r="R222" s="13"/>
      <c r="S222" s="13"/>
      <c r="T222" s="13"/>
      <c r="U222" s="13"/>
      <c r="V222" s="13"/>
      <c r="W222" s="13"/>
      <c r="X222" s="13"/>
      <c r="Y222" s="13"/>
      <c r="Z222" s="13"/>
    </row>
    <row r="223" spans="1:121"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121"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788</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789</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1" t="s">
        <v>676</v>
      </c>
      <c r="E257" s="130" t="s">
        <v>677</v>
      </c>
      <c r="F257" s="96"/>
      <c r="G257" s="96"/>
      <c r="H257" s="96"/>
      <c r="I257" s="96"/>
      <c r="J257" s="96"/>
      <c r="K257" s="96"/>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1" t="s">
        <v>679</v>
      </c>
      <c r="E258" s="130" t="s">
        <v>680</v>
      </c>
      <c r="F258" s="96"/>
      <c r="G258" s="96"/>
      <c r="H258" s="96"/>
      <c r="I258" s="96"/>
      <c r="J258" s="96"/>
      <c r="K258" s="96"/>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1" t="s">
        <v>682</v>
      </c>
      <c r="E259" s="130" t="s">
        <v>683</v>
      </c>
      <c r="F259" s="96"/>
      <c r="G259" s="96"/>
      <c r="H259" s="96"/>
      <c r="I259" s="96"/>
      <c r="J259" s="96"/>
      <c r="K259" s="96"/>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1" t="s">
        <v>685</v>
      </c>
      <c r="E260" s="130" t="s">
        <v>686</v>
      </c>
      <c r="F260" s="96"/>
      <c r="G260" s="96"/>
      <c r="H260" s="96"/>
      <c r="I260" s="96"/>
      <c r="J260" s="96"/>
      <c r="K260" s="96"/>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31" t="s">
        <v>691</v>
      </c>
      <c r="E262" s="130" t="s">
        <v>692</v>
      </c>
      <c r="F262" s="133"/>
      <c r="G262" s="133"/>
      <c r="H262" s="133"/>
      <c r="I262" s="133"/>
      <c r="J262" s="133"/>
      <c r="K262" s="133"/>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31" t="s">
        <v>694</v>
      </c>
      <c r="E263" s="130" t="s">
        <v>695</v>
      </c>
      <c r="F263" s="133"/>
      <c r="G263" s="133"/>
      <c r="H263" s="133"/>
      <c r="I263" s="133"/>
      <c r="J263" s="133"/>
      <c r="K263" s="133"/>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31" t="s">
        <v>697</v>
      </c>
      <c r="E264" s="130" t="s">
        <v>698</v>
      </c>
      <c r="F264" s="133"/>
      <c r="G264" s="133"/>
      <c r="H264" s="133"/>
      <c r="I264" s="133"/>
      <c r="J264" s="133"/>
      <c r="K264" s="133"/>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31" t="s">
        <v>700</v>
      </c>
      <c r="E265" s="130" t="s">
        <v>701</v>
      </c>
      <c r="F265" s="133"/>
      <c r="G265" s="133"/>
      <c r="H265" s="133"/>
      <c r="I265" s="133"/>
      <c r="J265" s="133"/>
      <c r="K265" s="133"/>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1" t="s">
        <v>707</v>
      </c>
      <c r="E267" s="130" t="s">
        <v>708</v>
      </c>
      <c r="F267" s="96"/>
      <c r="G267" s="96"/>
      <c r="H267" s="96"/>
      <c r="I267" s="96"/>
      <c r="J267" s="96"/>
      <c r="K267" s="96"/>
      <c r="L267" s="13"/>
      <c r="M267" s="79">
        <f t="shared" si="28"/>
        <v>0</v>
      </c>
      <c r="N267" s="13"/>
      <c r="O267" s="869" t="s">
        <v>790</v>
      </c>
      <c r="P267" s="13"/>
      <c r="Q267" s="13"/>
      <c r="R267" s="13"/>
      <c r="S267" s="13"/>
      <c r="T267" s="13"/>
      <c r="U267" s="13"/>
      <c r="V267" s="13"/>
      <c r="W267" s="13"/>
      <c r="X267" s="13"/>
      <c r="Y267" s="13"/>
      <c r="Z267" s="13"/>
    </row>
    <row r="268" spans="1:26" ht="12.75" customHeight="1" x14ac:dyDescent="0.2">
      <c r="A268" s="13"/>
      <c r="B268" s="83" t="s">
        <v>710</v>
      </c>
      <c r="C268" s="838"/>
      <c r="D268" s="131" t="s">
        <v>711</v>
      </c>
      <c r="E268" s="130" t="s">
        <v>712</v>
      </c>
      <c r="F268" s="96"/>
      <c r="G268" s="96"/>
      <c r="H268" s="96"/>
      <c r="I268" s="96"/>
      <c r="J268" s="96"/>
      <c r="K268" s="96"/>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1" t="s">
        <v>714</v>
      </c>
      <c r="E269" s="130" t="s">
        <v>715</v>
      </c>
      <c r="F269" s="96"/>
      <c r="G269" s="96"/>
      <c r="H269" s="96"/>
      <c r="I269" s="96"/>
      <c r="J269" s="96"/>
      <c r="K269" s="96"/>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1" t="s">
        <v>717</v>
      </c>
      <c r="E270" s="130" t="s">
        <v>718</v>
      </c>
      <c r="F270" s="96"/>
      <c r="G270" s="96"/>
      <c r="H270" s="96"/>
      <c r="I270" s="96"/>
      <c r="J270" s="96"/>
      <c r="K270" s="96"/>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6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6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6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62">
        <v>0</v>
      </c>
      <c r="I275" s="142"/>
      <c r="J275" s="142"/>
      <c r="K275" s="142"/>
      <c r="L275" s="13"/>
      <c r="M275" s="79">
        <f t="shared" si="28"/>
        <v>10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62">
        <v>0</v>
      </c>
      <c r="I276" s="142"/>
      <c r="J276" s="142"/>
      <c r="K276" s="142"/>
      <c r="L276" s="13"/>
      <c r="M276" s="79">
        <f t="shared" si="28"/>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129" t="s">
        <v>753</v>
      </c>
      <c r="E282" s="150" t="s">
        <v>754</v>
      </c>
      <c r="F282" s="137">
        <v>0</v>
      </c>
      <c r="G282" s="137">
        <v>0</v>
      </c>
      <c r="H282" s="137">
        <v>0</v>
      </c>
      <c r="I282" s="152"/>
      <c r="J282" s="152"/>
      <c r="K282" s="152"/>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129" t="s">
        <v>757</v>
      </c>
      <c r="E283" s="150" t="s">
        <v>758</v>
      </c>
      <c r="F283" s="137">
        <v>0</v>
      </c>
      <c r="G283" s="137">
        <v>0</v>
      </c>
      <c r="H283" s="137">
        <v>0</v>
      </c>
      <c r="I283" s="152"/>
      <c r="J283" s="152"/>
      <c r="K283" s="152"/>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129" t="s">
        <v>760</v>
      </c>
      <c r="E284" s="150" t="s">
        <v>761</v>
      </c>
      <c r="F284" s="137">
        <v>0</v>
      </c>
      <c r="G284" s="137">
        <v>0</v>
      </c>
      <c r="H284" s="137">
        <v>0</v>
      </c>
      <c r="I284" s="152"/>
      <c r="J284" s="152"/>
      <c r="K284" s="152"/>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205" workbookViewId="0"/>
  </sheetViews>
  <sheetFormatPr defaultColWidth="12.7109375" defaultRowHeight="15" customHeight="1" x14ac:dyDescent="0.2"/>
  <cols>
    <col min="1" max="1" width="2.28515625" customWidth="1"/>
    <col min="2" max="2" width="4.140625" customWidth="1"/>
    <col min="3" max="3" width="9.7109375" customWidth="1"/>
    <col min="4" max="4" width="59.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8554687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791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3</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1</v>
      </c>
      <c r="I47" s="111"/>
      <c r="J47" s="111"/>
      <c r="K47" s="111"/>
      <c r="L47" s="13"/>
      <c r="M47" s="79">
        <f t="shared" si="0"/>
        <v>3</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13</v>
      </c>
      <c r="G48" s="111">
        <v>11</v>
      </c>
      <c r="H48" s="111">
        <v>16</v>
      </c>
      <c r="I48" s="111"/>
      <c r="J48" s="111"/>
      <c r="K48" s="111"/>
      <c r="L48" s="13"/>
      <c r="M48" s="79">
        <f t="shared" si="0"/>
        <v>40</v>
      </c>
      <c r="N48" s="13"/>
      <c r="O48" s="870"/>
      <c r="P48" s="13"/>
      <c r="Q48" s="13"/>
      <c r="R48" s="13"/>
      <c r="S48" s="13"/>
      <c r="T48" s="13"/>
      <c r="U48" s="13"/>
      <c r="V48" s="13"/>
      <c r="W48" s="13"/>
      <c r="X48" s="13"/>
      <c r="Y48" s="13"/>
      <c r="Z48" s="13"/>
    </row>
    <row r="49" spans="1:26" ht="12.75" customHeight="1" x14ac:dyDescent="0.2">
      <c r="A49" s="13"/>
      <c r="B49" s="859" t="s">
        <v>256</v>
      </c>
      <c r="C49" s="860" t="s">
        <v>257</v>
      </c>
      <c r="D49" s="95" t="s">
        <v>258</v>
      </c>
      <c r="E49" s="130" t="s">
        <v>259</v>
      </c>
      <c r="F49" s="96">
        <v>0</v>
      </c>
      <c r="G49" s="96">
        <v>0</v>
      </c>
      <c r="H49" s="96">
        <v>0</v>
      </c>
      <c r="I49" s="96"/>
      <c r="J49" s="96"/>
      <c r="K49" s="96"/>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95" t="s">
        <v>261</v>
      </c>
      <c r="E50" s="130" t="s">
        <v>262</v>
      </c>
      <c r="F50" s="96">
        <v>0</v>
      </c>
      <c r="G50" s="96">
        <v>0</v>
      </c>
      <c r="H50" s="96">
        <v>0</v>
      </c>
      <c r="I50" s="96"/>
      <c r="J50" s="96"/>
      <c r="K50" s="96"/>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129" t="s">
        <v>263</v>
      </c>
      <c r="E51" s="159" t="s">
        <v>264</v>
      </c>
      <c r="F51" s="137">
        <v>0</v>
      </c>
      <c r="G51" s="137">
        <v>0</v>
      </c>
      <c r="H51" s="137">
        <v>0</v>
      </c>
      <c r="I51" s="152"/>
      <c r="J51" s="152"/>
      <c r="K51" s="152"/>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95" t="s">
        <v>265</v>
      </c>
      <c r="E52" s="130" t="s">
        <v>266</v>
      </c>
      <c r="F52" s="96">
        <v>0</v>
      </c>
      <c r="G52" s="96">
        <v>0</v>
      </c>
      <c r="H52" s="96">
        <v>0</v>
      </c>
      <c r="I52" s="96"/>
      <c r="J52" s="96"/>
      <c r="K52" s="96"/>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95" t="s">
        <v>267</v>
      </c>
      <c r="E53" s="130" t="s">
        <v>268</v>
      </c>
      <c r="F53" s="96">
        <v>0</v>
      </c>
      <c r="G53" s="96">
        <v>0</v>
      </c>
      <c r="H53" s="96">
        <v>0</v>
      </c>
      <c r="I53" s="96"/>
      <c r="J53" s="96"/>
      <c r="K53" s="96"/>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95" t="s">
        <v>271</v>
      </c>
      <c r="E54" s="130" t="s">
        <v>272</v>
      </c>
      <c r="F54" s="96">
        <v>0</v>
      </c>
      <c r="G54" s="96">
        <v>0</v>
      </c>
      <c r="H54" s="96">
        <v>0</v>
      </c>
      <c r="I54" s="96"/>
      <c r="J54" s="96"/>
      <c r="K54" s="96"/>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95" t="s">
        <v>274</v>
      </c>
      <c r="E55" s="130" t="s">
        <v>275</v>
      </c>
      <c r="F55" s="96">
        <v>0</v>
      </c>
      <c r="G55" s="96">
        <v>0</v>
      </c>
      <c r="H55" s="96">
        <v>0</v>
      </c>
      <c r="I55" s="96"/>
      <c r="J55" s="96"/>
      <c r="K55" s="96"/>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95" t="s">
        <v>276</v>
      </c>
      <c r="E56" s="130" t="s">
        <v>277</v>
      </c>
      <c r="F56" s="96">
        <v>0</v>
      </c>
      <c r="G56" s="96">
        <v>0</v>
      </c>
      <c r="H56" s="96">
        <v>0</v>
      </c>
      <c r="I56" s="96"/>
      <c r="J56" s="96"/>
      <c r="K56" s="96"/>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95" t="s">
        <v>278</v>
      </c>
      <c r="E57" s="130" t="s">
        <v>279</v>
      </c>
      <c r="F57" s="96">
        <v>0</v>
      </c>
      <c r="G57" s="96">
        <v>0</v>
      </c>
      <c r="H57" s="96">
        <v>0</v>
      </c>
      <c r="I57" s="96"/>
      <c r="J57" s="96"/>
      <c r="K57" s="96"/>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1</v>
      </c>
      <c r="G59" s="73">
        <v>1</v>
      </c>
      <c r="H59" s="73">
        <v>1</v>
      </c>
      <c r="I59" s="73"/>
      <c r="J59" s="73"/>
      <c r="K59" s="73"/>
      <c r="L59" s="13"/>
      <c r="M59" s="79">
        <f t="shared" si="0"/>
        <v>3</v>
      </c>
      <c r="N59" s="13"/>
      <c r="O59" s="869" t="s">
        <v>792</v>
      </c>
      <c r="P59" s="13"/>
      <c r="Q59" s="13"/>
      <c r="R59" s="13"/>
      <c r="S59" s="13"/>
      <c r="T59" s="13"/>
      <c r="U59" s="13"/>
      <c r="V59" s="13"/>
      <c r="W59" s="13"/>
      <c r="X59" s="13"/>
      <c r="Y59" s="13"/>
      <c r="Z59" s="13"/>
    </row>
    <row r="60" spans="1:26" ht="12.75" customHeight="1" x14ac:dyDescent="0.2">
      <c r="A60" s="13"/>
      <c r="B60" s="838"/>
      <c r="C60" s="838"/>
      <c r="D60" s="81" t="s">
        <v>287</v>
      </c>
      <c r="E60" s="82" t="s">
        <v>288</v>
      </c>
      <c r="F60" s="73">
        <v>9</v>
      </c>
      <c r="G60" s="73">
        <v>9</v>
      </c>
      <c r="H60" s="73">
        <v>9</v>
      </c>
      <c r="I60" s="73"/>
      <c r="J60" s="73"/>
      <c r="K60" s="73"/>
      <c r="L60" s="13"/>
      <c r="M60" s="79">
        <f t="shared" si="0"/>
        <v>27</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1</v>
      </c>
      <c r="G61" s="73">
        <v>1</v>
      </c>
      <c r="H61" s="73">
        <v>1</v>
      </c>
      <c r="I61" s="73"/>
      <c r="J61" s="73"/>
      <c r="K61" s="73"/>
      <c r="L61" s="13"/>
      <c r="M61" s="79">
        <f t="shared" si="0"/>
        <v>3</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9</v>
      </c>
      <c r="G62" s="73">
        <v>9</v>
      </c>
      <c r="H62" s="73">
        <v>9</v>
      </c>
      <c r="I62" s="73"/>
      <c r="J62" s="73"/>
      <c r="K62" s="73"/>
      <c r="L62" s="13"/>
      <c r="M62" s="79">
        <f t="shared" si="0"/>
        <v>27</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1</v>
      </c>
      <c r="G63" s="73">
        <v>1</v>
      </c>
      <c r="H63" s="73">
        <v>1</v>
      </c>
      <c r="I63" s="73"/>
      <c r="J63" s="73"/>
      <c r="K63" s="73"/>
      <c r="L63" s="13"/>
      <c r="M63" s="79">
        <f t="shared" si="0"/>
        <v>3</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9</v>
      </c>
      <c r="G64" s="73">
        <v>9</v>
      </c>
      <c r="H64" s="73">
        <v>9</v>
      </c>
      <c r="I64" s="73"/>
      <c r="J64" s="73"/>
      <c r="K64" s="73"/>
      <c r="L64" s="13"/>
      <c r="M64" s="79">
        <f t="shared" si="0"/>
        <v>27</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1</v>
      </c>
      <c r="G65" s="73">
        <v>1</v>
      </c>
      <c r="H65" s="73">
        <v>1</v>
      </c>
      <c r="I65" s="73"/>
      <c r="J65" s="73"/>
      <c r="K65" s="73"/>
      <c r="L65" s="13"/>
      <c r="M65" s="79">
        <f t="shared" si="0"/>
        <v>3</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9</v>
      </c>
      <c r="G66" s="73">
        <v>9</v>
      </c>
      <c r="H66" s="73">
        <v>9</v>
      </c>
      <c r="I66" s="73"/>
      <c r="J66" s="73"/>
      <c r="K66" s="73"/>
      <c r="L66" s="13"/>
      <c r="M66" s="79">
        <f t="shared" si="0"/>
        <v>27</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1</v>
      </c>
      <c r="G71" s="73">
        <v>1</v>
      </c>
      <c r="H71" s="73">
        <v>1</v>
      </c>
      <c r="I71" s="73"/>
      <c r="J71" s="73"/>
      <c r="K71" s="73"/>
      <c r="L71" s="13"/>
      <c r="M71" s="79">
        <f t="shared" si="0"/>
        <v>3</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9</v>
      </c>
      <c r="G72" s="73">
        <v>9</v>
      </c>
      <c r="H72" s="73">
        <v>9</v>
      </c>
      <c r="I72" s="73"/>
      <c r="J72" s="73"/>
      <c r="K72" s="73"/>
      <c r="L72" s="13"/>
      <c r="M72" s="79">
        <f t="shared" si="0"/>
        <v>27</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1</v>
      </c>
      <c r="G79" s="73">
        <v>1</v>
      </c>
      <c r="H79" s="73">
        <v>1</v>
      </c>
      <c r="I79" s="73"/>
      <c r="J79" s="73"/>
      <c r="K79" s="73"/>
      <c r="L79" s="13"/>
      <c r="M79" s="79">
        <f t="shared" si="0"/>
        <v>3</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9</v>
      </c>
      <c r="G80" s="73">
        <v>9</v>
      </c>
      <c r="H80" s="73">
        <v>9</v>
      </c>
      <c r="I80" s="73"/>
      <c r="J80" s="73"/>
      <c r="K80" s="73"/>
      <c r="L80" s="13"/>
      <c r="M80" s="79">
        <f t="shared" si="0"/>
        <v>27</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1</v>
      </c>
      <c r="G83" s="73">
        <v>1</v>
      </c>
      <c r="H83" s="73">
        <v>1</v>
      </c>
      <c r="I83" s="73"/>
      <c r="J83" s="73"/>
      <c r="K83" s="73"/>
      <c r="L83" s="13"/>
      <c r="M83" s="79">
        <f t="shared" si="0"/>
        <v>3</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9</v>
      </c>
      <c r="G84" s="73">
        <v>9</v>
      </c>
      <c r="H84" s="73">
        <v>9</v>
      </c>
      <c r="I84" s="73"/>
      <c r="J84" s="73"/>
      <c r="K84" s="73"/>
      <c r="L84" s="13"/>
      <c r="M84" s="79">
        <f t="shared" si="0"/>
        <v>27</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0</v>
      </c>
      <c r="H89" s="73">
        <v>0</v>
      </c>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0</v>
      </c>
      <c r="H90" s="73">
        <v>0</v>
      </c>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7</v>
      </c>
      <c r="G91" s="121">
        <f t="shared" si="7"/>
        <v>7</v>
      </c>
      <c r="H91" s="121">
        <f t="shared" si="7"/>
        <v>7</v>
      </c>
      <c r="I91" s="121">
        <f t="shared" si="7"/>
        <v>0</v>
      </c>
      <c r="J91" s="121">
        <f t="shared" si="7"/>
        <v>0</v>
      </c>
      <c r="K91" s="121">
        <f t="shared" si="7"/>
        <v>0</v>
      </c>
      <c r="L91" s="13"/>
      <c r="M91" s="110">
        <f t="shared" si="0"/>
        <v>21</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63</v>
      </c>
      <c r="G92" s="121">
        <f t="shared" si="8"/>
        <v>63</v>
      </c>
      <c r="H92" s="121">
        <f t="shared" si="8"/>
        <v>63</v>
      </c>
      <c r="I92" s="121">
        <f t="shared" si="8"/>
        <v>0</v>
      </c>
      <c r="J92" s="121">
        <f t="shared" si="8"/>
        <v>0</v>
      </c>
      <c r="K92" s="121">
        <f t="shared" si="8"/>
        <v>0</v>
      </c>
      <c r="L92" s="13"/>
      <c r="M92" s="110">
        <f t="shared" si="0"/>
        <v>189</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793</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1</v>
      </c>
      <c r="H97" s="73">
        <v>0</v>
      </c>
      <c r="I97" s="73"/>
      <c r="J97" s="73"/>
      <c r="K97" s="73"/>
      <c r="L97" s="13"/>
      <c r="M97" s="79">
        <f t="shared" si="0"/>
        <v>1</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10</v>
      </c>
      <c r="H98" s="73">
        <v>0</v>
      </c>
      <c r="I98" s="73"/>
      <c r="J98" s="73"/>
      <c r="K98" s="73"/>
      <c r="L98" s="13"/>
      <c r="M98" s="79">
        <f t="shared" si="0"/>
        <v>10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1</v>
      </c>
      <c r="H99" s="73">
        <v>0</v>
      </c>
      <c r="I99" s="73"/>
      <c r="J99" s="73"/>
      <c r="K99" s="73"/>
      <c r="L99" s="13"/>
      <c r="M99" s="79">
        <f t="shared" si="0"/>
        <v>1</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10</v>
      </c>
      <c r="H100" s="73">
        <v>0</v>
      </c>
      <c r="I100" s="73"/>
      <c r="J100" s="73"/>
      <c r="K100" s="73"/>
      <c r="L100" s="13"/>
      <c r="M100" s="79">
        <f t="shared" si="0"/>
        <v>10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1</v>
      </c>
      <c r="H117" s="73">
        <v>0</v>
      </c>
      <c r="I117" s="73"/>
      <c r="J117" s="73"/>
      <c r="K117" s="73"/>
      <c r="L117" s="13"/>
      <c r="M117" s="79">
        <f t="shared" si="0"/>
        <v>1</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10</v>
      </c>
      <c r="H118" s="73">
        <v>0</v>
      </c>
      <c r="I118" s="73"/>
      <c r="J118" s="73"/>
      <c r="K118" s="73"/>
      <c r="L118" s="13"/>
      <c r="M118" s="79">
        <f t="shared" si="0"/>
        <v>10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t="s">
        <v>125</v>
      </c>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F126" si="9">F93+F95+F97+F99+F101+F103+F105+F107+F109+F111+F113+F115+F117+F119+F121+F123</f>
        <v>0</v>
      </c>
      <c r="G125" s="121">
        <f t="shared" ref="G125:G126" si="10">G93+G95+G97+G99+G101+G103+G105+G107+G109+G111+G113+G115+G117+G119</f>
        <v>3</v>
      </c>
      <c r="H125" s="121">
        <f t="shared" ref="H125:H126" si="11">H93+H95+H97+H99+H101+H103+H105+H107+H109+H111+H113+H115+H117+H119+H121+H123</f>
        <v>0</v>
      </c>
      <c r="I125" s="121">
        <f t="shared" ref="I125:K125" si="12">I93+I95+I97+I99+I101+I103+I105+I107+I109+I111+I113+I115+I117+I119</f>
        <v>0</v>
      </c>
      <c r="J125" s="121">
        <f t="shared" si="12"/>
        <v>0</v>
      </c>
      <c r="K125" s="121">
        <f t="shared" si="12"/>
        <v>0</v>
      </c>
      <c r="L125" s="13"/>
      <c r="M125" s="110">
        <f t="shared" si="0"/>
        <v>3</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si="9"/>
        <v>0</v>
      </c>
      <c r="G126" s="121">
        <f t="shared" si="10"/>
        <v>30</v>
      </c>
      <c r="H126" s="121">
        <f t="shared" si="11"/>
        <v>0</v>
      </c>
      <c r="I126" s="121">
        <f t="shared" ref="I126:K126" si="13">I94+I96+I98+I100+I102+I104+I106+I108+I110+I112+I114+I116+I118+I120</f>
        <v>0</v>
      </c>
      <c r="J126" s="121">
        <f t="shared" si="13"/>
        <v>0</v>
      </c>
      <c r="K126" s="121">
        <f t="shared" si="13"/>
        <v>0</v>
      </c>
      <c r="L126" s="13"/>
      <c r="M126" s="110">
        <f t="shared" si="0"/>
        <v>30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794</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0</v>
      </c>
      <c r="H129" s="73">
        <v>0</v>
      </c>
      <c r="I129" s="73"/>
      <c r="J129" s="73"/>
      <c r="K129" s="73"/>
      <c r="L129" s="13"/>
      <c r="M129" s="79">
        <f t="shared" si="0"/>
        <v>0</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0</v>
      </c>
      <c r="H130" s="73">
        <v>0</v>
      </c>
      <c r="I130" s="73"/>
      <c r="J130" s="73"/>
      <c r="K130" s="73"/>
      <c r="L130" s="13"/>
      <c r="M130" s="79">
        <f t="shared" si="0"/>
        <v>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1</v>
      </c>
      <c r="G131" s="73">
        <v>2</v>
      </c>
      <c r="H131" s="73">
        <v>1</v>
      </c>
      <c r="I131" s="73"/>
      <c r="J131" s="73"/>
      <c r="K131" s="73"/>
      <c r="L131" s="13"/>
      <c r="M131" s="79">
        <f t="shared" si="0"/>
        <v>4</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26</v>
      </c>
      <c r="G132" s="73">
        <v>20</v>
      </c>
      <c r="H132" s="73">
        <v>20</v>
      </c>
      <c r="I132" s="73"/>
      <c r="J132" s="73"/>
      <c r="K132" s="73"/>
      <c r="L132" s="13"/>
      <c r="M132" s="79">
        <f t="shared" si="0"/>
        <v>66</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1</v>
      </c>
      <c r="G133" s="73">
        <v>0</v>
      </c>
      <c r="H133" s="73">
        <v>0</v>
      </c>
      <c r="I133" s="73"/>
      <c r="J133" s="73"/>
      <c r="K133" s="73"/>
      <c r="L133" s="13"/>
      <c r="M133" s="79">
        <f t="shared" si="0"/>
        <v>1</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26</v>
      </c>
      <c r="G134" s="73">
        <v>0</v>
      </c>
      <c r="H134" s="73">
        <v>0</v>
      </c>
      <c r="I134" s="73"/>
      <c r="J134" s="73"/>
      <c r="K134" s="73"/>
      <c r="L134" s="13"/>
      <c r="M134" s="79">
        <f t="shared" si="0"/>
        <v>26</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1</v>
      </c>
      <c r="H145" s="73">
        <v>0</v>
      </c>
      <c r="I145" s="73"/>
      <c r="J145" s="73"/>
      <c r="K145" s="73"/>
      <c r="L145" s="13"/>
      <c r="M145" s="79">
        <f t="shared" si="0"/>
        <v>1</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60</v>
      </c>
      <c r="H146" s="73">
        <v>0</v>
      </c>
      <c r="I146" s="73"/>
      <c r="J146" s="73"/>
      <c r="K146" s="73"/>
      <c r="L146" s="13"/>
      <c r="M146" s="79">
        <f t="shared" si="0"/>
        <v>60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1</v>
      </c>
      <c r="H151" s="73">
        <v>0</v>
      </c>
      <c r="I151" s="73"/>
      <c r="J151" s="73"/>
      <c r="K151" s="73"/>
      <c r="L151" s="13"/>
      <c r="M151" s="79">
        <f t="shared" si="0"/>
        <v>1</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60</v>
      </c>
      <c r="H152" s="73">
        <v>0</v>
      </c>
      <c r="I152" s="73"/>
      <c r="J152" s="73"/>
      <c r="K152" s="73"/>
      <c r="L152" s="13"/>
      <c r="M152" s="79">
        <f t="shared" si="0"/>
        <v>60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1</v>
      </c>
      <c r="G157" s="73">
        <v>0</v>
      </c>
      <c r="H157" s="73">
        <v>1</v>
      </c>
      <c r="I157" s="73"/>
      <c r="J157" s="73"/>
      <c r="K157" s="73"/>
      <c r="L157" s="13"/>
      <c r="M157" s="79">
        <f t="shared" si="0"/>
        <v>2</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26</v>
      </c>
      <c r="G158" s="73">
        <v>0</v>
      </c>
      <c r="H158" s="73">
        <v>20</v>
      </c>
      <c r="I158" s="73"/>
      <c r="J158" s="73"/>
      <c r="K158" s="73"/>
      <c r="L158" s="13"/>
      <c r="M158" s="79">
        <f t="shared" si="0"/>
        <v>46</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4">F127+F129+F131+F133+F135+F137+F139+F141+F143+F145+F147+F149+F151+F153</f>
        <v>2</v>
      </c>
      <c r="G159" s="121">
        <f t="shared" si="14"/>
        <v>4</v>
      </c>
      <c r="H159" s="121">
        <f t="shared" si="14"/>
        <v>1</v>
      </c>
      <c r="I159" s="121">
        <f t="shared" si="14"/>
        <v>0</v>
      </c>
      <c r="J159" s="121">
        <f t="shared" si="14"/>
        <v>0</v>
      </c>
      <c r="K159" s="121">
        <f t="shared" si="14"/>
        <v>0</v>
      </c>
      <c r="L159" s="13"/>
      <c r="M159" s="110">
        <f t="shared" si="0"/>
        <v>7</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52</v>
      </c>
      <c r="G160" s="121">
        <f t="shared" ref="G160:K160" si="15">+G128+G130+G132+G134+G136+G138+G140+G142+G144+G146+G148+G150+G152+G154</f>
        <v>140</v>
      </c>
      <c r="H160" s="121">
        <f t="shared" si="15"/>
        <v>20</v>
      </c>
      <c r="I160" s="121">
        <f t="shared" si="15"/>
        <v>0</v>
      </c>
      <c r="J160" s="121">
        <f t="shared" si="15"/>
        <v>0</v>
      </c>
      <c r="K160" s="121">
        <f t="shared" si="15"/>
        <v>0</v>
      </c>
      <c r="L160" s="13"/>
      <c r="M160" s="110">
        <f t="shared" si="0"/>
        <v>212</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6">F161+F163+F165+F167+F169+F171+F173+F175</f>
        <v>292</v>
      </c>
      <c r="G177" s="122">
        <f t="shared" si="16"/>
        <v>292</v>
      </c>
      <c r="H177" s="122">
        <f t="shared" si="16"/>
        <v>292</v>
      </c>
      <c r="I177" s="122">
        <f t="shared" si="16"/>
        <v>0</v>
      </c>
      <c r="J177" s="122">
        <f t="shared" si="16"/>
        <v>0</v>
      </c>
      <c r="K177" s="122">
        <f t="shared" si="16"/>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7">+G162+G164+G166+G168+G170+G172+G174+G176</f>
        <v>4295</v>
      </c>
      <c r="H178" s="121">
        <f t="shared" si="17"/>
        <v>4295</v>
      </c>
      <c r="I178" s="121">
        <f t="shared" si="17"/>
        <v>0</v>
      </c>
      <c r="J178" s="121">
        <f t="shared" si="17"/>
        <v>0</v>
      </c>
      <c r="K178" s="121">
        <f t="shared" si="17"/>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230</v>
      </c>
      <c r="G179" s="78">
        <v>105</v>
      </c>
      <c r="H179" s="78">
        <v>103</v>
      </c>
      <c r="I179" s="78"/>
      <c r="J179" s="78"/>
      <c r="K179" s="78"/>
      <c r="L179" s="13"/>
      <c r="M179" s="79">
        <f t="shared" si="0"/>
        <v>438</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67</v>
      </c>
      <c r="G180" s="73">
        <v>20</v>
      </c>
      <c r="H180" s="73">
        <v>45</v>
      </c>
      <c r="I180" s="73"/>
      <c r="J180" s="73"/>
      <c r="K180" s="73"/>
      <c r="L180" s="13"/>
      <c r="M180" s="79">
        <f t="shared" si="0"/>
        <v>132</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67</v>
      </c>
      <c r="G181" s="78">
        <v>20</v>
      </c>
      <c r="H181" s="78">
        <v>45</v>
      </c>
      <c r="I181" s="78"/>
      <c r="J181" s="78"/>
      <c r="K181" s="78"/>
      <c r="L181" s="13"/>
      <c r="M181" s="79">
        <f t="shared" si="0"/>
        <v>132</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13</v>
      </c>
      <c r="G182" s="73">
        <v>3</v>
      </c>
      <c r="H182" s="73">
        <v>9</v>
      </c>
      <c r="I182" s="73"/>
      <c r="J182" s="73"/>
      <c r="K182" s="73"/>
      <c r="L182" s="13"/>
      <c r="M182" s="79">
        <f t="shared" si="0"/>
        <v>25</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13</v>
      </c>
      <c r="G183" s="78">
        <v>3</v>
      </c>
      <c r="H183" s="78">
        <v>9</v>
      </c>
      <c r="I183" s="78"/>
      <c r="J183" s="78"/>
      <c r="K183" s="78"/>
      <c r="L183" s="13"/>
      <c r="M183" s="79">
        <f t="shared" si="0"/>
        <v>25</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63</v>
      </c>
      <c r="G184" s="73">
        <v>20</v>
      </c>
      <c r="H184" s="73">
        <v>44</v>
      </c>
      <c r="I184" s="73"/>
      <c r="J184" s="73"/>
      <c r="K184" s="73"/>
      <c r="L184" s="13"/>
      <c r="M184" s="79">
        <f t="shared" si="0"/>
        <v>127</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63</v>
      </c>
      <c r="G185" s="78">
        <v>20</v>
      </c>
      <c r="H185" s="78">
        <v>45</v>
      </c>
      <c r="I185" s="78"/>
      <c r="J185" s="78"/>
      <c r="K185" s="78"/>
      <c r="L185" s="13"/>
      <c r="M185" s="79">
        <f t="shared" si="0"/>
        <v>128</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230</v>
      </c>
      <c r="G186" s="73">
        <v>103</v>
      </c>
      <c r="H186" s="73">
        <v>103</v>
      </c>
      <c r="I186" s="73"/>
      <c r="J186" s="73"/>
      <c r="K186" s="73"/>
      <c r="L186" s="13"/>
      <c r="M186" s="79">
        <f t="shared" si="0"/>
        <v>436</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230</v>
      </c>
      <c r="G187" s="73">
        <v>105</v>
      </c>
      <c r="H187" s="73">
        <v>103</v>
      </c>
      <c r="I187" s="73"/>
      <c r="J187" s="73"/>
      <c r="K187" s="73"/>
      <c r="L187" s="13"/>
      <c r="M187" s="79">
        <f t="shared" si="0"/>
        <v>438</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217</v>
      </c>
      <c r="G188" s="73">
        <v>105</v>
      </c>
      <c r="H188" s="73">
        <v>103</v>
      </c>
      <c r="I188" s="73"/>
      <c r="J188" s="73"/>
      <c r="K188" s="73"/>
      <c r="L188" s="13"/>
      <c r="M188" s="79">
        <f t="shared" si="0"/>
        <v>425</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229</v>
      </c>
      <c r="G189" s="73">
        <v>105</v>
      </c>
      <c r="H189" s="73">
        <v>102</v>
      </c>
      <c r="I189" s="73"/>
      <c r="J189" s="73"/>
      <c r="K189" s="73"/>
      <c r="L189" s="13"/>
      <c r="M189" s="79">
        <f t="shared" si="0"/>
        <v>436</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220</v>
      </c>
      <c r="G190" s="73">
        <v>102</v>
      </c>
      <c r="H190" s="73">
        <v>98</v>
      </c>
      <c r="I190" s="73"/>
      <c r="J190" s="73"/>
      <c r="K190" s="73"/>
      <c r="L190" s="13"/>
      <c r="M190" s="79">
        <f t="shared" si="0"/>
        <v>420</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192</v>
      </c>
      <c r="G191" s="73">
        <v>97</v>
      </c>
      <c r="H191" s="73">
        <v>76</v>
      </c>
      <c r="I191" s="73"/>
      <c r="J191" s="73"/>
      <c r="K191" s="73"/>
      <c r="L191" s="13"/>
      <c r="M191" s="79">
        <f t="shared" si="0"/>
        <v>365</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135</v>
      </c>
      <c r="G192" s="73">
        <v>71</v>
      </c>
      <c r="H192" s="73">
        <v>66</v>
      </c>
      <c r="I192" s="73"/>
      <c r="J192" s="73"/>
      <c r="K192" s="73"/>
      <c r="L192" s="13"/>
      <c r="M192" s="79">
        <f t="shared" si="0"/>
        <v>272</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102</v>
      </c>
      <c r="G193" s="121">
        <v>66</v>
      </c>
      <c r="H193" s="121">
        <v>49</v>
      </c>
      <c r="I193" s="121">
        <f t="shared" ref="I193:K193" si="18">SUM(I180,I182,I184,I186:I192)</f>
        <v>0</v>
      </c>
      <c r="J193" s="121">
        <f t="shared" si="18"/>
        <v>0</v>
      </c>
      <c r="K193" s="121">
        <f t="shared" si="18"/>
        <v>0</v>
      </c>
      <c r="L193" s="13"/>
      <c r="M193" s="110">
        <f t="shared" si="0"/>
        <v>217</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9</v>
      </c>
      <c r="G194" s="73">
        <v>8</v>
      </c>
      <c r="H194" s="73">
        <v>3</v>
      </c>
      <c r="I194" s="73"/>
      <c r="J194" s="73"/>
      <c r="K194" s="73"/>
      <c r="L194" s="13"/>
      <c r="M194" s="79">
        <f t="shared" si="0"/>
        <v>20</v>
      </c>
      <c r="N194" s="13"/>
      <c r="O194" s="869" t="s">
        <v>795</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36</v>
      </c>
      <c r="G195" s="73">
        <f>4+6+3+3+5+3+4+4</f>
        <v>32</v>
      </c>
      <c r="H195" s="73">
        <f>2+5+20</f>
        <v>27</v>
      </c>
      <c r="I195" s="73"/>
      <c r="J195" s="73"/>
      <c r="K195" s="73"/>
      <c r="L195" s="13"/>
      <c r="M195" s="79">
        <f t="shared" si="0"/>
        <v>95</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0</v>
      </c>
      <c r="G196" s="73">
        <v>2</v>
      </c>
      <c r="H196" s="73">
        <v>0</v>
      </c>
      <c r="I196" s="73"/>
      <c r="J196" s="73"/>
      <c r="K196" s="73"/>
      <c r="L196" s="13"/>
      <c r="M196" s="79">
        <f t="shared" si="0"/>
        <v>2</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0</v>
      </c>
      <c r="G197" s="73">
        <v>60</v>
      </c>
      <c r="H197" s="73">
        <v>0</v>
      </c>
      <c r="I197" s="73"/>
      <c r="J197" s="73"/>
      <c r="K197" s="73"/>
      <c r="L197" s="13"/>
      <c r="M197" s="79">
        <f t="shared" si="0"/>
        <v>60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9">F194+F196+F198+F200+F202+F204</f>
        <v>9</v>
      </c>
      <c r="G206" s="121">
        <f t="shared" si="19"/>
        <v>10</v>
      </c>
      <c r="H206" s="121">
        <f t="shared" si="19"/>
        <v>3</v>
      </c>
      <c r="I206" s="121">
        <f t="shared" si="19"/>
        <v>0</v>
      </c>
      <c r="J206" s="121">
        <f t="shared" si="19"/>
        <v>0</v>
      </c>
      <c r="K206" s="121">
        <f t="shared" si="19"/>
        <v>0</v>
      </c>
      <c r="L206" s="13"/>
      <c r="M206" s="110">
        <f t="shared" si="0"/>
        <v>22</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796</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2</v>
      </c>
      <c r="H210" s="73">
        <v>0</v>
      </c>
      <c r="I210" s="73"/>
      <c r="J210" s="73"/>
      <c r="K210" s="73"/>
      <c r="L210" s="13"/>
      <c r="M210" s="79">
        <f t="shared" si="0"/>
        <v>2</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20">SUM(F207:F210)</f>
        <v>0</v>
      </c>
      <c r="G211" s="109">
        <f t="shared" si="20"/>
        <v>2</v>
      </c>
      <c r="H211" s="109">
        <f t="shared" si="20"/>
        <v>0</v>
      </c>
      <c r="I211" s="109">
        <f t="shared" si="20"/>
        <v>0</v>
      </c>
      <c r="J211" s="109">
        <f t="shared" si="20"/>
        <v>0</v>
      </c>
      <c r="K211" s="109">
        <f t="shared" si="20"/>
        <v>0</v>
      </c>
      <c r="L211" s="13"/>
      <c r="M211" s="110">
        <f t="shared" si="0"/>
        <v>2</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797</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21">SUM(F212:F215)</f>
        <v>0</v>
      </c>
      <c r="G216" s="109">
        <f t="shared" si="21"/>
        <v>0</v>
      </c>
      <c r="H216" s="109">
        <f t="shared" si="21"/>
        <v>0</v>
      </c>
      <c r="I216" s="109">
        <f t="shared" si="21"/>
        <v>0</v>
      </c>
      <c r="J216" s="109">
        <f t="shared" si="21"/>
        <v>0</v>
      </c>
      <c r="K216" s="109">
        <f t="shared" si="21"/>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798</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22">SUM(F217:F220)</f>
        <v>0</v>
      </c>
      <c r="G221" s="109">
        <f t="shared" si="22"/>
        <v>0</v>
      </c>
      <c r="H221" s="109">
        <f t="shared" si="22"/>
        <v>0</v>
      </c>
      <c r="I221" s="109">
        <f t="shared" si="22"/>
        <v>0</v>
      </c>
      <c r="J221" s="109">
        <f t="shared" si="22"/>
        <v>0</v>
      </c>
      <c r="K221" s="109">
        <f t="shared" si="22"/>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799</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3">SUM(F222:F225)</f>
        <v>0</v>
      </c>
      <c r="G226" s="109">
        <f t="shared" si="23"/>
        <v>0</v>
      </c>
      <c r="H226" s="109">
        <f t="shared" si="23"/>
        <v>0</v>
      </c>
      <c r="I226" s="109">
        <f t="shared" si="23"/>
        <v>0</v>
      </c>
      <c r="J226" s="109">
        <f t="shared" si="23"/>
        <v>0</v>
      </c>
      <c r="K226" s="109">
        <f t="shared" si="23"/>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4">SUM(F227:F230)</f>
        <v>0</v>
      </c>
      <c r="G231" s="109">
        <f t="shared" si="24"/>
        <v>0</v>
      </c>
      <c r="H231" s="109">
        <f t="shared" si="24"/>
        <v>0</v>
      </c>
      <c r="I231" s="109">
        <f t="shared" si="24"/>
        <v>0</v>
      </c>
      <c r="J231" s="109">
        <f t="shared" si="24"/>
        <v>0</v>
      </c>
      <c r="K231" s="109">
        <f t="shared" si="24"/>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800</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5">SUM(F232:F235)</f>
        <v>0</v>
      </c>
      <c r="G236" s="109">
        <f t="shared" si="25"/>
        <v>0</v>
      </c>
      <c r="H236" s="109">
        <f t="shared" si="25"/>
        <v>0</v>
      </c>
      <c r="I236" s="109">
        <f t="shared" si="25"/>
        <v>0</v>
      </c>
      <c r="J236" s="109">
        <f t="shared" si="25"/>
        <v>0</v>
      </c>
      <c r="K236" s="109">
        <f t="shared" si="25"/>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6">+F237+F238+F239+F240</f>
        <v>0</v>
      </c>
      <c r="G241" s="96">
        <f t="shared" si="26"/>
        <v>0</v>
      </c>
      <c r="H241" s="96">
        <f t="shared" si="26"/>
        <v>0</v>
      </c>
      <c r="I241" s="96">
        <f t="shared" si="26"/>
        <v>0</v>
      </c>
      <c r="J241" s="96">
        <f t="shared" si="26"/>
        <v>0</v>
      </c>
      <c r="K241" s="96">
        <f t="shared" si="26"/>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7">+F242+F243+F244+F245</f>
        <v>0</v>
      </c>
      <c r="G246" s="96">
        <f t="shared" si="27"/>
        <v>0</v>
      </c>
      <c r="H246" s="96">
        <f t="shared" si="27"/>
        <v>0</v>
      </c>
      <c r="I246" s="96">
        <f t="shared" si="27"/>
        <v>0</v>
      </c>
      <c r="J246" s="96">
        <f t="shared" si="27"/>
        <v>0</v>
      </c>
      <c r="K246" s="96">
        <f t="shared" si="27"/>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801</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8">SUM(F247:F250)</f>
        <v>0</v>
      </c>
      <c r="G251" s="109">
        <f t="shared" si="28"/>
        <v>0</v>
      </c>
      <c r="H251" s="109">
        <f t="shared" si="28"/>
        <v>0</v>
      </c>
      <c r="I251" s="109">
        <f t="shared" si="28"/>
        <v>0</v>
      </c>
      <c r="J251" s="109">
        <f t="shared" si="28"/>
        <v>0</v>
      </c>
      <c r="K251" s="109">
        <f t="shared" si="28"/>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9">+F252+F253+F254+F255</f>
        <v>0</v>
      </c>
      <c r="G256" s="96">
        <f t="shared" si="29"/>
        <v>0</v>
      </c>
      <c r="H256" s="96">
        <f t="shared" si="29"/>
        <v>0</v>
      </c>
      <c r="I256" s="96">
        <f t="shared" si="29"/>
        <v>0</v>
      </c>
      <c r="J256" s="96">
        <f t="shared" si="29"/>
        <v>0</v>
      </c>
      <c r="K256" s="96">
        <f t="shared" si="29"/>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1" t="s">
        <v>676</v>
      </c>
      <c r="E257" s="130" t="s">
        <v>677</v>
      </c>
      <c r="F257" s="96"/>
      <c r="G257" s="96"/>
      <c r="H257" s="96"/>
      <c r="I257" s="96"/>
      <c r="J257" s="96"/>
      <c r="K257" s="96"/>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1" t="s">
        <v>679</v>
      </c>
      <c r="E258" s="130" t="s">
        <v>680</v>
      </c>
      <c r="F258" s="96"/>
      <c r="G258" s="96"/>
      <c r="H258" s="96"/>
      <c r="I258" s="96"/>
      <c r="J258" s="96"/>
      <c r="K258" s="96"/>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1" t="s">
        <v>682</v>
      </c>
      <c r="E259" s="130" t="s">
        <v>683</v>
      </c>
      <c r="F259" s="96"/>
      <c r="G259" s="96"/>
      <c r="H259" s="96"/>
      <c r="I259" s="96"/>
      <c r="J259" s="96"/>
      <c r="K259" s="96"/>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1" t="s">
        <v>685</v>
      </c>
      <c r="E260" s="130" t="s">
        <v>686</v>
      </c>
      <c r="F260" s="96"/>
      <c r="G260" s="96"/>
      <c r="H260" s="96"/>
      <c r="I260" s="96"/>
      <c r="J260" s="96"/>
      <c r="K260" s="96"/>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31" t="s">
        <v>688</v>
      </c>
      <c r="E261" s="130" t="s">
        <v>689</v>
      </c>
      <c r="F261" s="96">
        <f t="shared" ref="F261:K261" si="30">SUM(F257:F260)</f>
        <v>0</v>
      </c>
      <c r="G261" s="96">
        <f t="shared" si="30"/>
        <v>0</v>
      </c>
      <c r="H261" s="96">
        <f t="shared" si="30"/>
        <v>0</v>
      </c>
      <c r="I261" s="96">
        <f t="shared" si="30"/>
        <v>0</v>
      </c>
      <c r="J261" s="96">
        <f t="shared" si="30"/>
        <v>0</v>
      </c>
      <c r="K261" s="96">
        <f t="shared" si="30"/>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31" t="s">
        <v>691</v>
      </c>
      <c r="E262" s="130" t="s">
        <v>692</v>
      </c>
      <c r="F262" s="133"/>
      <c r="G262" s="133"/>
      <c r="H262" s="133"/>
      <c r="I262" s="133"/>
      <c r="J262" s="133"/>
      <c r="K262" s="133"/>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31" t="s">
        <v>694</v>
      </c>
      <c r="E263" s="130" t="s">
        <v>695</v>
      </c>
      <c r="F263" s="133"/>
      <c r="G263" s="133"/>
      <c r="H263" s="133"/>
      <c r="I263" s="133"/>
      <c r="J263" s="133"/>
      <c r="K263" s="133"/>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31" t="s">
        <v>697</v>
      </c>
      <c r="E264" s="130" t="s">
        <v>698</v>
      </c>
      <c r="F264" s="133"/>
      <c r="G264" s="133"/>
      <c r="H264" s="133"/>
      <c r="I264" s="133"/>
      <c r="J264" s="133"/>
      <c r="K264" s="133"/>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31" t="s">
        <v>700</v>
      </c>
      <c r="E265" s="130" t="s">
        <v>701</v>
      </c>
      <c r="F265" s="133"/>
      <c r="G265" s="133"/>
      <c r="H265" s="133"/>
      <c r="I265" s="133"/>
      <c r="J265" s="133"/>
      <c r="K265" s="133"/>
      <c r="L265" s="134"/>
      <c r="M265" s="135">
        <f t="shared" ref="M265:M289" si="31">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31" t="s">
        <v>703</v>
      </c>
      <c r="E266" s="130" t="s">
        <v>704</v>
      </c>
      <c r="F266" s="96">
        <f t="shared" ref="F266:K266" si="32">+F262+F263+F264+F265</f>
        <v>0</v>
      </c>
      <c r="G266" s="96">
        <f t="shared" si="32"/>
        <v>0</v>
      </c>
      <c r="H266" s="96">
        <f t="shared" si="32"/>
        <v>0</v>
      </c>
      <c r="I266" s="96">
        <f t="shared" si="32"/>
        <v>0</v>
      </c>
      <c r="J266" s="96">
        <f t="shared" si="32"/>
        <v>0</v>
      </c>
      <c r="K266" s="96">
        <f t="shared" si="32"/>
        <v>0</v>
      </c>
      <c r="L266" s="13"/>
      <c r="M266" s="79">
        <f t="shared" si="31"/>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1" t="s">
        <v>707</v>
      </c>
      <c r="E267" s="130" t="s">
        <v>708</v>
      </c>
      <c r="F267" s="96"/>
      <c r="G267" s="96"/>
      <c r="H267" s="96"/>
      <c r="I267" s="96"/>
      <c r="J267" s="96"/>
      <c r="K267" s="96"/>
      <c r="L267" s="13"/>
      <c r="M267" s="79">
        <f t="shared" si="31"/>
        <v>0</v>
      </c>
      <c r="N267" s="13"/>
      <c r="O267" s="869" t="s">
        <v>802</v>
      </c>
      <c r="P267" s="13"/>
      <c r="Q267" s="13"/>
      <c r="R267" s="13"/>
      <c r="S267" s="13"/>
      <c r="T267" s="13"/>
      <c r="U267" s="13"/>
      <c r="V267" s="13"/>
      <c r="W267" s="13"/>
      <c r="X267" s="13"/>
      <c r="Y267" s="13"/>
      <c r="Z267" s="13"/>
    </row>
    <row r="268" spans="1:26" ht="12.75" customHeight="1" x14ac:dyDescent="0.2">
      <c r="A268" s="13"/>
      <c r="B268" s="83" t="s">
        <v>710</v>
      </c>
      <c r="C268" s="838"/>
      <c r="D268" s="131" t="s">
        <v>711</v>
      </c>
      <c r="E268" s="130" t="s">
        <v>712</v>
      </c>
      <c r="F268" s="96"/>
      <c r="G268" s="96"/>
      <c r="H268" s="96"/>
      <c r="I268" s="96"/>
      <c r="J268" s="96"/>
      <c r="K268" s="96"/>
      <c r="L268" s="13"/>
      <c r="M268" s="79">
        <f t="shared" si="31"/>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1" t="s">
        <v>714</v>
      </c>
      <c r="E269" s="130" t="s">
        <v>715</v>
      </c>
      <c r="F269" s="96"/>
      <c r="G269" s="96"/>
      <c r="H269" s="96"/>
      <c r="I269" s="96"/>
      <c r="J269" s="96"/>
      <c r="K269" s="96"/>
      <c r="L269" s="13"/>
      <c r="M269" s="79">
        <f t="shared" si="31"/>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1" t="s">
        <v>717</v>
      </c>
      <c r="E270" s="130" t="s">
        <v>718</v>
      </c>
      <c r="F270" s="96"/>
      <c r="G270" s="96"/>
      <c r="H270" s="96"/>
      <c r="I270" s="96"/>
      <c r="J270" s="96"/>
      <c r="K270" s="96"/>
      <c r="L270" s="13"/>
      <c r="M270" s="79">
        <f t="shared" si="31"/>
        <v>0</v>
      </c>
      <c r="N270" s="13"/>
      <c r="O270" s="870"/>
      <c r="P270" s="13"/>
      <c r="Q270" s="13"/>
      <c r="R270" s="13"/>
      <c r="S270" s="13"/>
      <c r="T270" s="13"/>
      <c r="U270" s="13"/>
      <c r="V270" s="13"/>
      <c r="W270" s="13"/>
      <c r="X270" s="13"/>
      <c r="Y270" s="13"/>
      <c r="Z270" s="13"/>
    </row>
    <row r="271" spans="1:26" ht="12.75" customHeight="1" x14ac:dyDescent="0.2">
      <c r="A271" s="13"/>
      <c r="B271" s="83">
        <v>18</v>
      </c>
      <c r="C271" s="839"/>
      <c r="D271" s="131" t="s">
        <v>719</v>
      </c>
      <c r="E271" s="136" t="s">
        <v>720</v>
      </c>
      <c r="F271" s="137">
        <f t="shared" ref="F271:K271" si="33">SUM(F267:F270)</f>
        <v>0</v>
      </c>
      <c r="G271" s="137">
        <f t="shared" si="33"/>
        <v>0</v>
      </c>
      <c r="H271" s="137">
        <f t="shared" si="33"/>
        <v>0</v>
      </c>
      <c r="I271" s="137">
        <f t="shared" si="33"/>
        <v>0</v>
      </c>
      <c r="J271" s="137">
        <f t="shared" si="33"/>
        <v>0</v>
      </c>
      <c r="K271" s="137">
        <f t="shared" si="33"/>
        <v>0</v>
      </c>
      <c r="L271" s="13"/>
      <c r="M271" s="110">
        <f t="shared" si="31"/>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62">
        <v>0</v>
      </c>
      <c r="I272" s="141"/>
      <c r="J272" s="141"/>
      <c r="K272" s="141"/>
      <c r="L272" s="138"/>
      <c r="M272" s="79">
        <f t="shared" si="31"/>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62">
        <v>0</v>
      </c>
      <c r="I273" s="141"/>
      <c r="J273" s="141"/>
      <c r="K273" s="141"/>
      <c r="L273" s="138"/>
      <c r="M273" s="79">
        <f t="shared" si="31"/>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62">
        <v>0</v>
      </c>
      <c r="I274" s="142"/>
      <c r="J274" s="142"/>
      <c r="K274" s="142"/>
      <c r="L274" s="13"/>
      <c r="M274" s="79">
        <f t="shared" si="31"/>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62">
        <v>0</v>
      </c>
      <c r="I275" s="142"/>
      <c r="J275" s="142"/>
      <c r="K275" s="142"/>
      <c r="L275" s="13"/>
      <c r="M275" s="79">
        <f t="shared" si="31"/>
        <v>10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62">
        <v>0</v>
      </c>
      <c r="I276" s="142"/>
      <c r="J276" s="142"/>
      <c r="K276" s="142"/>
      <c r="L276" s="13"/>
      <c r="M276" s="79">
        <f t="shared" si="31"/>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31"/>
        <v>0</v>
      </c>
      <c r="N277" s="13"/>
      <c r="O277" s="870"/>
      <c r="P277" s="13"/>
      <c r="Q277" s="13"/>
      <c r="R277" s="13"/>
      <c r="S277" s="13"/>
      <c r="T277" s="13"/>
      <c r="U277" s="13"/>
      <c r="V277" s="13"/>
      <c r="W277" s="13"/>
      <c r="X277" s="13"/>
      <c r="Y277" s="13"/>
      <c r="Z277" s="13"/>
    </row>
    <row r="278" spans="1:26" ht="10.5" customHeight="1" x14ac:dyDescent="0.2">
      <c r="A278" s="13"/>
      <c r="B278" s="139" t="s">
        <v>740</v>
      </c>
      <c r="C278" s="838"/>
      <c r="D278" s="65" t="s">
        <v>741</v>
      </c>
      <c r="E278" s="63" t="s">
        <v>742</v>
      </c>
      <c r="F278" s="163">
        <v>0</v>
      </c>
      <c r="G278" s="163">
        <v>0</v>
      </c>
      <c r="H278" s="163">
        <v>0</v>
      </c>
      <c r="I278" s="144"/>
      <c r="J278" s="144"/>
      <c r="K278" s="144"/>
      <c r="L278" s="13"/>
      <c r="M278" s="79">
        <f t="shared" si="31"/>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31"/>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31"/>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4">SUM(F277:F280)</f>
        <v>1</v>
      </c>
      <c r="G281" s="166">
        <f t="shared" si="34"/>
        <v>1</v>
      </c>
      <c r="H281" s="166">
        <f t="shared" si="34"/>
        <v>0</v>
      </c>
      <c r="I281" s="166">
        <f t="shared" si="34"/>
        <v>0</v>
      </c>
      <c r="J281" s="166">
        <f t="shared" si="34"/>
        <v>0</v>
      </c>
      <c r="K281" s="166">
        <f t="shared" si="34"/>
        <v>0</v>
      </c>
      <c r="L281" s="13"/>
      <c r="M281" s="110">
        <f t="shared" si="31"/>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129" t="s">
        <v>753</v>
      </c>
      <c r="E282" s="150" t="s">
        <v>754</v>
      </c>
      <c r="F282" s="137">
        <v>0</v>
      </c>
      <c r="G282" s="137">
        <v>0</v>
      </c>
      <c r="H282" s="137">
        <v>0</v>
      </c>
      <c r="I282" s="152"/>
      <c r="J282" s="152"/>
      <c r="K282" s="152"/>
      <c r="L282" s="13"/>
      <c r="M282" s="79">
        <f t="shared" si="31"/>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129" t="s">
        <v>757</v>
      </c>
      <c r="E283" s="150" t="s">
        <v>758</v>
      </c>
      <c r="F283" s="137">
        <v>0</v>
      </c>
      <c r="G283" s="137">
        <v>0</v>
      </c>
      <c r="H283" s="137">
        <v>0</v>
      </c>
      <c r="I283" s="152"/>
      <c r="J283" s="152"/>
      <c r="K283" s="152"/>
      <c r="L283" s="13"/>
      <c r="M283" s="79">
        <f t="shared" si="31"/>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129" t="s">
        <v>760</v>
      </c>
      <c r="E284" s="150" t="s">
        <v>761</v>
      </c>
      <c r="F284" s="137">
        <v>0</v>
      </c>
      <c r="G284" s="137">
        <v>0</v>
      </c>
      <c r="H284" s="137">
        <v>0</v>
      </c>
      <c r="I284" s="152"/>
      <c r="J284" s="152"/>
      <c r="K284" s="152"/>
      <c r="L284" s="13"/>
      <c r="M284" s="79">
        <f t="shared" si="31"/>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31"/>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31"/>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31"/>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31"/>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5">SUM(F285:F288)</f>
        <v>13</v>
      </c>
      <c r="G289" s="166">
        <f t="shared" si="35"/>
        <v>10</v>
      </c>
      <c r="H289" s="166">
        <f t="shared" si="35"/>
        <v>9</v>
      </c>
      <c r="I289" s="166">
        <f t="shared" si="35"/>
        <v>0</v>
      </c>
      <c r="J289" s="166">
        <f t="shared" si="35"/>
        <v>0</v>
      </c>
      <c r="K289" s="166">
        <f t="shared" si="35"/>
        <v>0</v>
      </c>
      <c r="L289" s="13"/>
      <c r="M289" s="110">
        <f t="shared" si="31"/>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208"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803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4</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0</v>
      </c>
      <c r="H46" s="111">
        <v>0</v>
      </c>
      <c r="I46" s="111"/>
      <c r="J46" s="111"/>
      <c r="K46" s="111"/>
      <c r="L46" s="13"/>
      <c r="M46" s="79">
        <f t="shared" si="0"/>
        <v>1</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0</v>
      </c>
      <c r="H47" s="111">
        <v>0</v>
      </c>
      <c r="I47" s="111"/>
      <c r="J47" s="111"/>
      <c r="K47" s="111"/>
      <c r="L47" s="13"/>
      <c r="M47" s="79">
        <f t="shared" si="0"/>
        <v>1</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13</v>
      </c>
      <c r="G48" s="111">
        <v>0</v>
      </c>
      <c r="H48" s="111">
        <v>0</v>
      </c>
      <c r="I48" s="111"/>
      <c r="J48" s="111"/>
      <c r="K48" s="111"/>
      <c r="L48" s="13"/>
      <c r="M48" s="79">
        <f t="shared" si="0"/>
        <v>13</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0</v>
      </c>
      <c r="H59" s="73">
        <v>0</v>
      </c>
      <c r="I59" s="73"/>
      <c r="J59" s="73"/>
      <c r="K59" s="73"/>
      <c r="L59" s="13"/>
      <c r="M59" s="79">
        <f t="shared" si="0"/>
        <v>0</v>
      </c>
      <c r="N59" s="13"/>
      <c r="O59" s="869" t="s">
        <v>804</v>
      </c>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0</v>
      </c>
      <c r="H60" s="73">
        <v>0</v>
      </c>
      <c r="I60" s="73"/>
      <c r="J60" s="73"/>
      <c r="K60" s="73"/>
      <c r="L60" s="13"/>
      <c r="M60" s="79">
        <f t="shared" si="0"/>
        <v>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3</v>
      </c>
      <c r="G63" s="73">
        <v>3</v>
      </c>
      <c r="H63" s="73">
        <v>3</v>
      </c>
      <c r="I63" s="73"/>
      <c r="J63" s="73"/>
      <c r="K63" s="73"/>
      <c r="L63" s="13"/>
      <c r="M63" s="79">
        <f t="shared" si="0"/>
        <v>9</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20</v>
      </c>
      <c r="G64" s="73">
        <v>20</v>
      </c>
      <c r="H64" s="73">
        <v>20</v>
      </c>
      <c r="I64" s="73"/>
      <c r="J64" s="73"/>
      <c r="K64" s="73"/>
      <c r="L64" s="13"/>
      <c r="M64" s="79">
        <f t="shared" si="0"/>
        <v>60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2</v>
      </c>
      <c r="G83" s="73">
        <v>2</v>
      </c>
      <c r="H83" s="73">
        <v>2</v>
      </c>
      <c r="I83" s="73"/>
      <c r="J83" s="73"/>
      <c r="K83" s="73"/>
      <c r="L83" s="13"/>
      <c r="M83" s="79">
        <f t="shared" si="0"/>
        <v>6</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15</v>
      </c>
      <c r="G84" s="73">
        <v>15</v>
      </c>
      <c r="H84" s="73">
        <v>15</v>
      </c>
      <c r="I84" s="73"/>
      <c r="J84" s="73"/>
      <c r="K84" s="73"/>
      <c r="L84" s="13"/>
      <c r="M84" s="79">
        <f t="shared" si="0"/>
        <v>45</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0</v>
      </c>
      <c r="H89" s="73">
        <v>0</v>
      </c>
      <c r="I89" s="73"/>
      <c r="J89" s="73"/>
      <c r="K89" s="73"/>
      <c r="L89" s="13"/>
      <c r="M89" s="79">
        <f t="shared" si="0"/>
        <v>0</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0</v>
      </c>
      <c r="H90" s="73">
        <v>0</v>
      </c>
      <c r="I90" s="73"/>
      <c r="J90" s="73"/>
      <c r="K90" s="73"/>
      <c r="L90" s="13"/>
      <c r="M90" s="79">
        <f t="shared" si="0"/>
        <v>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35</v>
      </c>
      <c r="G92" s="121">
        <f t="shared" si="8"/>
        <v>35</v>
      </c>
      <c r="H92" s="121">
        <f t="shared" si="8"/>
        <v>35</v>
      </c>
      <c r="I92" s="121">
        <f t="shared" si="8"/>
        <v>0</v>
      </c>
      <c r="J92" s="121">
        <f t="shared" si="8"/>
        <v>0</v>
      </c>
      <c r="K92" s="121">
        <f t="shared" si="8"/>
        <v>0</v>
      </c>
      <c r="L92" s="13"/>
      <c r="M92" s="110">
        <f t="shared" si="0"/>
        <v>105</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805</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806</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1</v>
      </c>
      <c r="G129" s="73">
        <v>0</v>
      </c>
      <c r="H129" s="73">
        <v>0</v>
      </c>
      <c r="I129" s="73"/>
      <c r="J129" s="73"/>
      <c r="K129" s="73"/>
      <c r="L129" s="13"/>
      <c r="M129" s="79">
        <f t="shared" si="0"/>
        <v>1</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25</v>
      </c>
      <c r="G130" s="73">
        <v>0</v>
      </c>
      <c r="H130" s="73">
        <v>0</v>
      </c>
      <c r="I130" s="73"/>
      <c r="J130" s="73"/>
      <c r="K130" s="73"/>
      <c r="L130" s="13"/>
      <c r="M130" s="79">
        <f t="shared" si="0"/>
        <v>25</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0</v>
      </c>
      <c r="I151" s="73"/>
      <c r="J151" s="73"/>
      <c r="K151" s="73"/>
      <c r="L151" s="13"/>
      <c r="M151" s="79">
        <f t="shared" si="0"/>
        <v>0</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0</v>
      </c>
      <c r="I152" s="73"/>
      <c r="J152" s="73"/>
      <c r="K152" s="73"/>
      <c r="L152" s="13"/>
      <c r="M152" s="79">
        <f t="shared" si="0"/>
        <v>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1</v>
      </c>
      <c r="G157" s="73">
        <v>0</v>
      </c>
      <c r="H157" s="73">
        <v>0</v>
      </c>
      <c r="I157" s="73"/>
      <c r="J157" s="73"/>
      <c r="K157" s="73"/>
      <c r="L157" s="13"/>
      <c r="M157" s="79">
        <f t="shared" si="0"/>
        <v>1</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25</v>
      </c>
      <c r="G158" s="73">
        <v>0</v>
      </c>
      <c r="H158" s="73">
        <v>0</v>
      </c>
      <c r="I158" s="73"/>
      <c r="J158" s="73"/>
      <c r="K158" s="73"/>
      <c r="L158" s="13"/>
      <c r="M158" s="79">
        <f t="shared" si="0"/>
        <v>25</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1</v>
      </c>
      <c r="G159" s="121">
        <f t="shared" si="11"/>
        <v>0</v>
      </c>
      <c r="H159" s="121">
        <f t="shared" si="11"/>
        <v>0</v>
      </c>
      <c r="I159" s="121">
        <f t="shared" si="11"/>
        <v>0</v>
      </c>
      <c r="J159" s="121">
        <f t="shared" si="11"/>
        <v>0</v>
      </c>
      <c r="K159" s="121">
        <f t="shared" si="11"/>
        <v>0</v>
      </c>
      <c r="L159" s="13"/>
      <c r="M159" s="110">
        <f t="shared" si="0"/>
        <v>1</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25</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25</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241</v>
      </c>
      <c r="G179" s="78">
        <v>107</v>
      </c>
      <c r="H179" s="78">
        <v>84</v>
      </c>
      <c r="I179" s="78"/>
      <c r="J179" s="78"/>
      <c r="K179" s="78"/>
      <c r="L179" s="13"/>
      <c r="M179" s="79">
        <f t="shared" si="0"/>
        <v>432</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44</v>
      </c>
      <c r="G180" s="73">
        <v>18</v>
      </c>
      <c r="H180" s="73">
        <v>21</v>
      </c>
      <c r="I180" s="73"/>
      <c r="J180" s="73"/>
      <c r="K180" s="73"/>
      <c r="L180" s="13"/>
      <c r="M180" s="79">
        <f t="shared" si="0"/>
        <v>83</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44</v>
      </c>
      <c r="G181" s="78">
        <v>18</v>
      </c>
      <c r="H181" s="78">
        <v>21</v>
      </c>
      <c r="I181" s="78"/>
      <c r="J181" s="78"/>
      <c r="K181" s="78"/>
      <c r="L181" s="13"/>
      <c r="M181" s="79">
        <f t="shared" si="0"/>
        <v>83</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6</v>
      </c>
      <c r="G182" s="73">
        <v>2</v>
      </c>
      <c r="H182" s="73">
        <v>3</v>
      </c>
      <c r="I182" s="73"/>
      <c r="J182" s="73"/>
      <c r="K182" s="73"/>
      <c r="L182" s="13"/>
      <c r="M182" s="79">
        <f t="shared" si="0"/>
        <v>11</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7</v>
      </c>
      <c r="G183" s="78">
        <v>2</v>
      </c>
      <c r="H183" s="78">
        <v>3</v>
      </c>
      <c r="I183" s="78"/>
      <c r="J183" s="78"/>
      <c r="K183" s="78"/>
      <c r="L183" s="13"/>
      <c r="M183" s="79">
        <f t="shared" si="0"/>
        <v>12</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40</v>
      </c>
      <c r="G184" s="73">
        <v>18</v>
      </c>
      <c r="H184" s="73">
        <v>19</v>
      </c>
      <c r="I184" s="73"/>
      <c r="J184" s="73"/>
      <c r="K184" s="73"/>
      <c r="L184" s="13"/>
      <c r="M184" s="79">
        <f t="shared" si="0"/>
        <v>77</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42</v>
      </c>
      <c r="G185" s="78">
        <v>18</v>
      </c>
      <c r="H185" s="78">
        <v>21</v>
      </c>
      <c r="I185" s="78"/>
      <c r="J185" s="78"/>
      <c r="K185" s="78"/>
      <c r="L185" s="13"/>
      <c r="M185" s="79">
        <f t="shared" si="0"/>
        <v>81</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230</v>
      </c>
      <c r="G186" s="73">
        <v>105</v>
      </c>
      <c r="H186" s="73">
        <v>84</v>
      </c>
      <c r="I186" s="73"/>
      <c r="J186" s="73"/>
      <c r="K186" s="73"/>
      <c r="L186" s="13"/>
      <c r="M186" s="79">
        <f t="shared" si="0"/>
        <v>419</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240</v>
      </c>
      <c r="G187" s="73">
        <v>107</v>
      </c>
      <c r="H187" s="73">
        <v>84</v>
      </c>
      <c r="I187" s="73"/>
      <c r="J187" s="73"/>
      <c r="K187" s="73"/>
      <c r="L187" s="13"/>
      <c r="M187" s="79">
        <f t="shared" si="0"/>
        <v>431</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235</v>
      </c>
      <c r="G188" s="73">
        <v>103</v>
      </c>
      <c r="H188" s="73">
        <v>83</v>
      </c>
      <c r="I188" s="73"/>
      <c r="J188" s="73"/>
      <c r="K188" s="73"/>
      <c r="L188" s="13"/>
      <c r="M188" s="79">
        <f t="shared" si="0"/>
        <v>421</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238</v>
      </c>
      <c r="G189" s="73">
        <v>106</v>
      </c>
      <c r="H189" s="73">
        <v>81</v>
      </c>
      <c r="I189" s="73"/>
      <c r="J189" s="73"/>
      <c r="K189" s="73"/>
      <c r="L189" s="13"/>
      <c r="M189" s="79">
        <f t="shared" si="0"/>
        <v>425</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233</v>
      </c>
      <c r="G190" s="73">
        <v>103</v>
      </c>
      <c r="H190" s="73">
        <v>78</v>
      </c>
      <c r="I190" s="73"/>
      <c r="J190" s="73"/>
      <c r="K190" s="73"/>
      <c r="L190" s="13"/>
      <c r="M190" s="79">
        <f t="shared" si="0"/>
        <v>414</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191</v>
      </c>
      <c r="G191" s="73">
        <v>90</v>
      </c>
      <c r="H191" s="73">
        <v>48</v>
      </c>
      <c r="I191" s="73"/>
      <c r="J191" s="73"/>
      <c r="K191" s="73"/>
      <c r="L191" s="13"/>
      <c r="M191" s="79">
        <f t="shared" si="0"/>
        <v>329</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134</v>
      </c>
      <c r="G192" s="73">
        <v>62</v>
      </c>
      <c r="H192" s="73">
        <v>46</v>
      </c>
      <c r="I192" s="73"/>
      <c r="J192" s="73"/>
      <c r="K192" s="73"/>
      <c r="L192" s="13"/>
      <c r="M192" s="79">
        <f t="shared" si="0"/>
        <v>242</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98</v>
      </c>
      <c r="G193" s="121">
        <v>47</v>
      </c>
      <c r="H193" s="121">
        <v>26</v>
      </c>
      <c r="I193" s="121">
        <f t="shared" ref="I193:K193" si="15">SUM(I180,I182,I184,I186:I192)</f>
        <v>0</v>
      </c>
      <c r="J193" s="121">
        <f t="shared" si="15"/>
        <v>0</v>
      </c>
      <c r="K193" s="121">
        <f t="shared" si="15"/>
        <v>0</v>
      </c>
      <c r="L193" s="13"/>
      <c r="M193" s="110">
        <f t="shared" si="0"/>
        <v>171</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8</v>
      </c>
      <c r="G194" s="73">
        <v>6</v>
      </c>
      <c r="H194" s="73">
        <v>5</v>
      </c>
      <c r="I194" s="73"/>
      <c r="J194" s="73"/>
      <c r="K194" s="73"/>
      <c r="L194" s="13"/>
      <c r="M194" s="79">
        <f t="shared" si="0"/>
        <v>19</v>
      </c>
      <c r="N194" s="13"/>
      <c r="O194" s="869" t="s">
        <v>807</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16</v>
      </c>
      <c r="G195" s="73">
        <v>12</v>
      </c>
      <c r="H195" s="73">
        <v>15</v>
      </c>
      <c r="I195" s="73"/>
      <c r="J195" s="73"/>
      <c r="K195" s="73"/>
      <c r="L195" s="13"/>
      <c r="M195" s="79">
        <f t="shared" si="0"/>
        <v>43</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0</v>
      </c>
      <c r="G196" s="73">
        <v>0</v>
      </c>
      <c r="H196" s="73">
        <v>0</v>
      </c>
      <c r="I196" s="73"/>
      <c r="J196" s="73"/>
      <c r="K196" s="73"/>
      <c r="L196" s="13"/>
      <c r="M196" s="79">
        <f t="shared" si="0"/>
        <v>0</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0</v>
      </c>
      <c r="G197" s="73">
        <v>0</v>
      </c>
      <c r="H197" s="73">
        <v>0</v>
      </c>
      <c r="I197" s="73"/>
      <c r="J197" s="73"/>
      <c r="K197" s="73"/>
      <c r="L197" s="13"/>
      <c r="M197" s="79">
        <f t="shared" si="0"/>
        <v>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8</v>
      </c>
      <c r="G206" s="121">
        <f t="shared" si="16"/>
        <v>6</v>
      </c>
      <c r="H206" s="121">
        <f t="shared" si="16"/>
        <v>5</v>
      </c>
      <c r="I206" s="121">
        <f t="shared" si="16"/>
        <v>0</v>
      </c>
      <c r="J206" s="121">
        <f t="shared" si="16"/>
        <v>0</v>
      </c>
      <c r="K206" s="121">
        <f t="shared" si="16"/>
        <v>0</v>
      </c>
      <c r="L206" s="13"/>
      <c r="M206" s="110">
        <f t="shared" si="0"/>
        <v>19</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808</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809</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810</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811</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812</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v>0</v>
      </c>
      <c r="G237" s="96">
        <v>0</v>
      </c>
      <c r="H237" s="96">
        <v>0</v>
      </c>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v>0</v>
      </c>
      <c r="G238" s="96">
        <v>0</v>
      </c>
      <c r="H238" s="96">
        <v>0</v>
      </c>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v>0</v>
      </c>
      <c r="G239" s="96">
        <v>0</v>
      </c>
      <c r="H239" s="96">
        <v>0</v>
      </c>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v>0</v>
      </c>
      <c r="G240" s="96">
        <v>0</v>
      </c>
      <c r="H240" s="96">
        <v>0</v>
      </c>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v>0</v>
      </c>
      <c r="G242" s="96">
        <v>0</v>
      </c>
      <c r="H242" s="96">
        <v>0</v>
      </c>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v>0</v>
      </c>
      <c r="G243" s="96">
        <v>0</v>
      </c>
      <c r="H243" s="96">
        <v>0</v>
      </c>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v>0</v>
      </c>
      <c r="G244" s="96">
        <v>0</v>
      </c>
      <c r="H244" s="96">
        <v>0</v>
      </c>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v>0</v>
      </c>
      <c r="G245" s="96">
        <v>0</v>
      </c>
      <c r="H245" s="96">
        <v>0</v>
      </c>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813</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v>0</v>
      </c>
      <c r="G252" s="96">
        <v>0</v>
      </c>
      <c r="H252" s="96">
        <v>0</v>
      </c>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v>0</v>
      </c>
      <c r="G253" s="96">
        <v>0</v>
      </c>
      <c r="H253" s="96">
        <v>0</v>
      </c>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v>0</v>
      </c>
      <c r="G254" s="96">
        <v>0</v>
      </c>
      <c r="H254" s="96">
        <v>0</v>
      </c>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v>0</v>
      </c>
      <c r="G255" s="96">
        <v>0</v>
      </c>
      <c r="H255" s="96">
        <v>0</v>
      </c>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v>0</v>
      </c>
      <c r="G257" s="73">
        <v>0</v>
      </c>
      <c r="H257" s="73">
        <v>0</v>
      </c>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v>0</v>
      </c>
      <c r="G258" s="73">
        <v>0</v>
      </c>
      <c r="H258" s="73">
        <v>0</v>
      </c>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v>0</v>
      </c>
      <c r="G259" s="73">
        <v>0</v>
      </c>
      <c r="H259" s="73">
        <v>0</v>
      </c>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v>0</v>
      </c>
      <c r="G260" s="73">
        <v>0</v>
      </c>
      <c r="H260" s="73">
        <v>0</v>
      </c>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4">
        <v>0</v>
      </c>
      <c r="G262" s="174">
        <v>0</v>
      </c>
      <c r="H262" s="174">
        <v>0</v>
      </c>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4">
        <v>0</v>
      </c>
      <c r="G263" s="174">
        <v>0</v>
      </c>
      <c r="H263" s="174">
        <v>0</v>
      </c>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4">
        <v>0</v>
      </c>
      <c r="G264" s="174">
        <v>0</v>
      </c>
      <c r="H264" s="174">
        <v>0</v>
      </c>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4">
        <v>0</v>
      </c>
      <c r="G265" s="174">
        <v>0</v>
      </c>
      <c r="H265" s="174">
        <v>0</v>
      </c>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132" t="s">
        <v>707</v>
      </c>
      <c r="E267" s="82" t="s">
        <v>708</v>
      </c>
      <c r="F267" s="73">
        <v>0</v>
      </c>
      <c r="G267" s="73">
        <v>0</v>
      </c>
      <c r="H267" s="73">
        <v>0</v>
      </c>
      <c r="I267" s="73"/>
      <c r="J267" s="73"/>
      <c r="K267" s="73"/>
      <c r="L267" s="13"/>
      <c r="M267" s="79">
        <f t="shared" si="28"/>
        <v>0</v>
      </c>
      <c r="N267" s="13"/>
      <c r="O267" s="869" t="s">
        <v>814</v>
      </c>
      <c r="P267" s="13"/>
      <c r="Q267" s="13"/>
      <c r="R267" s="13"/>
      <c r="S267" s="13"/>
      <c r="T267" s="13"/>
      <c r="U267" s="13"/>
      <c r="V267" s="13"/>
      <c r="W267" s="13"/>
      <c r="X267" s="13"/>
      <c r="Y267" s="13"/>
      <c r="Z267" s="13"/>
    </row>
    <row r="268" spans="1:26" ht="12.75" customHeight="1" x14ac:dyDescent="0.2">
      <c r="A268" s="13"/>
      <c r="B268" s="83" t="s">
        <v>710</v>
      </c>
      <c r="C268" s="838"/>
      <c r="D268" s="132" t="s">
        <v>711</v>
      </c>
      <c r="E268" s="82" t="s">
        <v>712</v>
      </c>
      <c r="F268" s="73">
        <v>0</v>
      </c>
      <c r="G268" s="73">
        <v>0</v>
      </c>
      <c r="H268" s="73">
        <v>0</v>
      </c>
      <c r="I268" s="73"/>
      <c r="J268" s="73"/>
      <c r="K268" s="73"/>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132" t="s">
        <v>714</v>
      </c>
      <c r="E269" s="82" t="s">
        <v>715</v>
      </c>
      <c r="F269" s="73">
        <v>0</v>
      </c>
      <c r="G269" s="73">
        <v>0</v>
      </c>
      <c r="H269" s="73">
        <v>0</v>
      </c>
      <c r="I269" s="73"/>
      <c r="J269" s="73"/>
      <c r="K269" s="73"/>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132" t="s">
        <v>717</v>
      </c>
      <c r="E270" s="82" t="s">
        <v>718</v>
      </c>
      <c r="F270" s="73">
        <v>0</v>
      </c>
      <c r="G270" s="73">
        <v>0</v>
      </c>
      <c r="H270" s="73">
        <v>0</v>
      </c>
      <c r="I270" s="73"/>
      <c r="J270" s="73"/>
      <c r="K270" s="73"/>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6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6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6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62">
        <v>0</v>
      </c>
      <c r="I275" s="142"/>
      <c r="J275" s="142"/>
      <c r="K275" s="142"/>
      <c r="L275" s="13"/>
      <c r="M275" s="79">
        <f t="shared" si="28"/>
        <v>10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62">
        <v>0</v>
      </c>
      <c r="I276" s="142"/>
      <c r="J276" s="142"/>
      <c r="K276" s="142"/>
      <c r="L276" s="13"/>
      <c r="M276" s="79">
        <f t="shared" si="28"/>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83" zoomScaleNormal="83" workbookViewId="0">
      <pane xSplit="3" ySplit="6" topLeftCell="D206" activePane="bottomRight" state="frozen"/>
      <selection pane="topRight" activeCell="D1" sqref="D1"/>
      <selection pane="bottomLeft" activeCell="A7" sqref="A7"/>
      <selection pane="bottomRight" activeCell="G186" sqref="G186"/>
    </sheetView>
  </sheetViews>
  <sheetFormatPr defaultColWidth="12.7109375" defaultRowHeight="15" customHeight="1" x14ac:dyDescent="0.2"/>
  <cols>
    <col min="1" max="1" width="2.28515625" customWidth="1"/>
    <col min="2" max="2" width="4.140625" customWidth="1"/>
    <col min="3" max="3" width="9.7109375" customWidth="1"/>
    <col min="4" max="4" width="60.140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4.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815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1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5</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1</v>
      </c>
      <c r="I47" s="111"/>
      <c r="J47" s="111"/>
      <c r="K47" s="111"/>
      <c r="L47" s="13"/>
      <c r="M47" s="79">
        <f t="shared" si="0"/>
        <v>3</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114</v>
      </c>
      <c r="G48" s="111">
        <v>79</v>
      </c>
      <c r="H48" s="111">
        <v>86</v>
      </c>
      <c r="I48" s="111"/>
      <c r="J48" s="111"/>
      <c r="K48" s="111"/>
      <c r="L48" s="13"/>
      <c r="M48" s="79">
        <f t="shared" si="0"/>
        <v>279</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0</v>
      </c>
      <c r="H59" s="73">
        <v>0</v>
      </c>
      <c r="I59" s="73"/>
      <c r="J59" s="73"/>
      <c r="K59" s="73"/>
      <c r="L59" s="13"/>
      <c r="M59" s="79">
        <f t="shared" si="0"/>
        <v>0</v>
      </c>
      <c r="N59" s="13"/>
      <c r="O59" s="869" t="s">
        <v>816</v>
      </c>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0</v>
      </c>
      <c r="H60" s="73">
        <v>0</v>
      </c>
      <c r="I60" s="73"/>
      <c r="J60" s="73"/>
      <c r="K60" s="73"/>
      <c r="L60" s="13"/>
      <c r="M60" s="79">
        <f t="shared" si="0"/>
        <v>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0</v>
      </c>
      <c r="G63" s="73">
        <v>0</v>
      </c>
      <c r="H63" s="73">
        <v>0</v>
      </c>
      <c r="I63" s="73"/>
      <c r="J63" s="73"/>
      <c r="K63" s="73"/>
      <c r="L63" s="13"/>
      <c r="M63" s="79">
        <f t="shared" si="0"/>
        <v>0</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0</v>
      </c>
      <c r="G64" s="73">
        <v>0</v>
      </c>
      <c r="H64" s="73">
        <v>0</v>
      </c>
      <c r="I64" s="73"/>
      <c r="J64" s="73"/>
      <c r="K64" s="73"/>
      <c r="L64" s="13"/>
      <c r="M64" s="79">
        <f t="shared" si="0"/>
        <v>0</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t="s">
        <v>482</v>
      </c>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t="s">
        <v>2342</v>
      </c>
      <c r="R66" s="13"/>
      <c r="S66" s="13"/>
      <c r="T66" s="13"/>
      <c r="U66" s="13"/>
      <c r="V66" s="13"/>
      <c r="W66" s="13"/>
      <c r="X66" s="13"/>
      <c r="Y66" s="13"/>
      <c r="Z66" s="13"/>
    </row>
    <row r="67" spans="1:26" ht="12.75" customHeight="1" x14ac:dyDescent="0.2">
      <c r="A67" s="13"/>
      <c r="B67" s="859" t="s">
        <v>303</v>
      </c>
      <c r="C67" s="838"/>
      <c r="D67" s="81" t="s">
        <v>304</v>
      </c>
      <c r="E67" s="82" t="s">
        <v>305</v>
      </c>
      <c r="F67" s="73">
        <v>1</v>
      </c>
      <c r="G67" s="73">
        <v>1</v>
      </c>
      <c r="H67" s="73">
        <v>1</v>
      </c>
      <c r="I67" s="73"/>
      <c r="J67" s="73"/>
      <c r="K67" s="73"/>
      <c r="L67" s="13"/>
      <c r="M67" s="79">
        <f t="shared" si="0"/>
        <v>3</v>
      </c>
      <c r="N67" s="13"/>
      <c r="O67" s="870"/>
      <c r="P67" s="13"/>
      <c r="Q67" s="13" t="s">
        <v>2343</v>
      </c>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t="s">
        <v>2344</v>
      </c>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1</v>
      </c>
      <c r="G75" s="73">
        <v>1</v>
      </c>
      <c r="H75" s="73">
        <v>1</v>
      </c>
      <c r="I75" s="73"/>
      <c r="J75" s="73"/>
      <c r="K75" s="73"/>
      <c r="L75" s="13"/>
      <c r="M75" s="79">
        <f t="shared" si="0"/>
        <v>3</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20</v>
      </c>
      <c r="G76" s="73">
        <v>20</v>
      </c>
      <c r="H76" s="73">
        <v>20</v>
      </c>
      <c r="I76" s="73"/>
      <c r="J76" s="73"/>
      <c r="K76" s="73"/>
      <c r="L76" s="13"/>
      <c r="M76" s="79">
        <f t="shared" si="0"/>
        <v>60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1</v>
      </c>
      <c r="G79" s="73">
        <v>1</v>
      </c>
      <c r="H79" s="73">
        <v>1</v>
      </c>
      <c r="I79" s="73"/>
      <c r="J79" s="73"/>
      <c r="K79" s="73"/>
      <c r="L79" s="13"/>
      <c r="M79" s="79">
        <f t="shared" si="0"/>
        <v>3</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20</v>
      </c>
      <c r="G80" s="73">
        <v>20</v>
      </c>
      <c r="H80" s="73">
        <v>20</v>
      </c>
      <c r="I80" s="73"/>
      <c r="J80" s="73"/>
      <c r="K80" s="73"/>
      <c r="L80" s="13"/>
      <c r="M80" s="79">
        <f t="shared" si="0"/>
        <v>60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1</v>
      </c>
      <c r="G81" s="73">
        <v>1</v>
      </c>
      <c r="H81" s="73">
        <v>1</v>
      </c>
      <c r="I81" s="73"/>
      <c r="J81" s="73"/>
      <c r="K81" s="73"/>
      <c r="L81" s="13"/>
      <c r="M81" s="79">
        <f t="shared" si="0"/>
        <v>3</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20</v>
      </c>
      <c r="G82" s="73">
        <v>20</v>
      </c>
      <c r="H82" s="73">
        <v>20</v>
      </c>
      <c r="I82" s="73"/>
      <c r="J82" s="73"/>
      <c r="K82" s="73"/>
      <c r="L82" s="13"/>
      <c r="M82" s="79">
        <f t="shared" si="0"/>
        <v>60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0</v>
      </c>
      <c r="G87" s="73">
        <v>0</v>
      </c>
      <c r="H87" s="73">
        <v>0</v>
      </c>
      <c r="I87" s="73"/>
      <c r="J87" s="73"/>
      <c r="K87" s="73"/>
      <c r="L87" s="13"/>
      <c r="M87" s="79">
        <f t="shared" si="0"/>
        <v>0</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0</v>
      </c>
      <c r="G88" s="73">
        <v>0</v>
      </c>
      <c r="H88" s="73">
        <v>0</v>
      </c>
      <c r="I88" s="73"/>
      <c r="J88" s="73"/>
      <c r="K88" s="73"/>
      <c r="L88" s="13"/>
      <c r="M88" s="79">
        <f t="shared" si="0"/>
        <v>0</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1</v>
      </c>
      <c r="G89" s="73">
        <v>1</v>
      </c>
      <c r="H89" s="73">
        <v>1</v>
      </c>
      <c r="I89" s="73"/>
      <c r="J89" s="73"/>
      <c r="K89" s="73"/>
      <c r="L89" s="13"/>
      <c r="M89" s="79">
        <f t="shared" si="0"/>
        <v>3</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20</v>
      </c>
      <c r="G90" s="73">
        <v>20</v>
      </c>
      <c r="H90" s="73">
        <v>20</v>
      </c>
      <c r="I90" s="73"/>
      <c r="J90" s="73"/>
      <c r="K90" s="73"/>
      <c r="L90" s="13"/>
      <c r="M90" s="79">
        <f t="shared" si="0"/>
        <v>60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80</v>
      </c>
      <c r="G92" s="121">
        <f t="shared" si="8"/>
        <v>80</v>
      </c>
      <c r="H92" s="121">
        <f t="shared" si="8"/>
        <v>80</v>
      </c>
      <c r="I92" s="121">
        <f t="shared" si="8"/>
        <v>0</v>
      </c>
      <c r="J92" s="121">
        <f t="shared" si="8"/>
        <v>0</v>
      </c>
      <c r="K92" s="121">
        <f t="shared" si="8"/>
        <v>0</v>
      </c>
      <c r="L92" s="13"/>
      <c r="M92" s="110">
        <f t="shared" si="0"/>
        <v>240</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817</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1</v>
      </c>
      <c r="G95" s="73">
        <v>0</v>
      </c>
      <c r="H95" s="73">
        <v>0</v>
      </c>
      <c r="I95" s="73"/>
      <c r="J95" s="73"/>
      <c r="K95" s="73"/>
      <c r="L95" s="13"/>
      <c r="M95" s="79">
        <f t="shared" si="0"/>
        <v>1</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75</v>
      </c>
      <c r="G96" s="73">
        <v>0</v>
      </c>
      <c r="H96" s="73">
        <v>0</v>
      </c>
      <c r="I96" s="73"/>
      <c r="J96" s="73"/>
      <c r="K96" s="73"/>
      <c r="L96" s="13"/>
      <c r="M96" s="79">
        <f t="shared" si="0"/>
        <v>75</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1</v>
      </c>
      <c r="G97" s="73">
        <v>1</v>
      </c>
      <c r="H97" s="73">
        <v>0</v>
      </c>
      <c r="I97" s="73"/>
      <c r="J97" s="73"/>
      <c r="K97" s="73"/>
      <c r="L97" s="13"/>
      <c r="M97" s="79">
        <f t="shared" si="0"/>
        <v>2</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75</v>
      </c>
      <c r="G98" s="73">
        <v>75</v>
      </c>
      <c r="H98" s="73">
        <v>0</v>
      </c>
      <c r="I98" s="73"/>
      <c r="J98" s="73"/>
      <c r="K98" s="73"/>
      <c r="L98" s="13"/>
      <c r="M98" s="79">
        <f t="shared" si="0"/>
        <v>150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1</v>
      </c>
      <c r="G117" s="73">
        <v>1</v>
      </c>
      <c r="H117" s="73">
        <v>0</v>
      </c>
      <c r="I117" s="73"/>
      <c r="J117" s="73"/>
      <c r="K117" s="73"/>
      <c r="L117" s="13"/>
      <c r="M117" s="79">
        <f t="shared" si="0"/>
        <v>2</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75</v>
      </c>
      <c r="G118" s="73">
        <v>75</v>
      </c>
      <c r="H118" s="73">
        <v>0</v>
      </c>
      <c r="I118" s="73"/>
      <c r="J118" s="73"/>
      <c r="K118" s="73"/>
      <c r="L118" s="13"/>
      <c r="M118" s="79">
        <f t="shared" si="0"/>
        <v>150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1</v>
      </c>
      <c r="G121" s="73">
        <v>0</v>
      </c>
      <c r="H121" s="73">
        <v>0</v>
      </c>
      <c r="I121" s="73"/>
      <c r="J121" s="73"/>
      <c r="K121" s="73"/>
      <c r="L121" s="13"/>
      <c r="M121" s="79">
        <f t="shared" si="0"/>
        <v>1</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75</v>
      </c>
      <c r="G122" s="73">
        <v>0</v>
      </c>
      <c r="H122" s="73">
        <v>0</v>
      </c>
      <c r="I122" s="73"/>
      <c r="J122" s="73"/>
      <c r="K122" s="73"/>
      <c r="L122" s="13"/>
      <c r="M122" s="79">
        <f t="shared" si="0"/>
        <v>75</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3</v>
      </c>
      <c r="G125" s="121">
        <f t="shared" si="9"/>
        <v>2</v>
      </c>
      <c r="H125" s="121">
        <f t="shared" si="9"/>
        <v>0</v>
      </c>
      <c r="I125" s="121">
        <f t="shared" si="9"/>
        <v>0</v>
      </c>
      <c r="J125" s="121">
        <f t="shared" si="9"/>
        <v>0</v>
      </c>
      <c r="K125" s="121">
        <f t="shared" si="9"/>
        <v>0</v>
      </c>
      <c r="L125" s="13"/>
      <c r="M125" s="110">
        <f t="shared" si="0"/>
        <v>5</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225</v>
      </c>
      <c r="G126" s="121">
        <f t="shared" si="10"/>
        <v>150</v>
      </c>
      <c r="H126" s="121">
        <f t="shared" si="10"/>
        <v>0</v>
      </c>
      <c r="I126" s="121">
        <f t="shared" si="10"/>
        <v>0</v>
      </c>
      <c r="J126" s="121">
        <f t="shared" si="10"/>
        <v>0</v>
      </c>
      <c r="K126" s="121">
        <f t="shared" si="10"/>
        <v>0</v>
      </c>
      <c r="L126" s="13"/>
      <c r="M126" s="110">
        <f t="shared" si="0"/>
        <v>375</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818</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1</v>
      </c>
      <c r="G129" s="73">
        <v>0</v>
      </c>
      <c r="H129" s="73">
        <v>2</v>
      </c>
      <c r="I129" s="73"/>
      <c r="J129" s="73"/>
      <c r="K129" s="73"/>
      <c r="L129" s="13"/>
      <c r="M129" s="79">
        <f t="shared" si="0"/>
        <v>3</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100</v>
      </c>
      <c r="G130" s="73">
        <v>0</v>
      </c>
      <c r="H130" s="73">
        <v>150</v>
      </c>
      <c r="I130" s="73"/>
      <c r="J130" s="73"/>
      <c r="K130" s="73"/>
      <c r="L130" s="13"/>
      <c r="M130" s="79">
        <f t="shared" si="0"/>
        <v>250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1</v>
      </c>
      <c r="I131" s="73"/>
      <c r="J131" s="73"/>
      <c r="K131" s="73"/>
      <c r="L131" s="13"/>
      <c r="M131" s="79">
        <f t="shared" si="0"/>
        <v>1</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75</v>
      </c>
      <c r="I132" s="73"/>
      <c r="J132" s="73"/>
      <c r="K132" s="73"/>
      <c r="L132" s="13"/>
      <c r="M132" s="79">
        <f t="shared" si="0"/>
        <v>75</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1</v>
      </c>
      <c r="H133" s="73">
        <v>0</v>
      </c>
      <c r="I133" s="73"/>
      <c r="J133" s="73"/>
      <c r="K133" s="73"/>
      <c r="L133" s="13"/>
      <c r="M133" s="79">
        <f t="shared" si="0"/>
        <v>1</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100</v>
      </c>
      <c r="H134" s="73">
        <v>0</v>
      </c>
      <c r="I134" s="73"/>
      <c r="J134" s="73"/>
      <c r="K134" s="73"/>
      <c r="L134" s="13"/>
      <c r="M134" s="79">
        <f t="shared" si="0"/>
        <v>100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1</v>
      </c>
      <c r="I139" s="73"/>
      <c r="J139" s="73"/>
      <c r="K139" s="73"/>
      <c r="L139" s="13"/>
      <c r="M139" s="79">
        <f t="shared" si="0"/>
        <v>1</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50</v>
      </c>
      <c r="I140" s="73"/>
      <c r="J140" s="73"/>
      <c r="K140" s="73"/>
      <c r="L140" s="13"/>
      <c r="M140" s="79">
        <f t="shared" si="0"/>
        <v>50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1</v>
      </c>
      <c r="I143" s="73"/>
      <c r="J143" s="73"/>
      <c r="K143" s="73"/>
      <c r="L143" s="13"/>
      <c r="M143" s="79">
        <f t="shared" si="0"/>
        <v>1</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50</v>
      </c>
      <c r="I144" s="73"/>
      <c r="J144" s="73"/>
      <c r="K144" s="73"/>
      <c r="L144" s="13"/>
      <c r="M144" s="79">
        <f t="shared" si="0"/>
        <v>50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2</v>
      </c>
      <c r="I151" s="73"/>
      <c r="J151" s="73"/>
      <c r="K151" s="73"/>
      <c r="L151" s="13"/>
      <c r="M151" s="79">
        <f t="shared" si="0"/>
        <v>2</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f>50+75</f>
        <v>125</v>
      </c>
      <c r="I152" s="73"/>
      <c r="J152" s="73"/>
      <c r="K152" s="73"/>
      <c r="L152" s="13"/>
      <c r="M152" s="79">
        <f t="shared" si="0"/>
        <v>125</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1</v>
      </c>
      <c r="G155" s="73">
        <v>0</v>
      </c>
      <c r="H155" s="73">
        <v>0</v>
      </c>
      <c r="I155" s="73"/>
      <c r="J155" s="73"/>
      <c r="K155" s="73"/>
      <c r="L155" s="13"/>
      <c r="M155" s="79">
        <f t="shared" si="0"/>
        <v>1</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100</v>
      </c>
      <c r="G156" s="73">
        <v>0</v>
      </c>
      <c r="H156" s="73">
        <v>0</v>
      </c>
      <c r="I156" s="73"/>
      <c r="J156" s="73"/>
      <c r="K156" s="73"/>
      <c r="L156" s="13"/>
      <c r="M156" s="79">
        <f t="shared" si="0"/>
        <v>100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1</v>
      </c>
      <c r="H157" s="73">
        <v>1</v>
      </c>
      <c r="I157" s="73"/>
      <c r="J157" s="73"/>
      <c r="K157" s="73"/>
      <c r="L157" s="13"/>
      <c r="M157" s="79">
        <f t="shared" si="0"/>
        <v>2</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100</v>
      </c>
      <c r="H158" s="73">
        <v>50</v>
      </c>
      <c r="I158" s="73"/>
      <c r="J158" s="73"/>
      <c r="K158" s="73"/>
      <c r="L158" s="13"/>
      <c r="M158" s="79">
        <f t="shared" si="0"/>
        <v>150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1</v>
      </c>
      <c r="G159" s="121">
        <f t="shared" si="11"/>
        <v>1</v>
      </c>
      <c r="H159" s="121">
        <f>H127+H129+H131+H133+H135+H137+H139+H141+H143+H145+H147+H149+H151+H153</f>
        <v>7</v>
      </c>
      <c r="I159" s="121">
        <f t="shared" si="11"/>
        <v>0</v>
      </c>
      <c r="J159" s="121">
        <f t="shared" si="11"/>
        <v>0</v>
      </c>
      <c r="K159" s="121">
        <f t="shared" si="11"/>
        <v>0</v>
      </c>
      <c r="L159" s="13"/>
      <c r="M159" s="110">
        <f t="shared" si="0"/>
        <v>9</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100</v>
      </c>
      <c r="G160" s="121">
        <f t="shared" ref="G160:K160" si="12">+G128+G130+G132+G134+G136+G138+G140+G142+G144+G146+G148+G150+G152+G154</f>
        <v>100</v>
      </c>
      <c r="H160" s="121">
        <f t="shared" si="12"/>
        <v>450</v>
      </c>
      <c r="I160" s="121">
        <f t="shared" si="12"/>
        <v>0</v>
      </c>
      <c r="J160" s="121">
        <f t="shared" si="12"/>
        <v>0</v>
      </c>
      <c r="K160" s="121">
        <f t="shared" si="12"/>
        <v>0</v>
      </c>
      <c r="L160" s="13"/>
      <c r="M160" s="110">
        <f t="shared" si="0"/>
        <v>650</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224</v>
      </c>
      <c r="G179" s="78">
        <v>109</v>
      </c>
      <c r="H179" s="78">
        <v>92</v>
      </c>
      <c r="I179" s="78"/>
      <c r="J179" s="78"/>
      <c r="K179" s="78"/>
      <c r="L179" s="13"/>
      <c r="M179" s="79">
        <f t="shared" si="0"/>
        <v>425</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70</v>
      </c>
      <c r="G180" s="73">
        <v>41</v>
      </c>
      <c r="H180" s="73">
        <v>43</v>
      </c>
      <c r="I180" s="73"/>
      <c r="J180" s="73"/>
      <c r="K180" s="73"/>
      <c r="L180" s="13"/>
      <c r="M180" s="79">
        <f t="shared" si="0"/>
        <v>154</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70</v>
      </c>
      <c r="G181" s="78">
        <v>41</v>
      </c>
      <c r="H181" s="78">
        <v>43</v>
      </c>
      <c r="I181" s="78"/>
      <c r="J181" s="78"/>
      <c r="K181" s="78"/>
      <c r="L181" s="13"/>
      <c r="M181" s="79">
        <f t="shared" si="0"/>
        <v>154</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11</v>
      </c>
      <c r="G182" s="73">
        <v>3</v>
      </c>
      <c r="H182" s="73">
        <v>2</v>
      </c>
      <c r="I182" s="73"/>
      <c r="J182" s="73"/>
      <c r="K182" s="73"/>
      <c r="L182" s="13"/>
      <c r="M182" s="79">
        <f t="shared" si="0"/>
        <v>16</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12</v>
      </c>
      <c r="G183" s="78">
        <v>5</v>
      </c>
      <c r="H183" s="78">
        <v>2</v>
      </c>
      <c r="I183" s="78"/>
      <c r="J183" s="78"/>
      <c r="K183" s="78"/>
      <c r="L183" s="13"/>
      <c r="M183" s="79">
        <f t="shared" si="0"/>
        <v>19</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68</v>
      </c>
      <c r="G184" s="73">
        <v>32</v>
      </c>
      <c r="H184" s="73">
        <v>40</v>
      </c>
      <c r="I184" s="73"/>
      <c r="J184" s="73"/>
      <c r="K184" s="73"/>
      <c r="L184" s="13"/>
      <c r="M184" s="79">
        <f t="shared" si="0"/>
        <v>140</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70</v>
      </c>
      <c r="G185" s="78">
        <v>41</v>
      </c>
      <c r="H185" s="78">
        <v>43</v>
      </c>
      <c r="I185" s="78"/>
      <c r="J185" s="78"/>
      <c r="K185" s="78"/>
      <c r="L185" s="13"/>
      <c r="M185" s="79">
        <f t="shared" si="0"/>
        <v>154</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211</v>
      </c>
      <c r="G186" s="73">
        <v>97</v>
      </c>
      <c r="H186" s="73">
        <v>91</v>
      </c>
      <c r="I186" s="73"/>
      <c r="J186" s="73"/>
      <c r="K186" s="73"/>
      <c r="L186" s="13"/>
      <c r="M186" s="79">
        <f t="shared" si="0"/>
        <v>399</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224</v>
      </c>
      <c r="G187" s="73">
        <v>109</v>
      </c>
      <c r="H187" s="73">
        <v>92</v>
      </c>
      <c r="I187" s="73"/>
      <c r="J187" s="73"/>
      <c r="K187" s="73"/>
      <c r="L187" s="13"/>
      <c r="M187" s="79">
        <f t="shared" si="0"/>
        <v>425</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218</v>
      </c>
      <c r="G188" s="73">
        <v>109</v>
      </c>
      <c r="H188" s="73">
        <v>92</v>
      </c>
      <c r="I188" s="73"/>
      <c r="J188" s="73"/>
      <c r="K188" s="73"/>
      <c r="L188" s="13"/>
      <c r="M188" s="79">
        <f t="shared" si="0"/>
        <v>419</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222</v>
      </c>
      <c r="G189" s="73">
        <v>108</v>
      </c>
      <c r="H189" s="73">
        <v>92</v>
      </c>
      <c r="I189" s="73"/>
      <c r="J189" s="73"/>
      <c r="K189" s="73"/>
      <c r="L189" s="13"/>
      <c r="M189" s="79">
        <f t="shared" si="0"/>
        <v>422</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217</v>
      </c>
      <c r="G190" s="73">
        <v>107</v>
      </c>
      <c r="H190" s="73">
        <v>86</v>
      </c>
      <c r="I190" s="73"/>
      <c r="J190" s="73"/>
      <c r="K190" s="73"/>
      <c r="L190" s="13"/>
      <c r="M190" s="79">
        <f t="shared" si="0"/>
        <v>410</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177</v>
      </c>
      <c r="G191" s="73">
        <v>85</v>
      </c>
      <c r="H191" s="73">
        <v>67</v>
      </c>
      <c r="I191" s="73"/>
      <c r="J191" s="73"/>
      <c r="K191" s="73"/>
      <c r="L191" s="13"/>
      <c r="M191" s="79">
        <f t="shared" si="0"/>
        <v>329</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130</v>
      </c>
      <c r="G192" s="73">
        <v>63</v>
      </c>
      <c r="H192" s="73">
        <v>41</v>
      </c>
      <c r="I192" s="73"/>
      <c r="J192" s="73"/>
      <c r="K192" s="73"/>
      <c r="L192" s="13"/>
      <c r="M192" s="79">
        <f t="shared" si="0"/>
        <v>234</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96</v>
      </c>
      <c r="G193" s="121">
        <v>40</v>
      </c>
      <c r="H193" s="121">
        <v>30</v>
      </c>
      <c r="I193" s="121">
        <f t="shared" ref="I193:K193" si="15">SUM(I180,I182,I184,I186:I192)</f>
        <v>0</v>
      </c>
      <c r="J193" s="121">
        <f t="shared" si="15"/>
        <v>0</v>
      </c>
      <c r="K193" s="121">
        <f t="shared" si="15"/>
        <v>0</v>
      </c>
      <c r="L193" s="13"/>
      <c r="M193" s="110">
        <f>SUM(F193:K193)</f>
        <v>166</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2</v>
      </c>
      <c r="G194" s="73">
        <v>6</v>
      </c>
      <c r="H194" s="73">
        <v>8</v>
      </c>
      <c r="I194" s="73"/>
      <c r="J194" s="73"/>
      <c r="K194" s="73"/>
      <c r="L194" s="13"/>
      <c r="M194" s="79">
        <f t="shared" si="0"/>
        <v>16</v>
      </c>
      <c r="N194" s="13"/>
      <c r="O194" s="869" t="s">
        <v>819</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6</v>
      </c>
      <c r="G195" s="73">
        <v>12</v>
      </c>
      <c r="H195" s="73">
        <v>16</v>
      </c>
      <c r="I195" s="73"/>
      <c r="J195" s="73"/>
      <c r="K195" s="73"/>
      <c r="L195" s="13"/>
      <c r="M195" s="79">
        <f t="shared" si="0"/>
        <v>34</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0</v>
      </c>
      <c r="G196" s="73">
        <v>0</v>
      </c>
      <c r="H196" s="73">
        <v>2</v>
      </c>
      <c r="I196" s="73"/>
      <c r="J196" s="73"/>
      <c r="K196" s="73"/>
      <c r="L196" s="13"/>
      <c r="M196" s="79">
        <f t="shared" si="0"/>
        <v>2</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0</v>
      </c>
      <c r="G197" s="73">
        <v>0</v>
      </c>
      <c r="H197" s="73">
        <v>100</v>
      </c>
      <c r="I197" s="73"/>
      <c r="J197" s="73"/>
      <c r="K197" s="73"/>
      <c r="L197" s="13"/>
      <c r="M197" s="79">
        <f t="shared" si="0"/>
        <v>100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2</v>
      </c>
      <c r="G206" s="121">
        <f t="shared" si="16"/>
        <v>6</v>
      </c>
      <c r="H206" s="121">
        <f t="shared" si="16"/>
        <v>10</v>
      </c>
      <c r="I206" s="121">
        <f t="shared" si="16"/>
        <v>0</v>
      </c>
      <c r="J206" s="121">
        <f t="shared" si="16"/>
        <v>0</v>
      </c>
      <c r="K206" s="121">
        <f t="shared" si="16"/>
        <v>0</v>
      </c>
      <c r="L206" s="13"/>
      <c r="M206" s="110">
        <f t="shared" si="0"/>
        <v>18</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820</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821</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822</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823</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824</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v>0</v>
      </c>
      <c r="G237" s="96">
        <v>0</v>
      </c>
      <c r="H237" s="96">
        <v>0</v>
      </c>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v>0</v>
      </c>
      <c r="G238" s="96">
        <v>0</v>
      </c>
      <c r="H238" s="96">
        <v>0</v>
      </c>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v>0</v>
      </c>
      <c r="G239" s="96">
        <v>0</v>
      </c>
      <c r="H239" s="96">
        <v>0</v>
      </c>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v>0</v>
      </c>
      <c r="G240" s="96">
        <v>0</v>
      </c>
      <c r="H240" s="96">
        <v>0</v>
      </c>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v>0</v>
      </c>
      <c r="G242" s="96">
        <v>0</v>
      </c>
      <c r="H242" s="96">
        <v>0</v>
      </c>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v>0</v>
      </c>
      <c r="G243" s="96">
        <v>0</v>
      </c>
      <c r="H243" s="96">
        <v>0</v>
      </c>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v>0</v>
      </c>
      <c r="G244" s="96">
        <v>0</v>
      </c>
      <c r="H244" s="96">
        <v>0</v>
      </c>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v>0</v>
      </c>
      <c r="G245" s="96">
        <v>0</v>
      </c>
      <c r="H245" s="96">
        <v>0</v>
      </c>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825</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v>0</v>
      </c>
      <c r="G252" s="96">
        <v>0</v>
      </c>
      <c r="H252" s="96">
        <v>0</v>
      </c>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v>0</v>
      </c>
      <c r="G253" s="96">
        <v>0</v>
      </c>
      <c r="H253" s="96">
        <v>0</v>
      </c>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v>0</v>
      </c>
      <c r="G254" s="96">
        <v>0</v>
      </c>
      <c r="H254" s="96">
        <v>0</v>
      </c>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v>0</v>
      </c>
      <c r="G255" s="96">
        <v>0</v>
      </c>
      <c r="H255" s="96">
        <v>0</v>
      </c>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v>0</v>
      </c>
      <c r="G257" s="73">
        <v>0</v>
      </c>
      <c r="H257" s="73">
        <v>0</v>
      </c>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v>0</v>
      </c>
      <c r="G258" s="73">
        <v>0</v>
      </c>
      <c r="H258" s="73">
        <v>0</v>
      </c>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v>0</v>
      </c>
      <c r="G259" s="73">
        <v>0</v>
      </c>
      <c r="H259" s="73">
        <v>0</v>
      </c>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v>0</v>
      </c>
      <c r="G260" s="73">
        <v>0</v>
      </c>
      <c r="H260" s="73">
        <v>0</v>
      </c>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4">
        <v>0</v>
      </c>
      <c r="G262" s="174">
        <v>0</v>
      </c>
      <c r="H262" s="174">
        <v>0</v>
      </c>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4">
        <v>0</v>
      </c>
      <c r="G263" s="174">
        <v>0</v>
      </c>
      <c r="H263" s="174">
        <v>0</v>
      </c>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4">
        <v>0</v>
      </c>
      <c r="G264" s="174">
        <v>0</v>
      </c>
      <c r="H264" s="174">
        <v>0</v>
      </c>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4">
        <v>0</v>
      </c>
      <c r="G265" s="174">
        <v>0</v>
      </c>
      <c r="H265" s="174">
        <v>0</v>
      </c>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803" t="s">
        <v>707</v>
      </c>
      <c r="E267" s="804" t="s">
        <v>708</v>
      </c>
      <c r="F267" s="805">
        <v>0</v>
      </c>
      <c r="G267" s="805">
        <v>0</v>
      </c>
      <c r="H267" s="805">
        <v>0</v>
      </c>
      <c r="I267" s="805"/>
      <c r="J267" s="805"/>
      <c r="K267" s="805"/>
      <c r="L267" s="13"/>
      <c r="M267" s="79">
        <f t="shared" si="28"/>
        <v>0</v>
      </c>
      <c r="N267" s="13"/>
      <c r="O267" s="869" t="s">
        <v>826</v>
      </c>
      <c r="P267" s="13"/>
      <c r="Q267" s="13"/>
      <c r="R267" s="13"/>
      <c r="S267" s="13"/>
      <c r="T267" s="13"/>
      <c r="U267" s="13"/>
      <c r="V267" s="13"/>
      <c r="W267" s="13"/>
      <c r="X267" s="13"/>
      <c r="Y267" s="13"/>
      <c r="Z267" s="13"/>
    </row>
    <row r="268" spans="1:26" ht="12.75" customHeight="1" x14ac:dyDescent="0.2">
      <c r="A268" s="13"/>
      <c r="B268" s="83" t="s">
        <v>710</v>
      </c>
      <c r="C268" s="838"/>
      <c r="D268" s="803" t="s">
        <v>711</v>
      </c>
      <c r="E268" s="804" t="s">
        <v>712</v>
      </c>
      <c r="F268" s="805">
        <v>0</v>
      </c>
      <c r="G268" s="805">
        <v>0</v>
      </c>
      <c r="H268" s="805">
        <v>0</v>
      </c>
      <c r="I268" s="805"/>
      <c r="J268" s="805"/>
      <c r="K268" s="805"/>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803" t="s">
        <v>714</v>
      </c>
      <c r="E269" s="804" t="s">
        <v>715</v>
      </c>
      <c r="F269" s="805">
        <v>0</v>
      </c>
      <c r="G269" s="805">
        <v>0</v>
      </c>
      <c r="H269" s="805">
        <v>0</v>
      </c>
      <c r="I269" s="805"/>
      <c r="J269" s="805"/>
      <c r="K269" s="805"/>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803" t="s">
        <v>717</v>
      </c>
      <c r="E270" s="804" t="s">
        <v>718</v>
      </c>
      <c r="F270" s="805">
        <v>0</v>
      </c>
      <c r="G270" s="805">
        <v>0</v>
      </c>
      <c r="H270" s="805">
        <v>0</v>
      </c>
      <c r="I270" s="805"/>
      <c r="J270" s="805"/>
      <c r="K270" s="805"/>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806" t="s">
        <v>719</v>
      </c>
      <c r="E271" s="807" t="s">
        <v>720</v>
      </c>
      <c r="F271" s="808">
        <f t="shared" ref="F271:K271" si="30">SUM(F267:F270)</f>
        <v>0</v>
      </c>
      <c r="G271" s="808">
        <f t="shared" si="30"/>
        <v>0</v>
      </c>
      <c r="H271" s="808">
        <f t="shared" si="30"/>
        <v>0</v>
      </c>
      <c r="I271" s="808">
        <f t="shared" si="30"/>
        <v>0</v>
      </c>
      <c r="J271" s="808">
        <f t="shared" si="30"/>
        <v>0</v>
      </c>
      <c r="K271" s="808">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6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6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6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62">
        <v>0</v>
      </c>
      <c r="I275" s="142"/>
      <c r="J275" s="142"/>
      <c r="K275" s="142"/>
      <c r="L275" s="13"/>
      <c r="M275" s="79">
        <f t="shared" si="28"/>
        <v>10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62">
        <v>0</v>
      </c>
      <c r="I276" s="142"/>
      <c r="J276" s="142"/>
      <c r="K276" s="142"/>
      <c r="L276" s="13"/>
      <c r="M276" s="79">
        <f t="shared" si="28"/>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85" zoomScaleNormal="85" workbookViewId="0">
      <pane xSplit="4" ySplit="9" topLeftCell="E211" activePane="bottomRight" state="frozen"/>
      <selection pane="topRight" activeCell="E1" sqref="E1"/>
      <selection pane="bottomLeft" activeCell="A10" sqref="A10"/>
      <selection pane="bottomRight" activeCell="D179" sqref="D179"/>
    </sheetView>
  </sheetViews>
  <sheetFormatPr defaultColWidth="12.7109375" defaultRowHeight="15" customHeight="1" x14ac:dyDescent="0.2"/>
  <cols>
    <col min="1" max="1" width="2.28515625" customWidth="1"/>
    <col min="2" max="2" width="4.140625" customWidth="1"/>
    <col min="3" max="3" width="9.7109375" customWidth="1"/>
    <col min="4" max="4" width="5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12.75" customHeight="1" x14ac:dyDescent="0.2">
      <c r="A3" s="13"/>
      <c r="B3" s="53" t="s">
        <v>827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39.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39.75"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6</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1</v>
      </c>
      <c r="G46" s="111">
        <v>1</v>
      </c>
      <c r="H46" s="111">
        <v>1</v>
      </c>
      <c r="I46" s="111"/>
      <c r="J46" s="111"/>
      <c r="K46" s="111"/>
      <c r="L46" s="13"/>
      <c r="M46" s="79">
        <f t="shared" si="0"/>
        <v>3</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1</v>
      </c>
      <c r="G47" s="111">
        <v>1</v>
      </c>
      <c r="H47" s="111">
        <v>1</v>
      </c>
      <c r="I47" s="111"/>
      <c r="J47" s="111"/>
      <c r="K47" s="111"/>
      <c r="L47" s="13"/>
      <c r="M47" s="79">
        <f t="shared" si="0"/>
        <v>3</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114</v>
      </c>
      <c r="G48" s="111">
        <v>79</v>
      </c>
      <c r="H48" s="111">
        <v>86</v>
      </c>
      <c r="I48" s="111"/>
      <c r="J48" s="111"/>
      <c r="K48" s="111"/>
      <c r="L48" s="13"/>
      <c r="M48" s="79">
        <f t="shared" si="0"/>
        <v>279</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1</v>
      </c>
      <c r="G59" s="73">
        <v>1</v>
      </c>
      <c r="H59" s="73">
        <v>2</v>
      </c>
      <c r="I59" s="73"/>
      <c r="J59" s="73"/>
      <c r="K59" s="73"/>
      <c r="L59" s="13"/>
      <c r="M59" s="79">
        <f t="shared" si="0"/>
        <v>4</v>
      </c>
      <c r="N59" s="13"/>
      <c r="O59" s="869" t="s">
        <v>828</v>
      </c>
      <c r="P59" s="13"/>
      <c r="Q59" s="13"/>
      <c r="R59" s="13"/>
      <c r="S59" s="13"/>
      <c r="T59" s="13"/>
      <c r="U59" s="13"/>
      <c r="V59" s="13"/>
      <c r="W59" s="13"/>
      <c r="X59" s="13"/>
      <c r="Y59" s="13"/>
      <c r="Z59" s="13"/>
    </row>
    <row r="60" spans="1:26" ht="12.75" customHeight="1" x14ac:dyDescent="0.2">
      <c r="A60" s="13"/>
      <c r="B60" s="838"/>
      <c r="C60" s="838"/>
      <c r="D60" s="81" t="s">
        <v>287</v>
      </c>
      <c r="E60" s="82" t="s">
        <v>288</v>
      </c>
      <c r="F60" s="73">
        <v>10</v>
      </c>
      <c r="G60" s="73">
        <v>25</v>
      </c>
      <c r="H60" s="73">
        <v>35</v>
      </c>
      <c r="I60" s="73"/>
      <c r="J60" s="73"/>
      <c r="K60" s="73"/>
      <c r="L60" s="13"/>
      <c r="M60" s="79">
        <f t="shared" si="0"/>
        <v>70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4</v>
      </c>
      <c r="G63" s="73">
        <v>4</v>
      </c>
      <c r="H63" s="73">
        <v>4</v>
      </c>
      <c r="I63" s="73"/>
      <c r="J63" s="73"/>
      <c r="K63" s="73"/>
      <c r="L63" s="13"/>
      <c r="M63" s="79">
        <f t="shared" si="0"/>
        <v>12</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75</v>
      </c>
      <c r="G64" s="73">
        <v>75</v>
      </c>
      <c r="H64" s="73">
        <v>75</v>
      </c>
      <c r="I64" s="73"/>
      <c r="J64" s="73"/>
      <c r="K64" s="73"/>
      <c r="L64" s="13"/>
      <c r="M64" s="79">
        <f t="shared" si="0"/>
        <v>225</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1</v>
      </c>
      <c r="G65" s="73">
        <v>1</v>
      </c>
      <c r="H65" s="73">
        <v>1</v>
      </c>
      <c r="I65" s="73"/>
      <c r="J65" s="73"/>
      <c r="K65" s="73"/>
      <c r="L65" s="13"/>
      <c r="M65" s="79">
        <f t="shared" si="0"/>
        <v>3</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20</v>
      </c>
      <c r="G66" s="73">
        <v>20</v>
      </c>
      <c r="H66" s="73">
        <v>20</v>
      </c>
      <c r="I66" s="73"/>
      <c r="J66" s="73"/>
      <c r="K66" s="73"/>
      <c r="L66" s="13"/>
      <c r="M66" s="79">
        <f t="shared" si="0"/>
        <v>60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0</v>
      </c>
      <c r="H71" s="73">
        <v>0</v>
      </c>
      <c r="I71" s="73"/>
      <c r="J71" s="73"/>
      <c r="K71" s="73"/>
      <c r="L71" s="13"/>
      <c r="M71" s="79">
        <f t="shared" si="0"/>
        <v>0</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0</v>
      </c>
      <c r="H72" s="73">
        <v>0</v>
      </c>
      <c r="I72" s="73"/>
      <c r="J72" s="73"/>
      <c r="K72" s="73"/>
      <c r="L72" s="13"/>
      <c r="M72" s="79">
        <f t="shared" si="0"/>
        <v>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1</v>
      </c>
      <c r="G87" s="73">
        <v>1</v>
      </c>
      <c r="H87" s="73">
        <v>1</v>
      </c>
      <c r="I87" s="73"/>
      <c r="J87" s="73"/>
      <c r="K87" s="73"/>
      <c r="L87" s="13"/>
      <c r="M87" s="79">
        <f t="shared" si="0"/>
        <v>3</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15</v>
      </c>
      <c r="G88" s="73">
        <v>15</v>
      </c>
      <c r="H88" s="73">
        <v>15</v>
      </c>
      <c r="I88" s="73"/>
      <c r="J88" s="73"/>
      <c r="K88" s="73"/>
      <c r="L88" s="13"/>
      <c r="M88" s="79">
        <f t="shared" si="0"/>
        <v>45</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1</v>
      </c>
      <c r="H89" s="73">
        <v>1</v>
      </c>
      <c r="I89" s="73"/>
      <c r="J89" s="73"/>
      <c r="K89" s="73"/>
      <c r="L89" s="13"/>
      <c r="M89" s="79">
        <f t="shared" si="0"/>
        <v>2</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25</v>
      </c>
      <c r="H90" s="73">
        <v>25</v>
      </c>
      <c r="I90" s="73"/>
      <c r="J90" s="73"/>
      <c r="K90" s="73"/>
      <c r="L90" s="13"/>
      <c r="M90" s="79">
        <f t="shared" si="0"/>
        <v>50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7</v>
      </c>
      <c r="G91" s="121">
        <f t="shared" si="7"/>
        <v>8</v>
      </c>
      <c r="H91" s="121">
        <f t="shared" si="7"/>
        <v>9</v>
      </c>
      <c r="I91" s="121">
        <f t="shared" si="7"/>
        <v>0</v>
      </c>
      <c r="J91" s="121">
        <f t="shared" si="7"/>
        <v>0</v>
      </c>
      <c r="K91" s="121">
        <f t="shared" si="7"/>
        <v>0</v>
      </c>
      <c r="L91" s="13"/>
      <c r="M91" s="110">
        <f t="shared" si="0"/>
        <v>24</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120</v>
      </c>
      <c r="G92" s="121">
        <f t="shared" si="8"/>
        <v>160</v>
      </c>
      <c r="H92" s="121">
        <f t="shared" si="8"/>
        <v>170</v>
      </c>
      <c r="I92" s="121">
        <f t="shared" si="8"/>
        <v>0</v>
      </c>
      <c r="J92" s="121">
        <f t="shared" si="8"/>
        <v>0</v>
      </c>
      <c r="K92" s="121">
        <f t="shared" si="8"/>
        <v>0</v>
      </c>
      <c r="L92" s="13"/>
      <c r="M92" s="110">
        <f t="shared" si="0"/>
        <v>450</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829</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0</v>
      </c>
      <c r="G95" s="73">
        <v>0</v>
      </c>
      <c r="H95" s="73">
        <v>0</v>
      </c>
      <c r="I95" s="73"/>
      <c r="J95" s="73"/>
      <c r="K95" s="73"/>
      <c r="L95" s="13"/>
      <c r="M95" s="79">
        <f t="shared" si="0"/>
        <v>0</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0</v>
      </c>
      <c r="G96" s="73">
        <v>0</v>
      </c>
      <c r="H96" s="73">
        <v>0</v>
      </c>
      <c r="I96" s="73"/>
      <c r="J96" s="73"/>
      <c r="K96" s="73"/>
      <c r="L96" s="13"/>
      <c r="M96" s="79">
        <f t="shared" si="0"/>
        <v>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0</v>
      </c>
      <c r="G97" s="73">
        <v>0</v>
      </c>
      <c r="H97" s="73">
        <v>0</v>
      </c>
      <c r="I97" s="73"/>
      <c r="J97" s="73"/>
      <c r="K97" s="73"/>
      <c r="L97" s="13"/>
      <c r="M97" s="79">
        <f t="shared" si="0"/>
        <v>0</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0</v>
      </c>
      <c r="G98" s="73">
        <v>0</v>
      </c>
      <c r="H98" s="73">
        <v>0</v>
      </c>
      <c r="I98" s="73"/>
      <c r="J98" s="73"/>
      <c r="K98" s="73"/>
      <c r="L98" s="13"/>
      <c r="M98" s="79">
        <f t="shared" si="0"/>
        <v>0</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1</v>
      </c>
      <c r="G99" s="73">
        <v>1</v>
      </c>
      <c r="H99" s="73">
        <v>1</v>
      </c>
      <c r="I99" s="73"/>
      <c r="J99" s="73"/>
      <c r="K99" s="73"/>
      <c r="L99" s="13"/>
      <c r="M99" s="79">
        <f t="shared" si="0"/>
        <v>3</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15</v>
      </c>
      <c r="G100" s="73">
        <v>15</v>
      </c>
      <c r="H100" s="73">
        <v>15</v>
      </c>
      <c r="I100" s="73"/>
      <c r="J100" s="73"/>
      <c r="K100" s="73"/>
      <c r="L100" s="13"/>
      <c r="M100" s="79">
        <f t="shared" si="0"/>
        <v>45</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0</v>
      </c>
      <c r="H103" s="73">
        <v>0</v>
      </c>
      <c r="I103" s="73"/>
      <c r="J103" s="73"/>
      <c r="K103" s="73"/>
      <c r="L103" s="13"/>
      <c r="M103" s="79">
        <f t="shared" si="0"/>
        <v>0</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0</v>
      </c>
      <c r="H104" s="73">
        <v>0</v>
      </c>
      <c r="I104" s="73"/>
      <c r="J104" s="73"/>
      <c r="K104" s="73"/>
      <c r="L104" s="13"/>
      <c r="M104" s="79">
        <f t="shared" si="0"/>
        <v>0</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1</v>
      </c>
      <c r="G118" s="73">
        <v>1</v>
      </c>
      <c r="H118" s="73">
        <v>1</v>
      </c>
      <c r="I118" s="73"/>
      <c r="J118" s="73"/>
      <c r="K118" s="73"/>
      <c r="L118" s="13"/>
      <c r="M118" s="79">
        <f t="shared" si="0"/>
        <v>3</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15</v>
      </c>
      <c r="G119" s="73">
        <v>15</v>
      </c>
      <c r="H119" s="73">
        <v>15</v>
      </c>
      <c r="I119" s="73"/>
      <c r="J119" s="73"/>
      <c r="K119" s="73"/>
      <c r="L119" s="13"/>
      <c r="M119" s="79">
        <f t="shared" si="0"/>
        <v>45</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0</v>
      </c>
      <c r="H123" s="73">
        <v>0</v>
      </c>
      <c r="I123" s="73"/>
      <c r="J123" s="73"/>
      <c r="K123" s="73"/>
      <c r="L123" s="13"/>
      <c r="M123" s="79">
        <f t="shared" si="0"/>
        <v>0</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0</v>
      </c>
      <c r="H124" s="73">
        <v>0</v>
      </c>
      <c r="I124" s="73"/>
      <c r="J124" s="73"/>
      <c r="K124" s="73"/>
      <c r="L124" s="13"/>
      <c r="M124" s="79">
        <f t="shared" si="0"/>
        <v>0</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16</v>
      </c>
      <c r="G125" s="121">
        <f t="shared" si="9"/>
        <v>16</v>
      </c>
      <c r="H125" s="121">
        <f t="shared" si="9"/>
        <v>16</v>
      </c>
      <c r="I125" s="121">
        <f t="shared" si="9"/>
        <v>0</v>
      </c>
      <c r="J125" s="121">
        <f t="shared" si="9"/>
        <v>0</v>
      </c>
      <c r="K125" s="121">
        <f t="shared" si="9"/>
        <v>0</v>
      </c>
      <c r="L125" s="13"/>
      <c r="M125" s="110">
        <f t="shared" si="0"/>
        <v>48</v>
      </c>
      <c r="N125" s="13"/>
      <c r="O125" s="870"/>
      <c r="P125" s="13"/>
      <c r="Q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16</v>
      </c>
      <c r="G126" s="121">
        <f t="shared" si="10"/>
        <v>16</v>
      </c>
      <c r="H126" s="121">
        <f t="shared" si="10"/>
        <v>16</v>
      </c>
      <c r="I126" s="121">
        <f t="shared" si="10"/>
        <v>0</v>
      </c>
      <c r="J126" s="121">
        <f t="shared" si="10"/>
        <v>0</v>
      </c>
      <c r="K126" s="121">
        <f t="shared" si="10"/>
        <v>0</v>
      </c>
      <c r="L126" s="13"/>
      <c r="M126" s="110">
        <f t="shared" si="0"/>
        <v>48</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0</v>
      </c>
      <c r="G127" s="73">
        <v>0</v>
      </c>
      <c r="H127" s="73">
        <v>0</v>
      </c>
      <c r="I127" s="73"/>
      <c r="J127" s="73"/>
      <c r="K127" s="73"/>
      <c r="L127" s="13"/>
      <c r="M127" s="79">
        <f t="shared" si="0"/>
        <v>0</v>
      </c>
      <c r="N127" s="13"/>
      <c r="O127" s="869" t="s">
        <v>830</v>
      </c>
      <c r="P127" s="13"/>
      <c r="Q127" s="13"/>
      <c r="R127" s="13"/>
      <c r="S127" s="13"/>
      <c r="T127" s="13"/>
      <c r="U127" s="13"/>
      <c r="V127" s="13"/>
      <c r="W127" s="13"/>
      <c r="X127" s="13"/>
      <c r="Y127" s="13"/>
      <c r="Z127" s="13"/>
    </row>
    <row r="128" spans="1:26" ht="12.75" customHeight="1" x14ac:dyDescent="0.2">
      <c r="A128" s="13"/>
      <c r="B128" s="838"/>
      <c r="C128" s="838"/>
      <c r="D128" s="81" t="s">
        <v>287</v>
      </c>
      <c r="E128" s="82" t="s">
        <v>288</v>
      </c>
      <c r="F128" s="73">
        <v>0</v>
      </c>
      <c r="G128" s="73">
        <v>0</v>
      </c>
      <c r="H128" s="73">
        <v>0</v>
      </c>
      <c r="I128" s="73"/>
      <c r="J128" s="73"/>
      <c r="K128" s="73"/>
      <c r="L128" s="13"/>
      <c r="M128" s="79">
        <f t="shared" si="0"/>
        <v>0</v>
      </c>
      <c r="N128" s="13"/>
      <c r="O128" s="870"/>
      <c r="P128" s="13"/>
      <c r="Q128" s="13"/>
      <c r="R128" s="13"/>
      <c r="S128" s="13"/>
      <c r="T128" s="13"/>
      <c r="U128" s="13"/>
      <c r="V128" s="13"/>
      <c r="W128" s="13"/>
      <c r="X128" s="13"/>
      <c r="Y128" s="13"/>
      <c r="Z128" s="13"/>
    </row>
    <row r="129" spans="1:26" ht="12.75" customHeight="1" x14ac:dyDescent="0.2">
      <c r="A129" s="13"/>
      <c r="B129" s="838"/>
      <c r="C129" s="838"/>
      <c r="D129" s="81" t="s">
        <v>289</v>
      </c>
      <c r="E129" s="82" t="s">
        <v>290</v>
      </c>
      <c r="F129" s="73">
        <v>0</v>
      </c>
      <c r="G129" s="73">
        <v>0</v>
      </c>
      <c r="H129" s="73">
        <v>0</v>
      </c>
      <c r="I129" s="73"/>
      <c r="J129" s="73"/>
      <c r="K129" s="73"/>
      <c r="L129" s="13"/>
      <c r="M129" s="79">
        <f t="shared" si="0"/>
        <v>0</v>
      </c>
      <c r="N129" s="13"/>
      <c r="O129" s="870"/>
      <c r="P129" s="13"/>
      <c r="Q129" s="13"/>
      <c r="R129" s="13"/>
      <c r="S129" s="13"/>
      <c r="T129" s="13"/>
      <c r="U129" s="13"/>
      <c r="V129" s="13"/>
      <c r="W129" s="13"/>
      <c r="X129" s="13"/>
      <c r="Y129" s="13"/>
      <c r="Z129" s="13"/>
    </row>
    <row r="130" spans="1:26" ht="12.75" customHeight="1" x14ac:dyDescent="0.2">
      <c r="A130" s="13"/>
      <c r="B130" s="839"/>
      <c r="C130" s="838"/>
      <c r="D130" s="81" t="s">
        <v>291</v>
      </c>
      <c r="E130" s="82" t="s">
        <v>292</v>
      </c>
      <c r="F130" s="73">
        <v>0</v>
      </c>
      <c r="G130" s="73">
        <v>0</v>
      </c>
      <c r="H130" s="73">
        <v>0</v>
      </c>
      <c r="I130" s="73"/>
      <c r="J130" s="73"/>
      <c r="K130" s="73"/>
      <c r="L130" s="13"/>
      <c r="M130" s="79">
        <f t="shared" si="0"/>
        <v>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1</v>
      </c>
      <c r="G131" s="73">
        <v>0</v>
      </c>
      <c r="H131" s="73">
        <v>0</v>
      </c>
      <c r="I131" s="73"/>
      <c r="J131" s="73"/>
      <c r="K131" s="73"/>
      <c r="L131" s="13"/>
      <c r="M131" s="79">
        <f t="shared" si="0"/>
        <v>1</v>
      </c>
      <c r="N131" s="13"/>
      <c r="O131" s="870"/>
      <c r="P131" s="13"/>
      <c r="Q131" s="13"/>
      <c r="R131" s="13"/>
      <c r="S131" s="13"/>
      <c r="T131" s="13"/>
      <c r="U131" s="13"/>
      <c r="V131" s="13"/>
      <c r="W131" s="13"/>
      <c r="X131" s="13"/>
      <c r="Y131" s="13"/>
      <c r="Z131" s="13"/>
    </row>
    <row r="132" spans="1:26" ht="12.75" customHeight="1" x14ac:dyDescent="0.2">
      <c r="A132" s="13"/>
      <c r="B132" s="839"/>
      <c r="C132" s="838"/>
      <c r="D132" s="81" t="s">
        <v>296</v>
      </c>
      <c r="E132" s="82" t="s">
        <v>297</v>
      </c>
      <c r="F132" s="73">
        <v>30</v>
      </c>
      <c r="G132" s="73">
        <v>0</v>
      </c>
      <c r="H132" s="73">
        <v>0</v>
      </c>
      <c r="I132" s="73"/>
      <c r="J132" s="73"/>
      <c r="K132" s="73"/>
      <c r="L132" s="13"/>
      <c r="M132" s="79">
        <f t="shared" si="0"/>
        <v>30</v>
      </c>
      <c r="N132" s="13"/>
      <c r="O132" s="870"/>
      <c r="P132" s="13"/>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c r="Q133" s="13"/>
      <c r="R133" s="13"/>
      <c r="S133" s="13"/>
      <c r="T133" s="13"/>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c r="Q134" s="13"/>
      <c r="R134" s="13"/>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0</v>
      </c>
      <c r="I135" s="73"/>
      <c r="J135" s="73"/>
      <c r="K135" s="73"/>
      <c r="L135" s="13"/>
      <c r="M135" s="79">
        <f t="shared" si="0"/>
        <v>0</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0</v>
      </c>
      <c r="I136" s="73"/>
      <c r="J136" s="73"/>
      <c r="K136" s="73"/>
      <c r="L136" s="13"/>
      <c r="M136" s="79">
        <f t="shared" si="0"/>
        <v>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1</v>
      </c>
      <c r="G137" s="73">
        <v>0</v>
      </c>
      <c r="H137" s="73">
        <v>0</v>
      </c>
      <c r="I137" s="73"/>
      <c r="J137" s="73"/>
      <c r="K137" s="73"/>
      <c r="L137" s="13"/>
      <c r="M137" s="79">
        <f t="shared" si="0"/>
        <v>1</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30</v>
      </c>
      <c r="G138" s="73">
        <v>0</v>
      </c>
      <c r="H138" s="73">
        <v>0</v>
      </c>
      <c r="I138" s="73"/>
      <c r="J138" s="73"/>
      <c r="K138" s="73"/>
      <c r="L138" s="13"/>
      <c r="M138" s="79">
        <f t="shared" si="0"/>
        <v>30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0</v>
      </c>
      <c r="G139" s="73">
        <v>0</v>
      </c>
      <c r="H139" s="73">
        <v>0</v>
      </c>
      <c r="I139" s="73"/>
      <c r="J139" s="73"/>
      <c r="K139" s="73"/>
      <c r="L139" s="13"/>
      <c r="M139" s="79">
        <f t="shared" si="0"/>
        <v>0</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0</v>
      </c>
      <c r="G140" s="73">
        <v>0</v>
      </c>
      <c r="H140" s="73">
        <v>0</v>
      </c>
      <c r="I140" s="73"/>
      <c r="J140" s="73"/>
      <c r="K140" s="73"/>
      <c r="L140" s="13"/>
      <c r="M140" s="79">
        <f t="shared" si="0"/>
        <v>0</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1</v>
      </c>
      <c r="G151" s="73">
        <v>0</v>
      </c>
      <c r="H151" s="73">
        <v>0</v>
      </c>
      <c r="I151" s="73"/>
      <c r="J151" s="73"/>
      <c r="K151" s="73"/>
      <c r="L151" s="13"/>
      <c r="M151" s="79">
        <f t="shared" si="0"/>
        <v>1</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30</v>
      </c>
      <c r="G152" s="73">
        <v>0</v>
      </c>
      <c r="H152" s="73">
        <v>0</v>
      </c>
      <c r="I152" s="73"/>
      <c r="J152" s="73"/>
      <c r="K152" s="73"/>
      <c r="L152" s="13"/>
      <c r="M152" s="79">
        <f t="shared" si="0"/>
        <v>30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0</v>
      </c>
      <c r="I155" s="73"/>
      <c r="J155" s="73"/>
      <c r="K155" s="73"/>
      <c r="L155" s="13"/>
      <c r="M155" s="79">
        <f t="shared" si="0"/>
        <v>0</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0</v>
      </c>
      <c r="I156" s="73"/>
      <c r="J156" s="73"/>
      <c r="K156" s="73"/>
      <c r="L156" s="13"/>
      <c r="M156" s="79">
        <f t="shared" si="0"/>
        <v>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1</v>
      </c>
      <c r="G157" s="73">
        <v>0</v>
      </c>
      <c r="H157" s="73">
        <v>0</v>
      </c>
      <c r="I157" s="73"/>
      <c r="J157" s="73"/>
      <c r="K157" s="73"/>
      <c r="L157" s="13"/>
      <c r="M157" s="79">
        <f t="shared" si="0"/>
        <v>1</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26</v>
      </c>
      <c r="G158" s="73">
        <v>0</v>
      </c>
      <c r="H158" s="73">
        <v>0</v>
      </c>
      <c r="I158" s="73"/>
      <c r="J158" s="73"/>
      <c r="K158" s="73"/>
      <c r="L158" s="13"/>
      <c r="M158" s="79">
        <f t="shared" si="0"/>
        <v>26</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3</v>
      </c>
      <c r="G159" s="121">
        <f t="shared" si="11"/>
        <v>0</v>
      </c>
      <c r="H159" s="121">
        <f t="shared" si="11"/>
        <v>0</v>
      </c>
      <c r="I159" s="121">
        <f t="shared" si="11"/>
        <v>0</v>
      </c>
      <c r="J159" s="121">
        <f t="shared" si="11"/>
        <v>0</v>
      </c>
      <c r="K159" s="121">
        <f t="shared" si="11"/>
        <v>0</v>
      </c>
      <c r="L159" s="13"/>
      <c r="M159" s="110">
        <f t="shared" si="0"/>
        <v>3</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90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90</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198</v>
      </c>
      <c r="G179" s="78">
        <v>62</v>
      </c>
      <c r="H179" s="78">
        <v>110</v>
      </c>
      <c r="I179" s="78"/>
      <c r="J179" s="78"/>
      <c r="K179" s="78"/>
      <c r="L179" s="13"/>
      <c r="M179" s="79">
        <f t="shared" si="0"/>
        <v>370</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52</v>
      </c>
      <c r="G180" s="73">
        <v>23</v>
      </c>
      <c r="H180" s="73">
        <v>14</v>
      </c>
      <c r="I180" s="73"/>
      <c r="J180" s="73"/>
      <c r="K180" s="73"/>
      <c r="L180" s="13"/>
      <c r="M180" s="79">
        <f t="shared" si="0"/>
        <v>89</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52</v>
      </c>
      <c r="G181" s="78">
        <v>23</v>
      </c>
      <c r="H181" s="78">
        <v>14</v>
      </c>
      <c r="I181" s="78"/>
      <c r="J181" s="78"/>
      <c r="K181" s="78"/>
      <c r="L181" s="13"/>
      <c r="M181" s="79">
        <f t="shared" si="0"/>
        <v>89</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9</v>
      </c>
      <c r="G182" s="73">
        <v>2</v>
      </c>
      <c r="H182" s="73">
        <v>2</v>
      </c>
      <c r="I182" s="73"/>
      <c r="J182" s="73"/>
      <c r="K182" s="73"/>
      <c r="L182" s="13"/>
      <c r="M182" s="79">
        <f t="shared" si="0"/>
        <v>13</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9</v>
      </c>
      <c r="G183" s="78">
        <v>2</v>
      </c>
      <c r="H183" s="78">
        <v>2</v>
      </c>
      <c r="I183" s="78"/>
      <c r="J183" s="78"/>
      <c r="K183" s="78"/>
      <c r="L183" s="13"/>
      <c r="M183" s="79">
        <f t="shared" si="0"/>
        <v>13</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50</v>
      </c>
      <c r="G184" s="73">
        <v>22</v>
      </c>
      <c r="H184" s="73">
        <v>14</v>
      </c>
      <c r="I184" s="73"/>
      <c r="J184" s="73"/>
      <c r="K184" s="73"/>
      <c r="L184" s="13"/>
      <c r="M184" s="79">
        <f t="shared" si="0"/>
        <v>86</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52</v>
      </c>
      <c r="G185" s="78">
        <v>24</v>
      </c>
      <c r="H185" s="78">
        <v>14</v>
      </c>
      <c r="I185" s="78"/>
      <c r="J185" s="78"/>
      <c r="K185" s="78"/>
      <c r="L185" s="13"/>
      <c r="M185" s="79">
        <f t="shared" si="0"/>
        <v>90</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186</v>
      </c>
      <c r="G186" s="73">
        <v>60</v>
      </c>
      <c r="H186" s="73">
        <v>101</v>
      </c>
      <c r="I186" s="73"/>
      <c r="J186" s="73"/>
      <c r="K186" s="73"/>
      <c r="L186" s="13"/>
      <c r="M186" s="79">
        <f t="shared" si="0"/>
        <v>347</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198</v>
      </c>
      <c r="G187" s="73">
        <v>62</v>
      </c>
      <c r="H187" s="73">
        <v>109</v>
      </c>
      <c r="I187" s="73"/>
      <c r="J187" s="73"/>
      <c r="K187" s="73"/>
      <c r="L187" s="13"/>
      <c r="M187" s="79">
        <f t="shared" si="0"/>
        <v>369</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194</v>
      </c>
      <c r="G188" s="73">
        <v>58</v>
      </c>
      <c r="H188" s="73">
        <v>109</v>
      </c>
      <c r="I188" s="73"/>
      <c r="J188" s="73"/>
      <c r="K188" s="73"/>
      <c r="L188" s="13"/>
      <c r="M188" s="79">
        <f t="shared" si="0"/>
        <v>361</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195</v>
      </c>
      <c r="G189" s="73">
        <v>62</v>
      </c>
      <c r="H189" s="73">
        <v>109</v>
      </c>
      <c r="I189" s="73"/>
      <c r="J189" s="73"/>
      <c r="K189" s="73"/>
      <c r="L189" s="13"/>
      <c r="M189" s="79">
        <f t="shared" si="0"/>
        <v>366</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190</v>
      </c>
      <c r="G190" s="73">
        <v>60</v>
      </c>
      <c r="H190" s="73">
        <v>105</v>
      </c>
      <c r="I190" s="73"/>
      <c r="J190" s="73"/>
      <c r="K190" s="73"/>
      <c r="L190" s="13"/>
      <c r="M190" s="79">
        <f t="shared" si="0"/>
        <v>355</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165</v>
      </c>
      <c r="G191" s="73">
        <v>53</v>
      </c>
      <c r="H191" s="73">
        <v>94</v>
      </c>
      <c r="I191" s="73"/>
      <c r="J191" s="73"/>
      <c r="K191" s="73"/>
      <c r="L191" s="13"/>
      <c r="M191" s="79">
        <f t="shared" si="0"/>
        <v>312</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109</v>
      </c>
      <c r="G192" s="73">
        <v>35</v>
      </c>
      <c r="H192" s="73">
        <v>65</v>
      </c>
      <c r="I192" s="73"/>
      <c r="J192" s="73"/>
      <c r="K192" s="73"/>
      <c r="L192" s="13"/>
      <c r="M192" s="79">
        <f t="shared" si="0"/>
        <v>209</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83</v>
      </c>
      <c r="G193" s="121">
        <v>28</v>
      </c>
      <c r="H193" s="121">
        <v>52</v>
      </c>
      <c r="I193" s="121">
        <f t="shared" ref="I193:K193" si="15">SUM(I180,I182,I184,I186:I192)</f>
        <v>0</v>
      </c>
      <c r="J193" s="121">
        <f t="shared" si="15"/>
        <v>0</v>
      </c>
      <c r="K193" s="121">
        <f t="shared" si="15"/>
        <v>0</v>
      </c>
      <c r="L193" s="13"/>
      <c r="M193" s="110">
        <f t="shared" si="0"/>
        <v>163</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17</v>
      </c>
      <c r="G194" s="73">
        <v>5</v>
      </c>
      <c r="H194" s="73">
        <v>2</v>
      </c>
      <c r="I194" s="73"/>
      <c r="J194" s="73"/>
      <c r="K194" s="73"/>
      <c r="L194" s="13"/>
      <c r="M194" s="79">
        <f t="shared" si="0"/>
        <v>24</v>
      </c>
      <c r="N194" s="13"/>
      <c r="O194" s="869" t="s">
        <v>831</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35</v>
      </c>
      <c r="G195" s="73">
        <v>10</v>
      </c>
      <c r="H195" s="73">
        <v>4</v>
      </c>
      <c r="I195" s="73"/>
      <c r="J195" s="73"/>
      <c r="K195" s="73"/>
      <c r="L195" s="13"/>
      <c r="M195" s="79">
        <f t="shared" si="0"/>
        <v>49</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0</v>
      </c>
      <c r="G196" s="73">
        <v>0</v>
      </c>
      <c r="H196" s="73">
        <v>0</v>
      </c>
      <c r="I196" s="73"/>
      <c r="J196" s="73"/>
      <c r="K196" s="73"/>
      <c r="L196" s="13"/>
      <c r="M196" s="79">
        <f t="shared" si="0"/>
        <v>0</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0</v>
      </c>
      <c r="G197" s="73">
        <v>0</v>
      </c>
      <c r="H197" s="73">
        <v>0</v>
      </c>
      <c r="I197" s="73"/>
      <c r="J197" s="73"/>
      <c r="K197" s="73"/>
      <c r="L197" s="13"/>
      <c r="M197" s="79">
        <f t="shared" si="0"/>
        <v>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0</v>
      </c>
      <c r="G198" s="73">
        <v>0</v>
      </c>
      <c r="H198" s="73">
        <v>0</v>
      </c>
      <c r="I198" s="73"/>
      <c r="J198" s="73"/>
      <c r="K198" s="73"/>
      <c r="L198" s="13"/>
      <c r="M198" s="79">
        <f t="shared" si="0"/>
        <v>0</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0</v>
      </c>
      <c r="H199" s="73">
        <v>0</v>
      </c>
      <c r="I199" s="73"/>
      <c r="J199" s="73"/>
      <c r="K199" s="73"/>
      <c r="L199" s="13"/>
      <c r="M199" s="79">
        <f t="shared" si="0"/>
        <v>0</v>
      </c>
      <c r="N199" s="13"/>
      <c r="O199" s="870"/>
      <c r="P199" s="13"/>
      <c r="Q199" s="13"/>
      <c r="R199" s="13"/>
      <c r="S199" s="13"/>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0</v>
      </c>
      <c r="H202" s="73">
        <v>0</v>
      </c>
      <c r="I202" s="73"/>
      <c r="J202" s="73"/>
      <c r="K202" s="73"/>
      <c r="L202" s="13"/>
      <c r="M202" s="79">
        <f t="shared" si="0"/>
        <v>0</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0</v>
      </c>
      <c r="H203" s="73">
        <v>0</v>
      </c>
      <c r="I203" s="73"/>
      <c r="J203" s="73"/>
      <c r="K203" s="73"/>
      <c r="L203" s="13"/>
      <c r="M203" s="79">
        <f t="shared" si="0"/>
        <v>0</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17</v>
      </c>
      <c r="G206" s="121">
        <f t="shared" si="16"/>
        <v>5</v>
      </c>
      <c r="H206" s="121">
        <f t="shared" si="16"/>
        <v>2</v>
      </c>
      <c r="I206" s="121">
        <f t="shared" si="16"/>
        <v>0</v>
      </c>
      <c r="J206" s="121">
        <f t="shared" si="16"/>
        <v>0</v>
      </c>
      <c r="K206" s="121">
        <f t="shared" si="16"/>
        <v>0</v>
      </c>
      <c r="L206" s="13"/>
      <c r="M206" s="110">
        <f t="shared" si="0"/>
        <v>24</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832</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H211" si="17">SUM(F207:F210)</f>
        <v>0</v>
      </c>
      <c r="G211" s="109">
        <f t="shared" si="17"/>
        <v>0</v>
      </c>
      <c r="H211" s="109">
        <f t="shared" si="17"/>
        <v>0</v>
      </c>
      <c r="I211" s="109">
        <f t="shared" ref="I211:K211" si="18">SUM(I207:I210)</f>
        <v>0</v>
      </c>
      <c r="J211" s="109">
        <f t="shared" si="18"/>
        <v>0</v>
      </c>
      <c r="K211" s="109">
        <f t="shared" si="18"/>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833</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9">SUM(F212:F215)</f>
        <v>0</v>
      </c>
      <c r="G216" s="109">
        <f t="shared" si="19"/>
        <v>0</v>
      </c>
      <c r="H216" s="109">
        <f t="shared" si="19"/>
        <v>0</v>
      </c>
      <c r="I216" s="109">
        <f t="shared" si="19"/>
        <v>0</v>
      </c>
      <c r="J216" s="109">
        <f t="shared" si="19"/>
        <v>0</v>
      </c>
      <c r="K216" s="109">
        <f t="shared" si="19"/>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834</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0</v>
      </c>
      <c r="I220" s="73"/>
      <c r="J220" s="73"/>
      <c r="K220" s="73"/>
      <c r="L220" s="13"/>
      <c r="M220" s="79">
        <f t="shared" si="0"/>
        <v>0</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20">SUM(F217:F220)</f>
        <v>0</v>
      </c>
      <c r="G221" s="109">
        <f t="shared" si="20"/>
        <v>0</v>
      </c>
      <c r="H221" s="109">
        <f t="shared" si="20"/>
        <v>0</v>
      </c>
      <c r="I221" s="109">
        <f t="shared" si="20"/>
        <v>0</v>
      </c>
      <c r="J221" s="109">
        <f t="shared" si="20"/>
        <v>0</v>
      </c>
      <c r="K221" s="109">
        <f t="shared" si="20"/>
        <v>0</v>
      </c>
      <c r="L221" s="13"/>
      <c r="M221" s="110">
        <f t="shared" si="0"/>
        <v>0</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835</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1">SUM(F222:F225)</f>
        <v>0</v>
      </c>
      <c r="G226" s="109">
        <f t="shared" si="21"/>
        <v>0</v>
      </c>
      <c r="H226" s="109">
        <f t="shared" si="21"/>
        <v>0</v>
      </c>
      <c r="I226" s="109">
        <f t="shared" si="21"/>
        <v>0</v>
      </c>
      <c r="J226" s="109">
        <f t="shared" si="21"/>
        <v>0</v>
      </c>
      <c r="K226" s="109">
        <f t="shared" si="21"/>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0</v>
      </c>
      <c r="G230" s="73">
        <v>0</v>
      </c>
      <c r="H230" s="73">
        <v>0</v>
      </c>
      <c r="I230" s="73"/>
      <c r="J230" s="73"/>
      <c r="K230" s="73"/>
      <c r="L230" s="13"/>
      <c r="M230" s="79">
        <f t="shared" si="0"/>
        <v>0</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2">SUM(F227:F230)</f>
        <v>0</v>
      </c>
      <c r="G231" s="109">
        <f t="shared" si="22"/>
        <v>0</v>
      </c>
      <c r="H231" s="109">
        <f t="shared" si="22"/>
        <v>0</v>
      </c>
      <c r="I231" s="109">
        <f t="shared" si="22"/>
        <v>0</v>
      </c>
      <c r="J231" s="109">
        <f t="shared" si="22"/>
        <v>0</v>
      </c>
      <c r="K231" s="109">
        <f t="shared" si="22"/>
        <v>0</v>
      </c>
      <c r="L231" s="13"/>
      <c r="M231" s="110">
        <f t="shared" si="0"/>
        <v>0</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836</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3">SUM(F232:F235)</f>
        <v>0</v>
      </c>
      <c r="G236" s="109">
        <f t="shared" si="23"/>
        <v>0</v>
      </c>
      <c r="H236" s="109">
        <f t="shared" si="23"/>
        <v>0</v>
      </c>
      <c r="I236" s="109">
        <f t="shared" si="23"/>
        <v>0</v>
      </c>
      <c r="J236" s="109">
        <f t="shared" si="23"/>
        <v>0</v>
      </c>
      <c r="K236" s="109">
        <f t="shared" si="23"/>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4">+F237+F238+F239+F240</f>
        <v>0</v>
      </c>
      <c r="G241" s="96">
        <f t="shared" si="24"/>
        <v>0</v>
      </c>
      <c r="H241" s="96">
        <f t="shared" si="24"/>
        <v>0</v>
      </c>
      <c r="I241" s="96">
        <f t="shared" si="24"/>
        <v>0</v>
      </c>
      <c r="J241" s="96">
        <f t="shared" si="24"/>
        <v>0</v>
      </c>
      <c r="K241" s="96">
        <f t="shared" si="24"/>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5">+F242+F243+F244+F245</f>
        <v>0</v>
      </c>
      <c r="G246" s="96">
        <f t="shared" si="25"/>
        <v>0</v>
      </c>
      <c r="H246" s="96">
        <f t="shared" si="25"/>
        <v>0</v>
      </c>
      <c r="I246" s="96">
        <f t="shared" si="25"/>
        <v>0</v>
      </c>
      <c r="J246" s="96">
        <f t="shared" si="25"/>
        <v>0</v>
      </c>
      <c r="K246" s="96">
        <f t="shared" si="25"/>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837</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6">SUM(F247:F250)</f>
        <v>0</v>
      </c>
      <c r="G251" s="109">
        <f t="shared" si="26"/>
        <v>0</v>
      </c>
      <c r="H251" s="109">
        <f t="shared" si="26"/>
        <v>0</v>
      </c>
      <c r="I251" s="109">
        <f t="shared" si="26"/>
        <v>0</v>
      </c>
      <c r="J251" s="109">
        <f t="shared" si="26"/>
        <v>0</v>
      </c>
      <c r="K251" s="109">
        <f t="shared" si="26"/>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131" t="s">
        <v>673</v>
      </c>
      <c r="E256" s="130" t="s">
        <v>674</v>
      </c>
      <c r="F256" s="96">
        <f t="shared" ref="F256:K256" si="27">+F252+F253+F254+F255</f>
        <v>0</v>
      </c>
      <c r="G256" s="96">
        <f t="shared" si="27"/>
        <v>0</v>
      </c>
      <c r="H256" s="96">
        <f t="shared" si="27"/>
        <v>0</v>
      </c>
      <c r="I256" s="96">
        <f t="shared" si="27"/>
        <v>0</v>
      </c>
      <c r="J256" s="96">
        <f t="shared" si="27"/>
        <v>0</v>
      </c>
      <c r="K256" s="96">
        <f t="shared" si="27"/>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132" t="s">
        <v>676</v>
      </c>
      <c r="E257" s="82" t="s">
        <v>677</v>
      </c>
      <c r="F257" s="73">
        <v>0</v>
      </c>
      <c r="G257" s="73">
        <v>0</v>
      </c>
      <c r="H257" s="73">
        <v>0</v>
      </c>
      <c r="I257" s="73"/>
      <c r="J257" s="73"/>
      <c r="K257" s="73"/>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132" t="s">
        <v>679</v>
      </c>
      <c r="E258" s="82" t="s">
        <v>680</v>
      </c>
      <c r="F258" s="73">
        <v>0</v>
      </c>
      <c r="G258" s="73">
        <v>0</v>
      </c>
      <c r="H258" s="73">
        <v>0</v>
      </c>
      <c r="I258" s="73"/>
      <c r="J258" s="73"/>
      <c r="K258" s="73"/>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132" t="s">
        <v>682</v>
      </c>
      <c r="E259" s="82" t="s">
        <v>683</v>
      </c>
      <c r="F259" s="73">
        <v>0</v>
      </c>
      <c r="G259" s="73">
        <v>0</v>
      </c>
      <c r="H259" s="73">
        <v>0</v>
      </c>
      <c r="I259" s="73"/>
      <c r="J259" s="73"/>
      <c r="K259" s="73"/>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132" t="s">
        <v>685</v>
      </c>
      <c r="E260" s="82" t="s">
        <v>686</v>
      </c>
      <c r="F260" s="73">
        <v>0</v>
      </c>
      <c r="G260" s="73">
        <v>0</v>
      </c>
      <c r="H260" s="73">
        <v>0</v>
      </c>
      <c r="I260" s="73"/>
      <c r="J260" s="73"/>
      <c r="K260" s="73"/>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8">SUM(F257:F260)</f>
        <v>0</v>
      </c>
      <c r="G261" s="109">
        <f t="shared" si="28"/>
        <v>0</v>
      </c>
      <c r="H261" s="109">
        <f t="shared" si="28"/>
        <v>0</v>
      </c>
      <c r="I261" s="109">
        <f t="shared" si="28"/>
        <v>0</v>
      </c>
      <c r="J261" s="109">
        <f t="shared" si="28"/>
        <v>0</v>
      </c>
      <c r="K261" s="109">
        <f t="shared" si="28"/>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809" t="s">
        <v>691</v>
      </c>
      <c r="E262" s="810" t="s">
        <v>692</v>
      </c>
      <c r="F262" s="811"/>
      <c r="G262" s="811"/>
      <c r="H262" s="811"/>
      <c r="I262" s="811"/>
      <c r="J262" s="811"/>
      <c r="K262" s="811"/>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809" t="s">
        <v>694</v>
      </c>
      <c r="E263" s="810" t="s">
        <v>695</v>
      </c>
      <c r="F263" s="811"/>
      <c r="G263" s="811"/>
      <c r="H263" s="811"/>
      <c r="I263" s="811"/>
      <c r="J263" s="811"/>
      <c r="K263" s="811"/>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809" t="s">
        <v>697</v>
      </c>
      <c r="E264" s="810" t="s">
        <v>698</v>
      </c>
      <c r="F264" s="811"/>
      <c r="G264" s="811"/>
      <c r="H264" s="811"/>
      <c r="I264" s="811"/>
      <c r="J264" s="811"/>
      <c r="K264" s="811"/>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809" t="s">
        <v>700</v>
      </c>
      <c r="E265" s="810" t="s">
        <v>701</v>
      </c>
      <c r="F265" s="811"/>
      <c r="G265" s="811"/>
      <c r="H265" s="811"/>
      <c r="I265" s="811"/>
      <c r="J265" s="811"/>
      <c r="K265" s="811"/>
      <c r="L265" s="134"/>
      <c r="M265" s="135">
        <f t="shared" ref="M265:M289" si="29">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809" t="s">
        <v>703</v>
      </c>
      <c r="E266" s="810" t="s">
        <v>704</v>
      </c>
      <c r="F266" s="812">
        <f t="shared" ref="F266:K266" si="30">+F262+F263+F264+F265</f>
        <v>0</v>
      </c>
      <c r="G266" s="812">
        <f t="shared" si="30"/>
        <v>0</v>
      </c>
      <c r="H266" s="812">
        <f t="shared" si="30"/>
        <v>0</v>
      </c>
      <c r="I266" s="812">
        <f t="shared" si="30"/>
        <v>0</v>
      </c>
      <c r="J266" s="812">
        <f t="shared" si="30"/>
        <v>0</v>
      </c>
      <c r="K266" s="812">
        <f t="shared" si="30"/>
        <v>0</v>
      </c>
      <c r="L266" s="13"/>
      <c r="M266" s="79">
        <f t="shared" si="29"/>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813" t="s">
        <v>707</v>
      </c>
      <c r="E267" s="814" t="s">
        <v>708</v>
      </c>
      <c r="F267" s="815"/>
      <c r="G267" s="815"/>
      <c r="H267" s="815"/>
      <c r="I267" s="815"/>
      <c r="J267" s="815"/>
      <c r="K267" s="815"/>
      <c r="L267" s="13"/>
      <c r="M267" s="79">
        <f t="shared" si="29"/>
        <v>0</v>
      </c>
      <c r="N267" s="13"/>
      <c r="O267" s="869" t="s">
        <v>838</v>
      </c>
      <c r="P267" s="13"/>
      <c r="Q267" s="13"/>
      <c r="R267" s="13"/>
      <c r="S267" s="13"/>
      <c r="T267" s="13"/>
      <c r="U267" s="13"/>
      <c r="V267" s="13"/>
      <c r="W267" s="13"/>
      <c r="X267" s="13"/>
      <c r="Y267" s="13"/>
      <c r="Z267" s="13"/>
    </row>
    <row r="268" spans="1:26" ht="12.75" customHeight="1" x14ac:dyDescent="0.2">
      <c r="A268" s="13"/>
      <c r="B268" s="83" t="s">
        <v>710</v>
      </c>
      <c r="C268" s="838"/>
      <c r="D268" s="813" t="s">
        <v>711</v>
      </c>
      <c r="E268" s="814" t="s">
        <v>712</v>
      </c>
      <c r="F268" s="815"/>
      <c r="G268" s="815"/>
      <c r="H268" s="815"/>
      <c r="I268" s="815"/>
      <c r="J268" s="815"/>
      <c r="K268" s="815"/>
      <c r="L268" s="13"/>
      <c r="M268" s="79">
        <f t="shared" si="29"/>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813" t="s">
        <v>714</v>
      </c>
      <c r="E269" s="814" t="s">
        <v>715</v>
      </c>
      <c r="F269" s="815"/>
      <c r="G269" s="815"/>
      <c r="H269" s="815"/>
      <c r="I269" s="815"/>
      <c r="J269" s="815"/>
      <c r="K269" s="815"/>
      <c r="L269" s="13"/>
      <c r="M269" s="79">
        <f t="shared" si="29"/>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813" t="s">
        <v>717</v>
      </c>
      <c r="E270" s="814" t="s">
        <v>718</v>
      </c>
      <c r="F270" s="815"/>
      <c r="G270" s="815"/>
      <c r="H270" s="815"/>
      <c r="I270" s="815"/>
      <c r="J270" s="815"/>
      <c r="K270" s="815"/>
      <c r="L270" s="13"/>
      <c r="M270" s="79">
        <f t="shared" si="29"/>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1">SUM(F267:F270)</f>
        <v>0</v>
      </c>
      <c r="G271" s="79">
        <f t="shared" si="31"/>
        <v>0</v>
      </c>
      <c r="H271" s="79">
        <f t="shared" si="31"/>
        <v>0</v>
      </c>
      <c r="I271" s="79">
        <f t="shared" si="31"/>
        <v>0</v>
      </c>
      <c r="J271" s="79">
        <f t="shared" si="31"/>
        <v>0</v>
      </c>
      <c r="K271" s="79">
        <f t="shared" si="31"/>
        <v>0</v>
      </c>
      <c r="L271" s="13"/>
      <c r="M271" s="110">
        <f t="shared" si="29"/>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140">
        <v>1</v>
      </c>
      <c r="G272" s="140">
        <v>1</v>
      </c>
      <c r="H272" s="162">
        <v>0</v>
      </c>
      <c r="I272" s="141"/>
      <c r="J272" s="141"/>
      <c r="K272" s="141"/>
      <c r="L272" s="138"/>
      <c r="M272" s="79">
        <f t="shared" si="29"/>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140">
        <v>15</v>
      </c>
      <c r="G273" s="140">
        <v>15</v>
      </c>
      <c r="H273" s="162">
        <v>0</v>
      </c>
      <c r="I273" s="141"/>
      <c r="J273" s="141"/>
      <c r="K273" s="141"/>
      <c r="L273" s="138"/>
      <c r="M273" s="79">
        <f t="shared" si="29"/>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140">
        <v>15</v>
      </c>
      <c r="G274" s="140">
        <v>15</v>
      </c>
      <c r="H274" s="162">
        <v>0</v>
      </c>
      <c r="I274" s="142"/>
      <c r="J274" s="142"/>
      <c r="K274" s="142"/>
      <c r="L274" s="13"/>
      <c r="M274" s="79">
        <f t="shared" si="29"/>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140">
        <v>5</v>
      </c>
      <c r="G275" s="140">
        <v>5</v>
      </c>
      <c r="H275" s="162">
        <v>0</v>
      </c>
      <c r="I275" s="142"/>
      <c r="J275" s="142"/>
      <c r="K275" s="142"/>
      <c r="L275" s="13"/>
      <c r="M275" s="79">
        <f t="shared" si="29"/>
        <v>10</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140">
        <v>0</v>
      </c>
      <c r="G276" s="140">
        <v>0</v>
      </c>
      <c r="H276" s="162">
        <v>0</v>
      </c>
      <c r="I276" s="142"/>
      <c r="J276" s="142"/>
      <c r="K276" s="142"/>
      <c r="L276" s="13"/>
      <c r="M276" s="79">
        <f t="shared" si="29"/>
        <v>0</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63">
        <v>0</v>
      </c>
      <c r="G277" s="163">
        <v>0</v>
      </c>
      <c r="H277" s="163">
        <v>0</v>
      </c>
      <c r="I277" s="144"/>
      <c r="J277" s="144"/>
      <c r="K277" s="144"/>
      <c r="L277" s="13"/>
      <c r="M277" s="79">
        <f t="shared" si="29"/>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63">
        <v>0</v>
      </c>
      <c r="G278" s="163">
        <v>0</v>
      </c>
      <c r="H278" s="163">
        <v>0</v>
      </c>
      <c r="I278" s="144"/>
      <c r="J278" s="144"/>
      <c r="K278" s="144"/>
      <c r="L278" s="13"/>
      <c r="M278" s="79">
        <f t="shared" si="29"/>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63">
        <v>1</v>
      </c>
      <c r="G279" s="163">
        <v>0</v>
      </c>
      <c r="H279" s="163">
        <v>0</v>
      </c>
      <c r="I279" s="144"/>
      <c r="J279" s="144"/>
      <c r="K279" s="144"/>
      <c r="L279" s="13"/>
      <c r="M279" s="79">
        <f t="shared" si="29"/>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63">
        <v>0</v>
      </c>
      <c r="G280" s="163">
        <v>1</v>
      </c>
      <c r="H280" s="163">
        <v>0</v>
      </c>
      <c r="I280" s="144"/>
      <c r="J280" s="144"/>
      <c r="K280" s="144"/>
      <c r="L280" s="13"/>
      <c r="M280" s="79">
        <f t="shared" si="29"/>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2">SUM(F277:F280)</f>
        <v>1</v>
      </c>
      <c r="G281" s="166">
        <f t="shared" si="32"/>
        <v>1</v>
      </c>
      <c r="H281" s="166">
        <f t="shared" si="32"/>
        <v>0</v>
      </c>
      <c r="I281" s="166">
        <f t="shared" si="32"/>
        <v>0</v>
      </c>
      <c r="J281" s="166">
        <f t="shared" si="32"/>
        <v>0</v>
      </c>
      <c r="K281" s="166">
        <f t="shared" si="32"/>
        <v>0</v>
      </c>
      <c r="L281" s="13"/>
      <c r="M281" s="110">
        <f t="shared" si="29"/>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9"/>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9"/>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9"/>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9"/>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9"/>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9"/>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9"/>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3">SUM(F285:F288)</f>
        <v>13</v>
      </c>
      <c r="G289" s="166">
        <f t="shared" si="33"/>
        <v>10</v>
      </c>
      <c r="H289" s="166">
        <f t="shared" si="33"/>
        <v>9</v>
      </c>
      <c r="I289" s="166">
        <f t="shared" si="33"/>
        <v>0</v>
      </c>
      <c r="J289" s="166">
        <f t="shared" si="33"/>
        <v>0</v>
      </c>
      <c r="K289" s="166">
        <f t="shared" si="33"/>
        <v>0</v>
      </c>
      <c r="L289" s="13"/>
      <c r="M289" s="110">
        <f t="shared" si="29"/>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Z1000"/>
  <sheetViews>
    <sheetView zoomScale="66" zoomScaleNormal="66" workbookViewId="0">
      <pane ySplit="9" topLeftCell="A199" activePane="bottomLeft" state="frozen"/>
      <selection pane="bottomLeft" activeCell="F230" sqref="F230"/>
    </sheetView>
  </sheetViews>
  <sheetFormatPr defaultColWidth="12.7109375" defaultRowHeight="15" customHeight="1" x14ac:dyDescent="0.2"/>
  <cols>
    <col min="1" max="1" width="2.28515625" customWidth="1"/>
    <col min="2" max="2" width="4.140625" customWidth="1"/>
    <col min="3" max="3" width="13.28515625" customWidth="1"/>
    <col min="4" max="4" width="48.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7109375" customWidth="1"/>
    <col min="15" max="15" width="45.140625" customWidth="1"/>
    <col min="16" max="22" width="8" hidden="1" customWidth="1"/>
    <col min="23"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7" t="s">
        <v>126</v>
      </c>
      <c r="C2" s="836"/>
      <c r="D2" s="836"/>
      <c r="E2" s="836"/>
      <c r="F2" s="836"/>
      <c r="G2" s="836"/>
      <c r="H2" s="836"/>
      <c r="I2" s="836"/>
      <c r="J2" s="836"/>
      <c r="K2" s="836"/>
      <c r="L2" s="13"/>
      <c r="M2" s="13"/>
      <c r="N2" s="13"/>
      <c r="O2" s="13"/>
      <c r="P2" s="13"/>
      <c r="Q2" s="13"/>
      <c r="R2" s="13"/>
      <c r="S2" s="13"/>
      <c r="T2" s="13"/>
      <c r="U2" s="13"/>
      <c r="V2" s="13"/>
      <c r="W2" s="13"/>
      <c r="X2" s="13"/>
      <c r="Y2" s="13"/>
      <c r="Z2" s="13"/>
    </row>
    <row r="3" spans="1:26" ht="6" customHeight="1" x14ac:dyDescent="0.2">
      <c r="A3" s="13"/>
      <c r="B3" s="53" t="s">
        <v>839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x14ac:dyDescent="0.2">
      <c r="A4" s="13"/>
      <c r="B4" s="55" t="s">
        <v>1</v>
      </c>
      <c r="C4" s="55" t="s">
        <v>128</v>
      </c>
      <c r="D4" s="55" t="s">
        <v>129</v>
      </c>
      <c r="E4" s="867" t="s">
        <v>130</v>
      </c>
      <c r="F4" s="867" t="str">
        <f>SASARAN!$C$8</f>
        <v>PURWODADI</v>
      </c>
      <c r="G4" s="867" t="str">
        <f>SASARAN!$C$9</f>
        <v>POLOWIJEN</v>
      </c>
      <c r="H4" s="867" t="str">
        <f>SASARAN!$C$10</f>
        <v>BALEARJOSARI</v>
      </c>
      <c r="I4" s="867">
        <f>SASARAN!$C$11</f>
        <v>0</v>
      </c>
      <c r="J4" s="867">
        <f>SASARAN!$C$12</f>
        <v>0</v>
      </c>
      <c r="K4" s="867">
        <f>SASARAN!$C$13</f>
        <v>0</v>
      </c>
      <c r="L4" s="13"/>
      <c r="M4" s="56"/>
      <c r="N4" s="13"/>
      <c r="O4" s="869" t="s">
        <v>131</v>
      </c>
      <c r="P4" s="13"/>
      <c r="Q4" s="13"/>
      <c r="R4" s="13"/>
      <c r="S4" s="13"/>
      <c r="T4" s="13"/>
      <c r="U4" s="13"/>
      <c r="V4" s="13"/>
      <c r="W4" s="13"/>
      <c r="X4" s="13"/>
      <c r="Y4" s="13"/>
      <c r="Z4" s="13"/>
    </row>
    <row r="5" spans="1:26" ht="27.75" customHeight="1" x14ac:dyDescent="0.2">
      <c r="A5" s="13"/>
      <c r="B5" s="57"/>
      <c r="C5" s="57" t="s">
        <v>132</v>
      </c>
      <c r="D5" s="58" t="s">
        <v>133</v>
      </c>
      <c r="E5" s="838"/>
      <c r="F5" s="838"/>
      <c r="G5" s="838"/>
      <c r="H5" s="838"/>
      <c r="I5" s="838"/>
      <c r="J5" s="838"/>
      <c r="K5" s="838"/>
      <c r="L5" s="13"/>
      <c r="M5" s="59" t="s">
        <v>113</v>
      </c>
      <c r="N5" s="13"/>
      <c r="O5" s="870"/>
      <c r="P5" s="13"/>
      <c r="Q5" s="13"/>
      <c r="R5" s="13"/>
      <c r="S5" s="13"/>
      <c r="T5" s="13"/>
      <c r="U5" s="13"/>
      <c r="V5" s="13"/>
      <c r="W5" s="13"/>
      <c r="X5" s="13"/>
      <c r="Y5" s="13"/>
      <c r="Z5" s="13"/>
    </row>
    <row r="6" spans="1:26" ht="61.9" customHeight="1" x14ac:dyDescent="0.2">
      <c r="A6" s="13"/>
      <c r="B6" s="60"/>
      <c r="C6" s="60"/>
      <c r="D6" s="168" t="s">
        <v>134</v>
      </c>
      <c r="E6" s="839"/>
      <c r="F6" s="839"/>
      <c r="G6" s="839"/>
      <c r="H6" s="839"/>
      <c r="I6" s="839"/>
      <c r="J6" s="839"/>
      <c r="K6" s="839"/>
      <c r="L6" s="13"/>
      <c r="M6" s="34"/>
      <c r="N6" s="13"/>
      <c r="O6" s="870"/>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7</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60" t="s">
        <v>145</v>
      </c>
      <c r="D12" s="81" t="s">
        <v>146</v>
      </c>
      <c r="E12" s="82" t="s">
        <v>147</v>
      </c>
      <c r="F12" s="73">
        <v>0</v>
      </c>
      <c r="G12" s="74">
        <v>2</v>
      </c>
      <c r="H12" s="75">
        <v>0</v>
      </c>
      <c r="I12" s="76"/>
      <c r="J12" s="77"/>
      <c r="K12" s="78"/>
      <c r="L12" s="13"/>
      <c r="M12" s="79">
        <f t="shared" si="0"/>
        <v>2</v>
      </c>
      <c r="N12" s="13"/>
      <c r="O12" s="869" t="s">
        <v>148</v>
      </c>
      <c r="P12" s="13"/>
      <c r="Q12" s="13"/>
      <c r="R12" s="13"/>
      <c r="S12" s="13"/>
      <c r="T12" s="13"/>
      <c r="U12" s="13"/>
      <c r="V12" s="13"/>
      <c r="W12" s="13"/>
      <c r="X12" s="13"/>
      <c r="Y12" s="13"/>
      <c r="Z12" s="13"/>
    </row>
    <row r="13" spans="1:26" ht="12.75" customHeight="1" x14ac:dyDescent="0.2">
      <c r="A13" s="13"/>
      <c r="B13" s="83" t="s">
        <v>149</v>
      </c>
      <c r="C13" s="838"/>
      <c r="D13" s="81" t="s">
        <v>150</v>
      </c>
      <c r="E13" s="82" t="s">
        <v>151</v>
      </c>
      <c r="F13" s="73">
        <v>13</v>
      </c>
      <c r="G13" s="74">
        <v>8</v>
      </c>
      <c r="H13" s="75">
        <v>9</v>
      </c>
      <c r="I13" s="76"/>
      <c r="J13" s="77"/>
      <c r="K13" s="78"/>
      <c r="L13" s="13"/>
      <c r="M13" s="79">
        <f t="shared" si="0"/>
        <v>30</v>
      </c>
      <c r="N13" s="13"/>
      <c r="O13" s="870"/>
      <c r="P13" s="13"/>
      <c r="Q13" s="13"/>
      <c r="R13" s="13"/>
      <c r="S13" s="13"/>
      <c r="T13" s="13"/>
      <c r="U13" s="13"/>
      <c r="V13" s="13"/>
      <c r="W13" s="13"/>
      <c r="X13" s="13"/>
      <c r="Y13" s="13"/>
      <c r="Z13" s="13"/>
    </row>
    <row r="14" spans="1:26" ht="12.75" customHeight="1" x14ac:dyDescent="0.2">
      <c r="A14" s="13"/>
      <c r="B14" s="83" t="s">
        <v>152</v>
      </c>
      <c r="C14" s="838"/>
      <c r="D14" s="81" t="s">
        <v>153</v>
      </c>
      <c r="E14" s="82" t="s">
        <v>154</v>
      </c>
      <c r="F14" s="73">
        <v>0</v>
      </c>
      <c r="G14" s="74">
        <v>0</v>
      </c>
      <c r="H14" s="75">
        <v>0</v>
      </c>
      <c r="I14" s="76"/>
      <c r="J14" s="77"/>
      <c r="K14" s="78"/>
      <c r="L14" s="13"/>
      <c r="M14" s="79">
        <f t="shared" si="0"/>
        <v>0</v>
      </c>
      <c r="N14" s="13"/>
      <c r="O14" s="870"/>
      <c r="P14" s="13"/>
      <c r="Q14" s="13"/>
      <c r="R14" s="13"/>
      <c r="S14" s="13"/>
      <c r="T14" s="13"/>
      <c r="U14" s="13"/>
      <c r="V14" s="13"/>
      <c r="W14" s="13"/>
      <c r="X14" s="13"/>
      <c r="Y14" s="13"/>
      <c r="Z14" s="13"/>
    </row>
    <row r="15" spans="1:26" ht="12.75" customHeight="1" x14ac:dyDescent="0.2">
      <c r="A15" s="13"/>
      <c r="B15" s="83" t="s">
        <v>155</v>
      </c>
      <c r="C15" s="838"/>
      <c r="D15" s="81" t="s">
        <v>156</v>
      </c>
      <c r="E15" s="82" t="s">
        <v>157</v>
      </c>
      <c r="F15" s="73">
        <v>0</v>
      </c>
      <c r="G15" s="74">
        <v>0</v>
      </c>
      <c r="H15" s="75">
        <v>0</v>
      </c>
      <c r="I15" s="76"/>
      <c r="J15" s="77"/>
      <c r="K15" s="78"/>
      <c r="L15" s="13"/>
      <c r="M15" s="79">
        <f t="shared" si="0"/>
        <v>0</v>
      </c>
      <c r="N15" s="13"/>
      <c r="O15" s="870"/>
      <c r="P15" s="13"/>
      <c r="Q15" s="13"/>
      <c r="R15" s="13"/>
      <c r="S15" s="13"/>
      <c r="T15" s="13"/>
      <c r="U15" s="13"/>
      <c r="V15" s="13"/>
      <c r="W15" s="13"/>
      <c r="X15" s="13"/>
      <c r="Y15" s="13"/>
      <c r="Z15" s="13"/>
    </row>
    <row r="16" spans="1:26" ht="12.75" customHeight="1" x14ac:dyDescent="0.2">
      <c r="A16" s="13"/>
      <c r="B16" s="158">
        <v>3.1</v>
      </c>
      <c r="C16" s="839"/>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70"/>
      <c r="P16" s="13"/>
      <c r="Q16" s="13"/>
      <c r="R16" s="13"/>
      <c r="S16" s="13"/>
      <c r="T16" s="13"/>
      <c r="U16" s="13"/>
      <c r="V16" s="13"/>
      <c r="W16" s="13"/>
      <c r="X16" s="13"/>
      <c r="Y16" s="13"/>
      <c r="Z16" s="13"/>
    </row>
    <row r="17" spans="1:26" ht="12.75" customHeight="1" x14ac:dyDescent="0.2">
      <c r="A17" s="13"/>
      <c r="B17" s="89" t="s">
        <v>160</v>
      </c>
      <c r="C17" s="860" t="s">
        <v>777</v>
      </c>
      <c r="D17" s="90" t="s">
        <v>162</v>
      </c>
      <c r="E17" s="82" t="s">
        <v>163</v>
      </c>
      <c r="F17" s="91">
        <v>2</v>
      </c>
      <c r="G17" s="91">
        <v>3</v>
      </c>
      <c r="H17" s="91">
        <v>1</v>
      </c>
      <c r="I17" s="91"/>
      <c r="J17" s="91"/>
      <c r="K17" s="91"/>
      <c r="L17" s="13"/>
      <c r="M17" s="79">
        <f t="shared" si="0"/>
        <v>6</v>
      </c>
      <c r="N17" s="13"/>
      <c r="O17" s="869" t="s">
        <v>164</v>
      </c>
      <c r="P17" s="13"/>
      <c r="Q17" s="13"/>
      <c r="R17" s="13"/>
      <c r="S17" s="13"/>
      <c r="T17" s="13"/>
      <c r="U17" s="13"/>
      <c r="V17" s="13"/>
      <c r="W17" s="13"/>
      <c r="X17" s="13"/>
      <c r="Y17" s="13"/>
      <c r="Z17" s="13"/>
    </row>
    <row r="18" spans="1:26" ht="12.75" customHeight="1" x14ac:dyDescent="0.2">
      <c r="A18" s="13"/>
      <c r="B18" s="89" t="s">
        <v>165</v>
      </c>
      <c r="C18" s="838"/>
      <c r="D18" s="90" t="s">
        <v>166</v>
      </c>
      <c r="E18" s="82" t="s">
        <v>167</v>
      </c>
      <c r="F18" s="91">
        <v>4</v>
      </c>
      <c r="G18" s="91">
        <v>3</v>
      </c>
      <c r="H18" s="91">
        <v>5</v>
      </c>
      <c r="I18" s="91"/>
      <c r="J18" s="91"/>
      <c r="K18" s="91"/>
      <c r="L18" s="13"/>
      <c r="M18" s="79">
        <f t="shared" si="0"/>
        <v>12</v>
      </c>
      <c r="N18" s="13"/>
      <c r="O18" s="870"/>
      <c r="P18" s="13"/>
      <c r="Q18" s="13"/>
      <c r="R18" s="13"/>
      <c r="S18" s="13"/>
      <c r="T18" s="13"/>
      <c r="U18" s="13"/>
      <c r="V18" s="13"/>
      <c r="W18" s="13"/>
      <c r="X18" s="13"/>
      <c r="Y18" s="13"/>
      <c r="Z18" s="13"/>
    </row>
    <row r="19" spans="1:26" ht="12.75" customHeight="1" x14ac:dyDescent="0.2">
      <c r="A19" s="13"/>
      <c r="B19" s="99">
        <v>3.2</v>
      </c>
      <c r="C19" s="839"/>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70"/>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9" t="s">
        <v>175</v>
      </c>
      <c r="C21" s="860" t="s">
        <v>141</v>
      </c>
      <c r="D21" s="81" t="s">
        <v>176</v>
      </c>
      <c r="E21" s="859" t="s">
        <v>141</v>
      </c>
      <c r="F21" s="96">
        <v>0</v>
      </c>
      <c r="G21" s="96">
        <v>0</v>
      </c>
      <c r="H21" s="91">
        <v>36</v>
      </c>
      <c r="I21" s="91"/>
      <c r="J21" s="91"/>
      <c r="K21" s="91"/>
      <c r="L21" s="13"/>
      <c r="M21" s="79">
        <f t="shared" si="0"/>
        <v>36</v>
      </c>
      <c r="N21" s="13"/>
      <c r="O21" s="869" t="s">
        <v>177</v>
      </c>
      <c r="P21" s="13"/>
      <c r="Q21" s="13"/>
      <c r="R21" s="13"/>
      <c r="S21" s="13"/>
      <c r="T21" s="13"/>
      <c r="U21" s="13"/>
      <c r="V21" s="13"/>
      <c r="W21" s="13"/>
      <c r="X21" s="13"/>
      <c r="Y21" s="13"/>
      <c r="Z21" s="13"/>
    </row>
    <row r="22" spans="1:26" ht="12.75" customHeight="1" x14ac:dyDescent="0.2">
      <c r="A22" s="13"/>
      <c r="B22" s="838"/>
      <c r="C22" s="838"/>
      <c r="D22" s="81" t="s">
        <v>178</v>
      </c>
      <c r="E22" s="838"/>
      <c r="F22" s="96">
        <v>0</v>
      </c>
      <c r="G22" s="96">
        <v>0</v>
      </c>
      <c r="H22" s="91">
        <v>36</v>
      </c>
      <c r="I22" s="91"/>
      <c r="J22" s="91"/>
      <c r="K22" s="91"/>
      <c r="L22" s="13"/>
      <c r="M22" s="79">
        <f t="shared" si="0"/>
        <v>36</v>
      </c>
      <c r="N22" s="13"/>
      <c r="O22" s="870"/>
      <c r="P22" s="13"/>
      <c r="Q22" s="13"/>
      <c r="R22" s="13"/>
      <c r="S22" s="13"/>
      <c r="T22" s="13"/>
      <c r="U22" s="13"/>
      <c r="V22" s="13"/>
      <c r="W22" s="13"/>
      <c r="X22" s="13"/>
      <c r="Y22" s="13"/>
      <c r="Z22" s="13"/>
    </row>
    <row r="23" spans="1:26" ht="12.75" customHeight="1" x14ac:dyDescent="0.2">
      <c r="A23" s="13"/>
      <c r="B23" s="839"/>
      <c r="C23" s="839"/>
      <c r="D23" s="81" t="s">
        <v>179</v>
      </c>
      <c r="E23" s="839"/>
      <c r="F23" s="96">
        <v>0</v>
      </c>
      <c r="G23" s="96">
        <v>0</v>
      </c>
      <c r="H23" s="91">
        <v>36</v>
      </c>
      <c r="I23" s="91"/>
      <c r="J23" s="91"/>
      <c r="K23" s="91"/>
      <c r="L23" s="13"/>
      <c r="M23" s="79">
        <f t="shared" si="0"/>
        <v>36</v>
      </c>
      <c r="N23" s="13"/>
      <c r="O23" s="870"/>
      <c r="P23" s="13"/>
      <c r="Q23" s="13"/>
      <c r="R23" s="13"/>
      <c r="S23" s="13"/>
      <c r="T23" s="13"/>
      <c r="U23" s="13"/>
      <c r="V23" s="13"/>
      <c r="W23" s="13"/>
      <c r="X23" s="13"/>
      <c r="Y23" s="13"/>
      <c r="Z23" s="13"/>
    </row>
    <row r="24" spans="1:26" ht="12.75" customHeight="1" x14ac:dyDescent="0.2">
      <c r="A24" s="13"/>
      <c r="B24" s="89" t="s">
        <v>180</v>
      </c>
      <c r="C24" s="860" t="s">
        <v>181</v>
      </c>
      <c r="D24" s="81" t="s">
        <v>182</v>
      </c>
      <c r="E24" s="82" t="s">
        <v>183</v>
      </c>
      <c r="F24" s="91">
        <v>0</v>
      </c>
      <c r="G24" s="91">
        <v>0</v>
      </c>
      <c r="H24" s="91">
        <v>1</v>
      </c>
      <c r="I24" s="91"/>
      <c r="J24" s="91"/>
      <c r="K24" s="91"/>
      <c r="L24" s="13"/>
      <c r="M24" s="79">
        <f t="shared" si="0"/>
        <v>1</v>
      </c>
      <c r="N24" s="13"/>
      <c r="O24" s="869" t="s">
        <v>148</v>
      </c>
      <c r="P24" s="13"/>
      <c r="Q24" s="13"/>
      <c r="R24" s="13"/>
      <c r="S24" s="13"/>
      <c r="T24" s="13"/>
      <c r="U24" s="13"/>
      <c r="V24" s="13"/>
      <c r="W24" s="13"/>
      <c r="X24" s="13"/>
      <c r="Y24" s="13"/>
      <c r="Z24" s="13"/>
    </row>
    <row r="25" spans="1:26" ht="12.75" customHeight="1" x14ac:dyDescent="0.2">
      <c r="A25" s="13"/>
      <c r="B25" s="89" t="s">
        <v>184</v>
      </c>
      <c r="C25" s="838"/>
      <c r="D25" s="81" t="s">
        <v>185</v>
      </c>
      <c r="E25" s="82" t="s">
        <v>186</v>
      </c>
      <c r="F25" s="91">
        <v>11</v>
      </c>
      <c r="G25" s="91">
        <v>9</v>
      </c>
      <c r="H25" s="91">
        <v>7</v>
      </c>
      <c r="I25" s="91"/>
      <c r="J25" s="91"/>
      <c r="K25" s="91"/>
      <c r="L25" s="13"/>
      <c r="M25" s="79">
        <f t="shared" si="0"/>
        <v>27</v>
      </c>
      <c r="N25" s="13"/>
      <c r="O25" s="870"/>
      <c r="P25" s="13"/>
      <c r="Q25" s="13"/>
      <c r="R25" s="13"/>
      <c r="S25" s="13"/>
      <c r="T25" s="13"/>
      <c r="U25" s="13"/>
      <c r="V25" s="13"/>
      <c r="W25" s="13"/>
      <c r="X25" s="13"/>
      <c r="Y25" s="13"/>
      <c r="Z25" s="13"/>
    </row>
    <row r="26" spans="1:26" ht="12.75" customHeight="1" x14ac:dyDescent="0.2">
      <c r="A26" s="13"/>
      <c r="B26" s="89" t="s">
        <v>187</v>
      </c>
      <c r="C26" s="838"/>
      <c r="D26" s="81" t="s">
        <v>188</v>
      </c>
      <c r="E26" s="82" t="s">
        <v>189</v>
      </c>
      <c r="F26" s="91">
        <v>2</v>
      </c>
      <c r="G26" s="91">
        <v>1</v>
      </c>
      <c r="H26" s="91">
        <v>0</v>
      </c>
      <c r="I26" s="91"/>
      <c r="J26" s="91"/>
      <c r="K26" s="91"/>
      <c r="L26" s="13"/>
      <c r="M26" s="79">
        <f t="shared" si="0"/>
        <v>3</v>
      </c>
      <c r="N26" s="13"/>
      <c r="O26" s="870"/>
      <c r="P26" s="13"/>
      <c r="Q26" s="13"/>
      <c r="R26" s="13"/>
      <c r="S26" s="13"/>
      <c r="T26" s="13"/>
      <c r="U26" s="13"/>
      <c r="V26" s="13"/>
      <c r="W26" s="13"/>
      <c r="X26" s="13"/>
      <c r="Y26" s="13"/>
      <c r="Z26" s="13"/>
    </row>
    <row r="27" spans="1:26" ht="12.75" customHeight="1" x14ac:dyDescent="0.2">
      <c r="A27" s="13"/>
      <c r="B27" s="89" t="s">
        <v>190</v>
      </c>
      <c r="C27" s="838"/>
      <c r="D27" s="81" t="s">
        <v>191</v>
      </c>
      <c r="E27" s="82" t="s">
        <v>192</v>
      </c>
      <c r="F27" s="91">
        <v>0</v>
      </c>
      <c r="G27" s="91">
        <v>0</v>
      </c>
      <c r="H27" s="91">
        <v>0</v>
      </c>
      <c r="I27" s="91"/>
      <c r="J27" s="91"/>
      <c r="K27" s="91"/>
      <c r="L27" s="13"/>
      <c r="M27" s="79">
        <f t="shared" si="0"/>
        <v>0</v>
      </c>
      <c r="N27" s="13"/>
      <c r="O27" s="870"/>
      <c r="P27" s="13"/>
      <c r="Q27" s="13"/>
      <c r="R27" s="13"/>
      <c r="S27" s="13"/>
      <c r="T27" s="13"/>
      <c r="U27" s="13"/>
      <c r="V27" s="13"/>
      <c r="W27" s="13"/>
      <c r="X27" s="13"/>
      <c r="Y27" s="13"/>
      <c r="Z27" s="13"/>
    </row>
    <row r="28" spans="1:26" ht="12.75" customHeight="1" x14ac:dyDescent="0.2">
      <c r="A28" s="13"/>
      <c r="B28" s="99">
        <v>3.3</v>
      </c>
      <c r="C28" s="839"/>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64" t="s">
        <v>196</v>
      </c>
      <c r="D29" s="65" t="s">
        <v>197</v>
      </c>
      <c r="E29" s="100" t="s">
        <v>198</v>
      </c>
      <c r="F29" s="101">
        <v>1</v>
      </c>
      <c r="G29" s="101">
        <v>1</v>
      </c>
      <c r="H29" s="101">
        <v>1</v>
      </c>
      <c r="I29" s="102"/>
      <c r="J29" s="102"/>
      <c r="K29" s="102"/>
      <c r="L29" s="98"/>
      <c r="M29" s="79">
        <f t="shared" si="0"/>
        <v>3</v>
      </c>
      <c r="N29" s="98"/>
      <c r="O29" s="871" t="s">
        <v>199</v>
      </c>
      <c r="P29" s="98"/>
      <c r="Q29" s="98"/>
      <c r="R29" s="98"/>
      <c r="S29" s="98"/>
      <c r="T29" s="98"/>
      <c r="U29" s="98"/>
      <c r="V29" s="98"/>
      <c r="W29" s="98"/>
      <c r="X29" s="98"/>
      <c r="Y29" s="98"/>
      <c r="Z29" s="98"/>
    </row>
    <row r="30" spans="1:26" ht="12.75" customHeight="1" x14ac:dyDescent="0.2">
      <c r="A30" s="98"/>
      <c r="B30" s="99" t="s">
        <v>200</v>
      </c>
      <c r="C30" s="838"/>
      <c r="D30" s="65" t="s">
        <v>201</v>
      </c>
      <c r="E30" s="100" t="s">
        <v>202</v>
      </c>
      <c r="F30" s="101">
        <v>0</v>
      </c>
      <c r="G30" s="101">
        <v>0</v>
      </c>
      <c r="H30" s="101">
        <v>0</v>
      </c>
      <c r="I30" s="102"/>
      <c r="J30" s="102"/>
      <c r="K30" s="102"/>
      <c r="L30" s="98"/>
      <c r="M30" s="79">
        <f t="shared" si="0"/>
        <v>0</v>
      </c>
      <c r="N30" s="98"/>
      <c r="O30" s="872"/>
      <c r="P30" s="98"/>
      <c r="Q30" s="98"/>
      <c r="R30" s="98"/>
      <c r="S30" s="98"/>
      <c r="T30" s="98"/>
      <c r="U30" s="98"/>
      <c r="V30" s="98"/>
      <c r="W30" s="98"/>
      <c r="X30" s="98"/>
      <c r="Y30" s="98"/>
      <c r="Z30" s="98"/>
    </row>
    <row r="31" spans="1:26" ht="12.75" customHeight="1" x14ac:dyDescent="0.2">
      <c r="A31" s="98"/>
      <c r="B31" s="99" t="s">
        <v>203</v>
      </c>
      <c r="C31" s="838"/>
      <c r="D31" s="65" t="s">
        <v>204</v>
      </c>
      <c r="E31" s="100" t="s">
        <v>205</v>
      </c>
      <c r="F31" s="101">
        <v>15</v>
      </c>
      <c r="G31" s="101">
        <v>15</v>
      </c>
      <c r="H31" s="101">
        <v>0</v>
      </c>
      <c r="I31" s="102"/>
      <c r="J31" s="102"/>
      <c r="K31" s="102"/>
      <c r="L31" s="98"/>
      <c r="M31" s="79">
        <f t="shared" si="0"/>
        <v>30</v>
      </c>
      <c r="N31" s="98"/>
      <c r="O31" s="872"/>
      <c r="P31" s="98"/>
      <c r="Q31" s="98"/>
      <c r="R31" s="98"/>
      <c r="S31" s="98"/>
      <c r="T31" s="98"/>
      <c r="U31" s="98"/>
      <c r="V31" s="98"/>
      <c r="W31" s="98"/>
      <c r="X31" s="98"/>
      <c r="Y31" s="98"/>
      <c r="Z31" s="98"/>
    </row>
    <row r="32" spans="1:26" ht="12.75" customHeight="1" x14ac:dyDescent="0.2">
      <c r="A32" s="98"/>
      <c r="B32" s="99" t="s">
        <v>206</v>
      </c>
      <c r="C32" s="838"/>
      <c r="D32" s="65" t="s">
        <v>207</v>
      </c>
      <c r="E32" s="100" t="s">
        <v>208</v>
      </c>
      <c r="F32" s="101">
        <v>0</v>
      </c>
      <c r="G32" s="101">
        <v>0</v>
      </c>
      <c r="H32" s="101">
        <v>0</v>
      </c>
      <c r="I32" s="102"/>
      <c r="J32" s="102"/>
      <c r="K32" s="102"/>
      <c r="L32" s="98"/>
      <c r="M32" s="79">
        <f t="shared" si="0"/>
        <v>0</v>
      </c>
      <c r="N32" s="98"/>
      <c r="O32" s="872"/>
      <c r="P32" s="98"/>
      <c r="Q32" s="98"/>
      <c r="R32" s="98"/>
      <c r="S32" s="98"/>
      <c r="T32" s="98"/>
      <c r="U32" s="98"/>
      <c r="V32" s="98"/>
      <c r="W32" s="98"/>
      <c r="X32" s="98"/>
      <c r="Y32" s="98"/>
      <c r="Z32" s="98"/>
    </row>
    <row r="33" spans="1:26" ht="12.75" customHeight="1" x14ac:dyDescent="0.2">
      <c r="A33" s="98"/>
      <c r="B33" s="99" t="s">
        <v>209</v>
      </c>
      <c r="C33" s="838"/>
      <c r="D33" s="65" t="s">
        <v>210</v>
      </c>
      <c r="E33" s="100" t="s">
        <v>211</v>
      </c>
      <c r="F33" s="103">
        <v>1</v>
      </c>
      <c r="G33" s="103">
        <v>1</v>
      </c>
      <c r="H33" s="103">
        <v>1</v>
      </c>
      <c r="I33" s="104"/>
      <c r="J33" s="104"/>
      <c r="K33" s="104"/>
      <c r="L33" s="98"/>
      <c r="M33" s="79">
        <f t="shared" si="0"/>
        <v>3</v>
      </c>
      <c r="N33" s="98"/>
      <c r="O33" s="872"/>
      <c r="P33" s="98"/>
      <c r="Q33" s="98"/>
      <c r="R33" s="98"/>
      <c r="S33" s="98"/>
      <c r="T33" s="98"/>
      <c r="U33" s="98"/>
      <c r="V33" s="98"/>
      <c r="W33" s="98"/>
      <c r="X33" s="98"/>
      <c r="Y33" s="98"/>
      <c r="Z33" s="98"/>
    </row>
    <row r="34" spans="1:26" ht="12.75" customHeight="1" x14ac:dyDescent="0.2">
      <c r="A34" s="98"/>
      <c r="B34" s="99" t="s">
        <v>212</v>
      </c>
      <c r="C34" s="838"/>
      <c r="D34" s="65" t="s">
        <v>213</v>
      </c>
      <c r="E34" s="100" t="s">
        <v>214</v>
      </c>
      <c r="F34" s="103">
        <v>1</v>
      </c>
      <c r="G34" s="103">
        <v>1</v>
      </c>
      <c r="H34" s="103">
        <v>1</v>
      </c>
      <c r="I34" s="104"/>
      <c r="J34" s="104"/>
      <c r="K34" s="104"/>
      <c r="L34" s="98"/>
      <c r="M34" s="79">
        <f t="shared" si="0"/>
        <v>3</v>
      </c>
      <c r="N34" s="98"/>
      <c r="O34" s="872"/>
      <c r="P34" s="98"/>
      <c r="Q34" s="98"/>
      <c r="R34" s="98"/>
      <c r="S34" s="98"/>
      <c r="T34" s="98"/>
      <c r="U34" s="98"/>
      <c r="V34" s="98"/>
      <c r="W34" s="98"/>
      <c r="X34" s="98"/>
      <c r="Y34" s="98"/>
      <c r="Z34" s="98"/>
    </row>
    <row r="35" spans="1:26" ht="12.75" customHeight="1" x14ac:dyDescent="0.2">
      <c r="A35" s="98"/>
      <c r="B35" s="99" t="s">
        <v>215</v>
      </c>
      <c r="C35" s="839"/>
      <c r="D35" s="65" t="s">
        <v>216</v>
      </c>
      <c r="E35" s="100" t="s">
        <v>217</v>
      </c>
      <c r="F35" s="105">
        <v>0</v>
      </c>
      <c r="G35" s="105">
        <v>0</v>
      </c>
      <c r="H35" s="105">
        <v>0</v>
      </c>
      <c r="I35" s="104"/>
      <c r="J35" s="104"/>
      <c r="K35" s="104"/>
      <c r="L35" s="98"/>
      <c r="M35" s="79">
        <f t="shared" si="0"/>
        <v>0</v>
      </c>
      <c r="N35" s="98"/>
      <c r="O35" s="873"/>
      <c r="P35" s="98"/>
      <c r="Q35" s="98"/>
      <c r="R35" s="98"/>
      <c r="S35" s="98"/>
      <c r="T35" s="98"/>
      <c r="U35" s="98"/>
      <c r="V35" s="98"/>
      <c r="W35" s="98"/>
      <c r="X35" s="98"/>
      <c r="Y35" s="98"/>
      <c r="Z35" s="98"/>
    </row>
    <row r="36" spans="1:26" ht="12.75" customHeight="1" x14ac:dyDescent="0.2">
      <c r="A36" s="13"/>
      <c r="B36" s="106" t="s">
        <v>218</v>
      </c>
      <c r="C36" s="861" t="s">
        <v>219</v>
      </c>
      <c r="D36" s="81" t="s">
        <v>220</v>
      </c>
      <c r="E36" s="82" t="s">
        <v>221</v>
      </c>
      <c r="F36" s="91">
        <v>0</v>
      </c>
      <c r="G36" s="91">
        <v>0</v>
      </c>
      <c r="H36" s="91">
        <v>0</v>
      </c>
      <c r="I36" s="91"/>
      <c r="J36" s="91"/>
      <c r="K36" s="91"/>
      <c r="L36" s="13"/>
      <c r="M36" s="79">
        <f t="shared" si="0"/>
        <v>0</v>
      </c>
      <c r="N36" s="13"/>
      <c r="O36" s="869" t="s">
        <v>222</v>
      </c>
      <c r="P36" s="13"/>
      <c r="Q36" s="13"/>
      <c r="R36" s="13"/>
      <c r="S36" s="13"/>
      <c r="T36" s="13"/>
      <c r="U36" s="13"/>
      <c r="V36" s="13"/>
      <c r="W36" s="13"/>
      <c r="X36" s="13"/>
      <c r="Y36" s="13"/>
      <c r="Z36" s="13"/>
    </row>
    <row r="37" spans="1:26" ht="12.75" customHeight="1" x14ac:dyDescent="0.2">
      <c r="A37" s="13"/>
      <c r="B37" s="106" t="s">
        <v>223</v>
      </c>
      <c r="C37" s="838"/>
      <c r="D37" s="81" t="s">
        <v>224</v>
      </c>
      <c r="E37" s="82" t="s">
        <v>225</v>
      </c>
      <c r="F37" s="91">
        <v>0</v>
      </c>
      <c r="G37" s="91">
        <v>0</v>
      </c>
      <c r="H37" s="91">
        <v>0</v>
      </c>
      <c r="I37" s="91"/>
      <c r="J37" s="91"/>
      <c r="K37" s="91"/>
      <c r="L37" s="13"/>
      <c r="M37" s="79">
        <f t="shared" si="0"/>
        <v>0</v>
      </c>
      <c r="N37" s="13"/>
      <c r="O37" s="870"/>
      <c r="P37" s="13"/>
      <c r="Q37" s="13"/>
      <c r="R37" s="13"/>
      <c r="S37" s="13"/>
      <c r="T37" s="13"/>
      <c r="U37" s="13"/>
      <c r="V37" s="13"/>
      <c r="W37" s="13"/>
      <c r="X37" s="13"/>
      <c r="Y37" s="13"/>
      <c r="Z37" s="13"/>
    </row>
    <row r="38" spans="1:26" ht="12.75" customHeight="1" x14ac:dyDescent="0.2">
      <c r="A38" s="13"/>
      <c r="B38" s="106" t="s">
        <v>226</v>
      </c>
      <c r="C38" s="838"/>
      <c r="D38" s="81" t="s">
        <v>227</v>
      </c>
      <c r="E38" s="82" t="s">
        <v>228</v>
      </c>
      <c r="F38" s="91">
        <v>1</v>
      </c>
      <c r="G38" s="91">
        <v>1</v>
      </c>
      <c r="H38" s="91">
        <v>1</v>
      </c>
      <c r="I38" s="91"/>
      <c r="J38" s="91"/>
      <c r="K38" s="91"/>
      <c r="L38" s="13"/>
      <c r="M38" s="79">
        <f t="shared" si="0"/>
        <v>3</v>
      </c>
      <c r="N38" s="13"/>
      <c r="O38" s="870"/>
      <c r="P38" s="13"/>
      <c r="Q38" s="13"/>
      <c r="R38" s="13"/>
      <c r="S38" s="13"/>
      <c r="T38" s="13"/>
      <c r="U38" s="13"/>
      <c r="V38" s="13"/>
      <c r="W38" s="13"/>
      <c r="X38" s="13"/>
      <c r="Y38" s="13"/>
      <c r="Z38" s="13"/>
    </row>
    <row r="39" spans="1:26" ht="12.75" customHeight="1" x14ac:dyDescent="0.2">
      <c r="A39" s="13"/>
      <c r="B39" s="106" t="s">
        <v>229</v>
      </c>
      <c r="C39" s="838"/>
      <c r="D39" s="81" t="s">
        <v>230</v>
      </c>
      <c r="E39" s="82" t="s">
        <v>231</v>
      </c>
      <c r="F39" s="91">
        <v>0</v>
      </c>
      <c r="G39" s="91">
        <v>0</v>
      </c>
      <c r="H39" s="91">
        <v>0</v>
      </c>
      <c r="I39" s="91"/>
      <c r="J39" s="91"/>
      <c r="K39" s="91"/>
      <c r="L39" s="13"/>
      <c r="M39" s="79">
        <f t="shared" si="0"/>
        <v>0</v>
      </c>
      <c r="N39" s="13"/>
      <c r="O39" s="870"/>
      <c r="P39" s="13"/>
      <c r="Q39" s="13"/>
      <c r="R39" s="13"/>
      <c r="S39" s="13"/>
      <c r="T39" s="13"/>
      <c r="U39" s="13"/>
      <c r="V39" s="13"/>
      <c r="W39" s="13"/>
      <c r="X39" s="13"/>
      <c r="Y39" s="13"/>
      <c r="Z39" s="13"/>
    </row>
    <row r="40" spans="1:26" ht="12.75" customHeight="1" x14ac:dyDescent="0.2">
      <c r="A40" s="13"/>
      <c r="B40" s="106">
        <v>3.4</v>
      </c>
      <c r="C40" s="839"/>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70"/>
      <c r="P40" s="13"/>
      <c r="Q40" s="13"/>
      <c r="R40" s="13"/>
      <c r="S40" s="13"/>
      <c r="T40" s="13"/>
      <c r="U40" s="13"/>
      <c r="V40" s="13"/>
      <c r="W40" s="13"/>
      <c r="X40" s="13"/>
      <c r="Y40" s="13"/>
      <c r="Z40" s="13"/>
    </row>
    <row r="41" spans="1:26" ht="12.75" customHeight="1" x14ac:dyDescent="0.2">
      <c r="A41" s="13"/>
      <c r="B41" s="875" t="s">
        <v>234</v>
      </c>
      <c r="C41" s="861" t="s">
        <v>235</v>
      </c>
      <c r="D41" s="81" t="s">
        <v>236</v>
      </c>
      <c r="E41" s="82" t="s">
        <v>237</v>
      </c>
      <c r="F41" s="91">
        <v>0</v>
      </c>
      <c r="G41" s="91">
        <v>0</v>
      </c>
      <c r="H41" s="91">
        <v>0</v>
      </c>
      <c r="I41" s="91"/>
      <c r="J41" s="91"/>
      <c r="K41" s="91"/>
      <c r="L41" s="13"/>
      <c r="M41" s="79">
        <f t="shared" si="0"/>
        <v>0</v>
      </c>
      <c r="N41" s="13"/>
      <c r="O41" s="869" t="s">
        <v>238</v>
      </c>
      <c r="P41" s="13"/>
      <c r="Q41" s="13"/>
      <c r="R41" s="13"/>
      <c r="S41" s="13"/>
      <c r="T41" s="13"/>
      <c r="U41" s="13"/>
      <c r="V41" s="13"/>
      <c r="W41" s="13"/>
      <c r="X41" s="13"/>
      <c r="Y41" s="13"/>
      <c r="Z41" s="13"/>
    </row>
    <row r="42" spans="1:26" ht="12.75" customHeight="1" x14ac:dyDescent="0.2">
      <c r="A42" s="13"/>
      <c r="B42" s="839"/>
      <c r="C42" s="838"/>
      <c r="D42" s="81" t="s">
        <v>239</v>
      </c>
      <c r="E42" s="82" t="s">
        <v>240</v>
      </c>
      <c r="F42" s="91">
        <v>1</v>
      </c>
      <c r="G42" s="91">
        <v>1</v>
      </c>
      <c r="H42" s="91">
        <v>0</v>
      </c>
      <c r="I42" s="91"/>
      <c r="J42" s="91"/>
      <c r="K42" s="91"/>
      <c r="L42" s="13"/>
      <c r="M42" s="79">
        <f t="shared" si="0"/>
        <v>2</v>
      </c>
      <c r="N42" s="13"/>
      <c r="O42" s="870"/>
      <c r="P42" s="13"/>
      <c r="Q42" s="13"/>
      <c r="R42" s="13"/>
      <c r="S42" s="13"/>
      <c r="T42" s="13"/>
      <c r="U42" s="13"/>
      <c r="V42" s="13"/>
      <c r="W42" s="13"/>
      <c r="X42" s="13"/>
      <c r="Y42" s="13"/>
      <c r="Z42" s="13"/>
    </row>
    <row r="43" spans="1:26" ht="12.75" customHeight="1" x14ac:dyDescent="0.2">
      <c r="A43" s="13"/>
      <c r="B43" s="875" t="s">
        <v>241</v>
      </c>
      <c r="C43" s="838"/>
      <c r="D43" s="81" t="s">
        <v>242</v>
      </c>
      <c r="E43" s="82" t="s">
        <v>243</v>
      </c>
      <c r="F43" s="91">
        <v>0</v>
      </c>
      <c r="G43" s="91">
        <v>0</v>
      </c>
      <c r="H43" s="91">
        <v>0</v>
      </c>
      <c r="I43" s="91"/>
      <c r="J43" s="91"/>
      <c r="K43" s="91"/>
      <c r="L43" s="13"/>
      <c r="M43" s="79">
        <f t="shared" si="0"/>
        <v>0</v>
      </c>
      <c r="N43" s="13"/>
      <c r="O43" s="870"/>
      <c r="P43" s="13"/>
      <c r="Q43" s="13"/>
      <c r="R43" s="13"/>
      <c r="S43" s="13"/>
      <c r="T43" s="13"/>
      <c r="U43" s="13"/>
      <c r="V43" s="13"/>
      <c r="W43" s="13"/>
      <c r="X43" s="13"/>
      <c r="Y43" s="13"/>
      <c r="Z43" s="13"/>
    </row>
    <row r="44" spans="1:26" ht="12.75" customHeight="1" x14ac:dyDescent="0.2">
      <c r="A44" s="13"/>
      <c r="B44" s="839"/>
      <c r="C44" s="838"/>
      <c r="D44" s="81" t="s">
        <v>244</v>
      </c>
      <c r="E44" s="82" t="s">
        <v>245</v>
      </c>
      <c r="F44" s="91">
        <v>0</v>
      </c>
      <c r="G44" s="91">
        <v>0</v>
      </c>
      <c r="H44" s="91">
        <v>0</v>
      </c>
      <c r="I44" s="91"/>
      <c r="J44" s="91"/>
      <c r="K44" s="91"/>
      <c r="L44" s="13"/>
      <c r="M44" s="79">
        <f t="shared" si="0"/>
        <v>0</v>
      </c>
      <c r="N44" s="13"/>
      <c r="O44" s="870"/>
      <c r="P44" s="13"/>
      <c r="Q44" s="13"/>
      <c r="R44" s="13"/>
      <c r="S44" s="13"/>
      <c r="T44" s="13"/>
      <c r="U44" s="13"/>
      <c r="V44" s="13"/>
      <c r="W44" s="13"/>
      <c r="X44" s="13"/>
      <c r="Y44" s="13"/>
      <c r="Z44" s="13"/>
    </row>
    <row r="45" spans="1:26" ht="12.75" customHeight="1" x14ac:dyDescent="0.2">
      <c r="A45" s="13"/>
      <c r="B45" s="99">
        <v>3.5</v>
      </c>
      <c r="C45" s="839"/>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70"/>
      <c r="P45" s="13"/>
      <c r="Q45" s="13"/>
      <c r="R45" s="13"/>
      <c r="S45" s="13"/>
      <c r="T45" s="13"/>
      <c r="U45" s="13"/>
      <c r="V45" s="13"/>
      <c r="W45" s="13"/>
      <c r="X45" s="13"/>
      <c r="Y45" s="13"/>
      <c r="Z45" s="13"/>
    </row>
    <row r="46" spans="1:26" ht="12.75" customHeight="1" x14ac:dyDescent="0.2">
      <c r="A46" s="13"/>
      <c r="B46" s="859">
        <v>4</v>
      </c>
      <c r="C46" s="862" t="s">
        <v>778</v>
      </c>
      <c r="D46" s="81" t="s">
        <v>249</v>
      </c>
      <c r="E46" s="82" t="s">
        <v>250</v>
      </c>
      <c r="F46" s="111">
        <v>0</v>
      </c>
      <c r="G46" s="111">
        <v>0</v>
      </c>
      <c r="H46" s="111">
        <v>0</v>
      </c>
      <c r="I46" s="111"/>
      <c r="J46" s="111"/>
      <c r="K46" s="111"/>
      <c r="L46" s="13"/>
      <c r="M46" s="79">
        <f t="shared" si="0"/>
        <v>0</v>
      </c>
      <c r="N46" s="13"/>
      <c r="O46" s="869" t="s">
        <v>251</v>
      </c>
      <c r="P46" s="13"/>
      <c r="Q46" s="13"/>
      <c r="R46" s="13"/>
      <c r="S46" s="13"/>
      <c r="T46" s="13"/>
      <c r="U46" s="13"/>
      <c r="V46" s="13"/>
      <c r="W46" s="13"/>
      <c r="X46" s="13"/>
      <c r="Y46" s="13"/>
      <c r="Z46" s="13"/>
    </row>
    <row r="47" spans="1:26" ht="12.75" customHeight="1" x14ac:dyDescent="0.2">
      <c r="A47" s="13"/>
      <c r="B47" s="838"/>
      <c r="C47" s="838"/>
      <c r="D47" s="81" t="s">
        <v>252</v>
      </c>
      <c r="E47" s="82" t="s">
        <v>253</v>
      </c>
      <c r="F47" s="111">
        <v>0</v>
      </c>
      <c r="G47" s="111">
        <v>0</v>
      </c>
      <c r="H47" s="111">
        <v>0</v>
      </c>
      <c r="I47" s="111"/>
      <c r="J47" s="111"/>
      <c r="K47" s="111"/>
      <c r="L47" s="13"/>
      <c r="M47" s="79">
        <f t="shared" si="0"/>
        <v>0</v>
      </c>
      <c r="N47" s="13"/>
      <c r="O47" s="870"/>
      <c r="P47" s="13"/>
      <c r="Q47" s="13"/>
      <c r="R47" s="13"/>
      <c r="S47" s="13"/>
      <c r="T47" s="13"/>
      <c r="U47" s="13"/>
      <c r="V47" s="13"/>
      <c r="W47" s="13"/>
      <c r="X47" s="13"/>
      <c r="Y47" s="13"/>
      <c r="Z47" s="13"/>
    </row>
    <row r="48" spans="1:26" ht="12.75" customHeight="1" x14ac:dyDescent="0.2">
      <c r="A48" s="13"/>
      <c r="B48" s="839"/>
      <c r="C48" s="839"/>
      <c r="D48" s="81" t="s">
        <v>254</v>
      </c>
      <c r="E48" s="82" t="s">
        <v>255</v>
      </c>
      <c r="F48" s="111">
        <v>0</v>
      </c>
      <c r="G48" s="111">
        <v>0</v>
      </c>
      <c r="H48" s="111">
        <v>0</v>
      </c>
      <c r="I48" s="111"/>
      <c r="J48" s="111"/>
      <c r="K48" s="111"/>
      <c r="L48" s="13"/>
      <c r="M48" s="79">
        <f t="shared" si="0"/>
        <v>0</v>
      </c>
      <c r="N48" s="13"/>
      <c r="O48" s="870"/>
      <c r="P48" s="13"/>
      <c r="Q48" s="13"/>
      <c r="R48" s="13"/>
      <c r="S48" s="13"/>
      <c r="T48" s="13"/>
      <c r="U48" s="13"/>
      <c r="V48" s="13"/>
      <c r="W48" s="13"/>
      <c r="X48" s="13"/>
      <c r="Y48" s="13"/>
      <c r="Z48" s="13"/>
    </row>
    <row r="49" spans="1:26" ht="12.75" customHeight="1" x14ac:dyDescent="0.2">
      <c r="A49" s="13"/>
      <c r="B49" s="859" t="s">
        <v>256</v>
      </c>
      <c r="C49" s="860" t="s">
        <v>257</v>
      </c>
      <c r="D49" s="81" t="s">
        <v>258</v>
      </c>
      <c r="E49" s="82" t="s">
        <v>259</v>
      </c>
      <c r="F49" s="169">
        <v>0</v>
      </c>
      <c r="G49" s="169">
        <v>0</v>
      </c>
      <c r="H49" s="169">
        <v>0</v>
      </c>
      <c r="I49" s="169"/>
      <c r="J49" s="169"/>
      <c r="K49" s="169"/>
      <c r="L49" s="13"/>
      <c r="M49" s="79">
        <f t="shared" si="0"/>
        <v>0</v>
      </c>
      <c r="N49" s="13"/>
      <c r="O49" s="869" t="s">
        <v>260</v>
      </c>
      <c r="P49" s="13"/>
      <c r="Q49" s="13"/>
      <c r="R49" s="13"/>
      <c r="S49" s="13"/>
      <c r="T49" s="13"/>
      <c r="U49" s="13"/>
      <c r="V49" s="13"/>
      <c r="W49" s="13"/>
      <c r="X49" s="13"/>
      <c r="Y49" s="13"/>
      <c r="Z49" s="13"/>
    </row>
    <row r="50" spans="1:26" ht="12.75" customHeight="1" x14ac:dyDescent="0.2">
      <c r="A50" s="13"/>
      <c r="B50" s="838"/>
      <c r="C50" s="838"/>
      <c r="D50" s="81" t="s">
        <v>261</v>
      </c>
      <c r="E50" s="82" t="s">
        <v>262</v>
      </c>
      <c r="F50" s="169">
        <v>0</v>
      </c>
      <c r="G50" s="169">
        <v>0</v>
      </c>
      <c r="H50" s="169">
        <v>0</v>
      </c>
      <c r="I50" s="169"/>
      <c r="J50" s="169"/>
      <c r="K50" s="169"/>
      <c r="L50" s="13"/>
      <c r="M50" s="79">
        <f t="shared" si="0"/>
        <v>0</v>
      </c>
      <c r="N50" s="13"/>
      <c r="O50" s="870"/>
      <c r="P50" s="13"/>
      <c r="Q50" s="13"/>
      <c r="R50" s="13"/>
      <c r="S50" s="13"/>
      <c r="T50" s="13"/>
      <c r="U50" s="13"/>
      <c r="V50" s="13"/>
      <c r="W50" s="13"/>
      <c r="X50" s="13"/>
      <c r="Y50" s="13"/>
      <c r="Z50" s="13"/>
    </row>
    <row r="51" spans="1:26" ht="12.75" customHeight="1" x14ac:dyDescent="0.2">
      <c r="A51" s="13"/>
      <c r="B51" s="838"/>
      <c r="C51" s="838"/>
      <c r="D51" s="65" t="s">
        <v>263</v>
      </c>
      <c r="E51" s="100" t="s">
        <v>264</v>
      </c>
      <c r="F51" s="170">
        <v>0</v>
      </c>
      <c r="G51" s="170">
        <v>0</v>
      </c>
      <c r="H51" s="170">
        <v>0</v>
      </c>
      <c r="I51" s="171"/>
      <c r="J51" s="171"/>
      <c r="K51" s="171"/>
      <c r="L51" s="13"/>
      <c r="M51" s="79">
        <f t="shared" si="0"/>
        <v>0</v>
      </c>
      <c r="N51" s="13"/>
      <c r="O51" s="870"/>
      <c r="P51" s="13"/>
      <c r="Q51" s="13"/>
      <c r="R51" s="13"/>
      <c r="S51" s="13"/>
      <c r="T51" s="13"/>
      <c r="U51" s="13"/>
      <c r="V51" s="13"/>
      <c r="W51" s="13"/>
      <c r="X51" s="13"/>
      <c r="Y51" s="13"/>
      <c r="Z51" s="13"/>
    </row>
    <row r="52" spans="1:26" ht="12.75" customHeight="1" x14ac:dyDescent="0.2">
      <c r="A52" s="13"/>
      <c r="B52" s="838"/>
      <c r="C52" s="838"/>
      <c r="D52" s="81" t="s">
        <v>265</v>
      </c>
      <c r="E52" s="82" t="s">
        <v>266</v>
      </c>
      <c r="F52" s="169">
        <v>0</v>
      </c>
      <c r="G52" s="169">
        <v>0</v>
      </c>
      <c r="H52" s="169">
        <v>0</v>
      </c>
      <c r="I52" s="169"/>
      <c r="J52" s="169"/>
      <c r="K52" s="169"/>
      <c r="L52" s="13"/>
      <c r="M52" s="79">
        <f t="shared" si="0"/>
        <v>0</v>
      </c>
      <c r="N52" s="13"/>
      <c r="O52" s="870"/>
      <c r="P52" s="13"/>
      <c r="Q52" s="13"/>
      <c r="R52" s="13"/>
      <c r="S52" s="13"/>
      <c r="T52" s="13"/>
      <c r="U52" s="13"/>
      <c r="V52" s="13"/>
      <c r="W52" s="13"/>
      <c r="X52" s="13"/>
      <c r="Y52" s="13"/>
      <c r="Z52" s="13"/>
    </row>
    <row r="53" spans="1:26" ht="12.75" customHeight="1" x14ac:dyDescent="0.2">
      <c r="A53" s="13"/>
      <c r="B53" s="839"/>
      <c r="C53" s="863"/>
      <c r="D53" s="81" t="s">
        <v>267</v>
      </c>
      <c r="E53" s="82" t="s">
        <v>268</v>
      </c>
      <c r="F53" s="169">
        <v>0</v>
      </c>
      <c r="G53" s="169">
        <v>0</v>
      </c>
      <c r="H53" s="169">
        <v>0</v>
      </c>
      <c r="I53" s="169"/>
      <c r="J53" s="169"/>
      <c r="K53" s="169"/>
      <c r="L53" s="13"/>
      <c r="M53" s="79">
        <f t="shared" si="0"/>
        <v>0</v>
      </c>
      <c r="N53" s="13"/>
      <c r="O53" s="870"/>
      <c r="P53" s="13"/>
      <c r="Q53" s="13"/>
      <c r="R53" s="13"/>
      <c r="S53" s="13"/>
      <c r="T53" s="13"/>
      <c r="U53" s="13"/>
      <c r="V53" s="13"/>
      <c r="W53" s="13"/>
      <c r="X53" s="13"/>
      <c r="Y53" s="13"/>
      <c r="Z53" s="13"/>
    </row>
    <row r="54" spans="1:26" ht="12.75" customHeight="1" x14ac:dyDescent="0.2">
      <c r="A54" s="13"/>
      <c r="B54" s="859" t="s">
        <v>269</v>
      </c>
      <c r="C54" s="861" t="s">
        <v>270</v>
      </c>
      <c r="D54" s="81" t="s">
        <v>271</v>
      </c>
      <c r="E54" s="82" t="s">
        <v>272</v>
      </c>
      <c r="F54" s="91">
        <v>0</v>
      </c>
      <c r="G54" s="91">
        <v>0</v>
      </c>
      <c r="H54" s="91">
        <v>0</v>
      </c>
      <c r="I54" s="91"/>
      <c r="J54" s="91"/>
      <c r="K54" s="91"/>
      <c r="L54" s="13"/>
      <c r="M54" s="79">
        <f t="shared" si="0"/>
        <v>0</v>
      </c>
      <c r="N54" s="13"/>
      <c r="O54" s="869" t="s">
        <v>273</v>
      </c>
      <c r="P54" s="13"/>
      <c r="Q54" s="13"/>
      <c r="R54" s="13"/>
      <c r="S54" s="13"/>
      <c r="T54" s="13"/>
      <c r="U54" s="13"/>
      <c r="V54" s="13"/>
      <c r="W54" s="13"/>
      <c r="X54" s="13"/>
      <c r="Y54" s="13"/>
      <c r="Z54" s="13"/>
    </row>
    <row r="55" spans="1:26" ht="12.75" customHeight="1" x14ac:dyDescent="0.2">
      <c r="A55" s="13"/>
      <c r="B55" s="838"/>
      <c r="C55" s="838"/>
      <c r="D55" s="81" t="s">
        <v>274</v>
      </c>
      <c r="E55" s="82" t="s">
        <v>275</v>
      </c>
      <c r="F55" s="91">
        <v>0</v>
      </c>
      <c r="G55" s="91">
        <v>0</v>
      </c>
      <c r="H55" s="91">
        <v>0</v>
      </c>
      <c r="I55" s="91"/>
      <c r="J55" s="91"/>
      <c r="K55" s="91"/>
      <c r="L55" s="13"/>
      <c r="M55" s="79">
        <f t="shared" si="0"/>
        <v>0</v>
      </c>
      <c r="N55" s="13"/>
      <c r="O55" s="870"/>
      <c r="P55" s="13"/>
      <c r="Q55" s="13"/>
      <c r="R55" s="13"/>
      <c r="S55" s="13"/>
      <c r="T55" s="13"/>
      <c r="U55" s="13"/>
      <c r="V55" s="13"/>
      <c r="W55" s="13"/>
      <c r="X55" s="13"/>
      <c r="Y55" s="13"/>
      <c r="Z55" s="13"/>
    </row>
    <row r="56" spans="1:26" ht="12.75" customHeight="1" x14ac:dyDescent="0.2">
      <c r="A56" s="13"/>
      <c r="B56" s="838"/>
      <c r="C56" s="838"/>
      <c r="D56" s="81" t="s">
        <v>276</v>
      </c>
      <c r="E56" s="82" t="s">
        <v>277</v>
      </c>
      <c r="F56" s="91">
        <v>0</v>
      </c>
      <c r="G56" s="91">
        <v>0</v>
      </c>
      <c r="H56" s="91">
        <v>0</v>
      </c>
      <c r="I56" s="91"/>
      <c r="J56" s="91"/>
      <c r="K56" s="91"/>
      <c r="L56" s="13"/>
      <c r="M56" s="79">
        <f t="shared" si="0"/>
        <v>0</v>
      </c>
      <c r="N56" s="13"/>
      <c r="O56" s="870"/>
      <c r="P56" s="13"/>
      <c r="Q56" s="13"/>
      <c r="R56" s="13"/>
      <c r="S56" s="13"/>
      <c r="T56" s="13"/>
      <c r="U56" s="13"/>
      <c r="V56" s="13"/>
      <c r="W56" s="13"/>
      <c r="X56" s="13"/>
      <c r="Y56" s="13"/>
      <c r="Z56" s="13"/>
    </row>
    <row r="57" spans="1:26" ht="12.75" customHeight="1" x14ac:dyDescent="0.2">
      <c r="A57" s="13"/>
      <c r="B57" s="838"/>
      <c r="C57" s="838"/>
      <c r="D57" s="81" t="s">
        <v>278</v>
      </c>
      <c r="E57" s="82" t="s">
        <v>279</v>
      </c>
      <c r="F57" s="91">
        <v>0</v>
      </c>
      <c r="G57" s="91">
        <v>0</v>
      </c>
      <c r="H57" s="91">
        <v>0</v>
      </c>
      <c r="I57" s="91"/>
      <c r="J57" s="91"/>
      <c r="K57" s="91"/>
      <c r="L57" s="13"/>
      <c r="M57" s="79">
        <f t="shared" si="0"/>
        <v>0</v>
      </c>
      <c r="N57" s="13"/>
      <c r="O57" s="870"/>
      <c r="P57" s="13"/>
      <c r="Q57" s="13"/>
      <c r="R57" s="13"/>
      <c r="S57" s="13"/>
      <c r="T57" s="13"/>
      <c r="U57" s="13"/>
      <c r="V57" s="13"/>
      <c r="W57" s="13"/>
      <c r="X57" s="13"/>
      <c r="Y57" s="13"/>
      <c r="Z57" s="13"/>
    </row>
    <row r="58" spans="1:26" ht="12.75" customHeight="1" x14ac:dyDescent="0.2">
      <c r="A58" s="13"/>
      <c r="B58" s="839"/>
      <c r="C58" s="863"/>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70"/>
      <c r="P58" s="13"/>
      <c r="Q58" s="13"/>
      <c r="R58" s="13"/>
      <c r="S58" s="13"/>
      <c r="T58" s="13"/>
      <c r="U58" s="13"/>
      <c r="V58" s="13"/>
      <c r="W58" s="13"/>
      <c r="X58" s="13"/>
      <c r="Y58" s="13"/>
      <c r="Z58" s="13"/>
    </row>
    <row r="59" spans="1:26" ht="12.75" customHeight="1" x14ac:dyDescent="0.2">
      <c r="A59" s="13"/>
      <c r="B59" s="859" t="s">
        <v>282</v>
      </c>
      <c r="C59" s="860" t="s">
        <v>283</v>
      </c>
      <c r="D59" s="81" t="s">
        <v>284</v>
      </c>
      <c r="E59" s="82" t="s">
        <v>285</v>
      </c>
      <c r="F59" s="73">
        <v>0</v>
      </c>
      <c r="G59" s="73">
        <v>1</v>
      </c>
      <c r="H59" s="73">
        <v>0</v>
      </c>
      <c r="I59" s="73"/>
      <c r="J59" s="73"/>
      <c r="K59" s="73"/>
      <c r="L59" s="13"/>
      <c r="M59" s="79">
        <f t="shared" si="0"/>
        <v>1</v>
      </c>
      <c r="N59" s="13"/>
      <c r="O59" s="869" t="s">
        <v>840</v>
      </c>
      <c r="P59" s="13"/>
      <c r="Q59" s="13"/>
      <c r="R59" s="13"/>
      <c r="S59" s="13"/>
      <c r="T59" s="13"/>
      <c r="U59" s="13"/>
      <c r="V59" s="13"/>
      <c r="W59" s="13"/>
      <c r="X59" s="13"/>
      <c r="Y59" s="13"/>
      <c r="Z59" s="13"/>
    </row>
    <row r="60" spans="1:26" ht="12.75" customHeight="1" x14ac:dyDescent="0.2">
      <c r="A60" s="13"/>
      <c r="B60" s="838"/>
      <c r="C60" s="838"/>
      <c r="D60" s="81" t="s">
        <v>287</v>
      </c>
      <c r="E60" s="82" t="s">
        <v>288</v>
      </c>
      <c r="F60" s="73">
        <v>0</v>
      </c>
      <c r="G60" s="73">
        <v>20</v>
      </c>
      <c r="H60" s="73">
        <v>0</v>
      </c>
      <c r="I60" s="73"/>
      <c r="J60" s="73"/>
      <c r="K60" s="73"/>
      <c r="L60" s="13"/>
      <c r="M60" s="79">
        <f t="shared" si="0"/>
        <v>20</v>
      </c>
      <c r="N60" s="13"/>
      <c r="O60" s="870"/>
      <c r="P60" s="13"/>
      <c r="Q60" s="13"/>
      <c r="R60" s="13"/>
      <c r="S60" s="13"/>
      <c r="T60" s="13"/>
      <c r="U60" s="13"/>
      <c r="V60" s="13"/>
      <c r="W60" s="13"/>
      <c r="X60" s="13"/>
      <c r="Y60" s="13"/>
      <c r="Z60" s="13"/>
    </row>
    <row r="61" spans="1:26" ht="12.75" customHeight="1" x14ac:dyDescent="0.2">
      <c r="A61" s="13"/>
      <c r="B61" s="838"/>
      <c r="C61" s="838"/>
      <c r="D61" s="81" t="s">
        <v>289</v>
      </c>
      <c r="E61" s="82" t="s">
        <v>290</v>
      </c>
      <c r="F61" s="73">
        <v>0</v>
      </c>
      <c r="G61" s="73">
        <v>0</v>
      </c>
      <c r="H61" s="73">
        <v>0</v>
      </c>
      <c r="I61" s="73"/>
      <c r="J61" s="73"/>
      <c r="K61" s="73"/>
      <c r="L61" s="13"/>
      <c r="M61" s="79">
        <f t="shared" si="0"/>
        <v>0</v>
      </c>
      <c r="N61" s="13"/>
      <c r="O61" s="870"/>
      <c r="P61" s="13"/>
      <c r="Q61" s="13"/>
      <c r="R61" s="13"/>
      <c r="S61" s="13"/>
      <c r="T61" s="13"/>
      <c r="U61" s="13"/>
      <c r="V61" s="13"/>
      <c r="W61" s="13"/>
      <c r="X61" s="13"/>
      <c r="Y61" s="13"/>
      <c r="Z61" s="13"/>
    </row>
    <row r="62" spans="1:26" ht="12.75" customHeight="1" x14ac:dyDescent="0.2">
      <c r="A62" s="13"/>
      <c r="B62" s="839"/>
      <c r="C62" s="838"/>
      <c r="D62" s="81" t="s">
        <v>291</v>
      </c>
      <c r="E62" s="82" t="s">
        <v>292</v>
      </c>
      <c r="F62" s="73">
        <v>0</v>
      </c>
      <c r="G62" s="73">
        <v>0</v>
      </c>
      <c r="H62" s="73">
        <v>0</v>
      </c>
      <c r="I62" s="73"/>
      <c r="J62" s="73"/>
      <c r="K62" s="73"/>
      <c r="L62" s="13"/>
      <c r="M62" s="79">
        <f t="shared" si="0"/>
        <v>0</v>
      </c>
      <c r="N62" s="13"/>
      <c r="O62" s="870"/>
      <c r="P62" s="13"/>
      <c r="Q62" s="13"/>
      <c r="R62" s="13"/>
      <c r="S62" s="13"/>
      <c r="T62" s="13"/>
      <c r="U62" s="13"/>
      <c r="V62" s="13"/>
      <c r="W62" s="13"/>
      <c r="X62" s="13"/>
      <c r="Y62" s="13"/>
      <c r="Z62" s="13"/>
    </row>
    <row r="63" spans="1:26" ht="12.75" customHeight="1" x14ac:dyDescent="0.2">
      <c r="A63" s="13"/>
      <c r="B63" s="859" t="s">
        <v>293</v>
      </c>
      <c r="C63" s="838"/>
      <c r="D63" s="81" t="s">
        <v>294</v>
      </c>
      <c r="E63" s="82" t="s">
        <v>295</v>
      </c>
      <c r="F63" s="73">
        <v>1</v>
      </c>
      <c r="G63" s="73">
        <v>1</v>
      </c>
      <c r="H63" s="73">
        <v>1</v>
      </c>
      <c r="I63" s="73"/>
      <c r="J63" s="73"/>
      <c r="K63" s="73"/>
      <c r="L63" s="13"/>
      <c r="M63" s="79">
        <f t="shared" si="0"/>
        <v>3</v>
      </c>
      <c r="N63" s="13"/>
      <c r="O63" s="870"/>
      <c r="P63" s="13"/>
      <c r="Q63" s="13"/>
      <c r="R63" s="13"/>
      <c r="S63" s="13"/>
      <c r="T63" s="13"/>
      <c r="U63" s="13"/>
      <c r="V63" s="13"/>
      <c r="W63" s="13"/>
      <c r="X63" s="13"/>
      <c r="Y63" s="13"/>
      <c r="Z63" s="13"/>
    </row>
    <row r="64" spans="1:26" ht="12.75" customHeight="1" x14ac:dyDescent="0.2">
      <c r="A64" s="13"/>
      <c r="B64" s="839"/>
      <c r="C64" s="838"/>
      <c r="D64" s="81" t="s">
        <v>296</v>
      </c>
      <c r="E64" s="82" t="s">
        <v>297</v>
      </c>
      <c r="F64" s="73">
        <v>10</v>
      </c>
      <c r="G64" s="73">
        <v>10</v>
      </c>
      <c r="H64" s="73">
        <v>5</v>
      </c>
      <c r="I64" s="73"/>
      <c r="J64" s="73"/>
      <c r="K64" s="73"/>
      <c r="L64" s="13"/>
      <c r="M64" s="79">
        <f t="shared" si="0"/>
        <v>25</v>
      </c>
      <c r="N64" s="13"/>
      <c r="O64" s="870"/>
      <c r="P64" s="13"/>
      <c r="Q64" s="13"/>
      <c r="R64" s="13"/>
      <c r="S64" s="13"/>
      <c r="T64" s="13"/>
      <c r="U64" s="13"/>
      <c r="V64" s="13"/>
      <c r="W64" s="13"/>
      <c r="X64" s="13"/>
      <c r="Y64" s="13"/>
      <c r="Z64" s="13"/>
    </row>
    <row r="65" spans="1:26" ht="12.75" customHeight="1" x14ac:dyDescent="0.2">
      <c r="A65" s="13"/>
      <c r="B65" s="859" t="s">
        <v>298</v>
      </c>
      <c r="C65" s="838"/>
      <c r="D65" s="81" t="s">
        <v>299</v>
      </c>
      <c r="E65" s="82" t="s">
        <v>300</v>
      </c>
      <c r="F65" s="73">
        <v>0</v>
      </c>
      <c r="G65" s="73">
        <v>0</v>
      </c>
      <c r="H65" s="73">
        <v>0</v>
      </c>
      <c r="I65" s="73"/>
      <c r="J65" s="73"/>
      <c r="K65" s="73"/>
      <c r="L65" s="13"/>
      <c r="M65" s="79">
        <f t="shared" si="0"/>
        <v>0</v>
      </c>
      <c r="N65" s="13"/>
      <c r="O65" s="870"/>
      <c r="P65" s="13"/>
      <c r="Q65" s="13"/>
      <c r="R65" s="13"/>
      <c r="S65" s="13"/>
      <c r="T65" s="13"/>
      <c r="U65" s="13"/>
      <c r="V65" s="13"/>
      <c r="W65" s="13"/>
      <c r="X65" s="13"/>
      <c r="Y65" s="13"/>
      <c r="Z65" s="13"/>
    </row>
    <row r="66" spans="1:26" ht="12.75" customHeight="1" x14ac:dyDescent="0.2">
      <c r="A66" s="13"/>
      <c r="B66" s="839"/>
      <c r="C66" s="838"/>
      <c r="D66" s="81" t="s">
        <v>301</v>
      </c>
      <c r="E66" s="82" t="s">
        <v>302</v>
      </c>
      <c r="F66" s="73">
        <v>0</v>
      </c>
      <c r="G66" s="73">
        <v>0</v>
      </c>
      <c r="H66" s="73">
        <v>0</v>
      </c>
      <c r="I66" s="73"/>
      <c r="J66" s="73"/>
      <c r="K66" s="73"/>
      <c r="L66" s="13"/>
      <c r="M66" s="79">
        <f t="shared" si="0"/>
        <v>0</v>
      </c>
      <c r="N66" s="13"/>
      <c r="O66" s="870"/>
      <c r="P66" s="13"/>
      <c r="Q66" s="13"/>
      <c r="R66" s="13"/>
      <c r="S66" s="13"/>
      <c r="T66" s="13"/>
      <c r="U66" s="13"/>
      <c r="V66" s="13"/>
      <c r="W66" s="13"/>
      <c r="X66" s="13"/>
      <c r="Y66" s="13"/>
      <c r="Z66" s="13"/>
    </row>
    <row r="67" spans="1:26" ht="12.75" customHeight="1" x14ac:dyDescent="0.2">
      <c r="A67" s="13"/>
      <c r="B67" s="859" t="s">
        <v>303</v>
      </c>
      <c r="C67" s="838"/>
      <c r="D67" s="81" t="s">
        <v>304</v>
      </c>
      <c r="E67" s="82" t="s">
        <v>305</v>
      </c>
      <c r="F67" s="73">
        <v>0</v>
      </c>
      <c r="G67" s="73">
        <v>0</v>
      </c>
      <c r="H67" s="73">
        <v>0</v>
      </c>
      <c r="I67" s="73"/>
      <c r="J67" s="73"/>
      <c r="K67" s="73"/>
      <c r="L67" s="13"/>
      <c r="M67" s="79">
        <f t="shared" si="0"/>
        <v>0</v>
      </c>
      <c r="N67" s="13"/>
      <c r="O67" s="870"/>
      <c r="P67" s="13"/>
      <c r="Q67" s="13"/>
      <c r="R67" s="13"/>
      <c r="S67" s="13"/>
      <c r="T67" s="13"/>
      <c r="U67" s="13"/>
      <c r="V67" s="13"/>
      <c r="W67" s="13"/>
      <c r="X67" s="13"/>
      <c r="Y67" s="13"/>
      <c r="Z67" s="13"/>
    </row>
    <row r="68" spans="1:26" ht="12.75" customHeight="1" x14ac:dyDescent="0.2">
      <c r="A68" s="13"/>
      <c r="B68" s="839"/>
      <c r="C68" s="838"/>
      <c r="D68" s="81" t="s">
        <v>306</v>
      </c>
      <c r="E68" s="82" t="s">
        <v>307</v>
      </c>
      <c r="F68" s="73">
        <v>0</v>
      </c>
      <c r="G68" s="73">
        <v>0</v>
      </c>
      <c r="H68" s="73">
        <v>0</v>
      </c>
      <c r="I68" s="73"/>
      <c r="J68" s="73"/>
      <c r="K68" s="73"/>
      <c r="L68" s="13"/>
      <c r="M68" s="79">
        <f t="shared" si="0"/>
        <v>0</v>
      </c>
      <c r="N68" s="13"/>
      <c r="O68" s="870"/>
      <c r="P68" s="13"/>
      <c r="Q68" s="13"/>
      <c r="R68" s="13"/>
      <c r="S68" s="13"/>
      <c r="T68" s="13"/>
      <c r="U68" s="13"/>
      <c r="V68" s="13"/>
      <c r="W68" s="13"/>
      <c r="X68" s="13"/>
      <c r="Y68" s="13"/>
      <c r="Z68" s="13"/>
    </row>
    <row r="69" spans="1:26" ht="12.75" customHeight="1" x14ac:dyDescent="0.2">
      <c r="A69" s="13"/>
      <c r="B69" s="859" t="s">
        <v>308</v>
      </c>
      <c r="C69" s="838"/>
      <c r="D69" s="81" t="s">
        <v>309</v>
      </c>
      <c r="E69" s="82" t="s">
        <v>310</v>
      </c>
      <c r="F69" s="73">
        <v>0</v>
      </c>
      <c r="G69" s="73">
        <v>0</v>
      </c>
      <c r="H69" s="73">
        <v>0</v>
      </c>
      <c r="I69" s="73"/>
      <c r="J69" s="73"/>
      <c r="K69" s="73"/>
      <c r="L69" s="13"/>
      <c r="M69" s="79">
        <f t="shared" si="0"/>
        <v>0</v>
      </c>
      <c r="N69" s="13"/>
      <c r="O69" s="870"/>
      <c r="P69" s="13"/>
      <c r="Q69" s="13"/>
      <c r="R69" s="13"/>
      <c r="S69" s="13"/>
      <c r="T69" s="13"/>
      <c r="U69" s="13"/>
      <c r="V69" s="13"/>
      <c r="W69" s="13"/>
      <c r="X69" s="13"/>
      <c r="Y69" s="13"/>
      <c r="Z69" s="13"/>
    </row>
    <row r="70" spans="1:26" ht="12.75" customHeight="1" x14ac:dyDescent="0.2">
      <c r="A70" s="13"/>
      <c r="B70" s="839"/>
      <c r="C70" s="838"/>
      <c r="D70" s="81" t="s">
        <v>311</v>
      </c>
      <c r="E70" s="82" t="s">
        <v>312</v>
      </c>
      <c r="F70" s="73">
        <v>0</v>
      </c>
      <c r="G70" s="73">
        <v>0</v>
      </c>
      <c r="H70" s="73">
        <v>0</v>
      </c>
      <c r="I70" s="73"/>
      <c r="J70" s="73"/>
      <c r="K70" s="73"/>
      <c r="L70" s="13"/>
      <c r="M70" s="79">
        <f t="shared" si="0"/>
        <v>0</v>
      </c>
      <c r="N70" s="13"/>
      <c r="O70" s="870"/>
      <c r="P70" s="13"/>
      <c r="Q70" s="13"/>
      <c r="R70" s="13"/>
      <c r="S70" s="13"/>
      <c r="T70" s="13"/>
      <c r="U70" s="13"/>
      <c r="V70" s="13"/>
      <c r="W70" s="13"/>
      <c r="X70" s="13"/>
      <c r="Y70" s="13"/>
      <c r="Z70" s="13"/>
    </row>
    <row r="71" spans="1:26" ht="12.75" customHeight="1" x14ac:dyDescent="0.2">
      <c r="A71" s="13"/>
      <c r="B71" s="859" t="s">
        <v>313</v>
      </c>
      <c r="C71" s="838"/>
      <c r="D71" s="81" t="s">
        <v>314</v>
      </c>
      <c r="E71" s="82" t="s">
        <v>315</v>
      </c>
      <c r="F71" s="73">
        <v>0</v>
      </c>
      <c r="G71" s="73">
        <v>1</v>
      </c>
      <c r="H71" s="73">
        <v>0</v>
      </c>
      <c r="I71" s="73"/>
      <c r="J71" s="73"/>
      <c r="K71" s="73"/>
      <c r="L71" s="13"/>
      <c r="M71" s="79">
        <f t="shared" si="0"/>
        <v>1</v>
      </c>
      <c r="N71" s="13"/>
      <c r="O71" s="870"/>
      <c r="P71" s="13"/>
      <c r="Q71" s="13"/>
      <c r="R71" s="13"/>
      <c r="S71" s="13"/>
      <c r="T71" s="13"/>
      <c r="U71" s="13"/>
      <c r="V71" s="13"/>
      <c r="W71" s="13"/>
      <c r="X71" s="13"/>
      <c r="Y71" s="13"/>
      <c r="Z71" s="13"/>
    </row>
    <row r="72" spans="1:26" ht="12.75" customHeight="1" x14ac:dyDescent="0.2">
      <c r="A72" s="13"/>
      <c r="B72" s="839"/>
      <c r="C72" s="838"/>
      <c r="D72" s="81" t="s">
        <v>316</v>
      </c>
      <c r="E72" s="82" t="s">
        <v>317</v>
      </c>
      <c r="F72" s="73">
        <v>0</v>
      </c>
      <c r="G72" s="73">
        <v>20</v>
      </c>
      <c r="H72" s="73">
        <v>0</v>
      </c>
      <c r="I72" s="73"/>
      <c r="J72" s="73"/>
      <c r="K72" s="73"/>
      <c r="L72" s="13"/>
      <c r="M72" s="79">
        <f t="shared" si="0"/>
        <v>20</v>
      </c>
      <c r="N72" s="13"/>
      <c r="O72" s="870"/>
      <c r="P72" s="13"/>
      <c r="Q72" s="13"/>
      <c r="R72" s="13"/>
      <c r="S72" s="13"/>
      <c r="T72" s="13"/>
      <c r="U72" s="13"/>
      <c r="V72" s="13"/>
      <c r="W72" s="13"/>
      <c r="X72" s="13"/>
      <c r="Y72" s="13"/>
      <c r="Z72" s="13"/>
    </row>
    <row r="73" spans="1:26" ht="12.75" customHeight="1" x14ac:dyDescent="0.2">
      <c r="A73" s="13"/>
      <c r="B73" s="859" t="s">
        <v>318</v>
      </c>
      <c r="C73" s="838"/>
      <c r="D73" s="81" t="s">
        <v>319</v>
      </c>
      <c r="E73" s="82" t="s">
        <v>315</v>
      </c>
      <c r="F73" s="73">
        <v>0</v>
      </c>
      <c r="G73" s="73">
        <v>0</v>
      </c>
      <c r="H73" s="73">
        <v>0</v>
      </c>
      <c r="I73" s="73"/>
      <c r="J73" s="73"/>
      <c r="K73" s="73"/>
      <c r="L73" s="13"/>
      <c r="M73" s="79">
        <f t="shared" si="0"/>
        <v>0</v>
      </c>
      <c r="N73" s="13"/>
      <c r="O73" s="870"/>
      <c r="P73" s="13"/>
      <c r="Q73" s="13"/>
      <c r="R73" s="13"/>
      <c r="S73" s="13"/>
      <c r="T73" s="13"/>
      <c r="U73" s="13"/>
      <c r="V73" s="13"/>
      <c r="W73" s="13"/>
      <c r="X73" s="13"/>
      <c r="Y73" s="13"/>
      <c r="Z73" s="13"/>
    </row>
    <row r="74" spans="1:26" ht="12.75" customHeight="1" x14ac:dyDescent="0.2">
      <c r="A74" s="13"/>
      <c r="B74" s="839"/>
      <c r="C74" s="838"/>
      <c r="D74" s="81" t="s">
        <v>320</v>
      </c>
      <c r="E74" s="82" t="s">
        <v>317</v>
      </c>
      <c r="F74" s="73">
        <v>0</v>
      </c>
      <c r="G74" s="73">
        <v>0</v>
      </c>
      <c r="H74" s="73">
        <v>0</v>
      </c>
      <c r="I74" s="73"/>
      <c r="J74" s="73"/>
      <c r="K74" s="73"/>
      <c r="L74" s="13"/>
      <c r="M74" s="79">
        <f t="shared" si="0"/>
        <v>0</v>
      </c>
      <c r="N74" s="13"/>
      <c r="O74" s="870"/>
      <c r="P74" s="13"/>
      <c r="Q74" s="13"/>
      <c r="R74" s="13"/>
      <c r="S74" s="13"/>
      <c r="T74" s="13"/>
      <c r="U74" s="13"/>
      <c r="V74" s="13"/>
      <c r="W74" s="13"/>
      <c r="X74" s="13"/>
      <c r="Y74" s="13"/>
      <c r="Z74" s="13"/>
    </row>
    <row r="75" spans="1:26" ht="12.75" customHeight="1" x14ac:dyDescent="0.2">
      <c r="A75" s="13"/>
      <c r="B75" s="859" t="s">
        <v>321</v>
      </c>
      <c r="C75" s="838"/>
      <c r="D75" s="81" t="s">
        <v>322</v>
      </c>
      <c r="E75" s="82" t="s">
        <v>323</v>
      </c>
      <c r="F75" s="73">
        <v>0</v>
      </c>
      <c r="G75" s="73">
        <v>0</v>
      </c>
      <c r="H75" s="73">
        <v>0</v>
      </c>
      <c r="I75" s="73"/>
      <c r="J75" s="73"/>
      <c r="K75" s="73"/>
      <c r="L75" s="13"/>
      <c r="M75" s="79">
        <f t="shared" si="0"/>
        <v>0</v>
      </c>
      <c r="N75" s="13"/>
      <c r="O75" s="870"/>
      <c r="P75" s="13"/>
      <c r="Q75" s="13"/>
      <c r="R75" s="13"/>
      <c r="S75" s="13"/>
      <c r="T75" s="13"/>
      <c r="U75" s="13"/>
      <c r="V75" s="13"/>
      <c r="W75" s="13"/>
      <c r="X75" s="13"/>
      <c r="Y75" s="13"/>
      <c r="Z75" s="13"/>
    </row>
    <row r="76" spans="1:26" ht="12.75" customHeight="1" x14ac:dyDescent="0.2">
      <c r="A76" s="13"/>
      <c r="B76" s="839"/>
      <c r="C76" s="838"/>
      <c r="D76" s="81" t="s">
        <v>324</v>
      </c>
      <c r="E76" s="82" t="s">
        <v>325</v>
      </c>
      <c r="F76" s="73">
        <v>0</v>
      </c>
      <c r="G76" s="73">
        <v>0</v>
      </c>
      <c r="H76" s="73">
        <v>0</v>
      </c>
      <c r="I76" s="73"/>
      <c r="J76" s="73"/>
      <c r="K76" s="73"/>
      <c r="L76" s="13"/>
      <c r="M76" s="79">
        <f t="shared" si="0"/>
        <v>0</v>
      </c>
      <c r="N76" s="13"/>
      <c r="O76" s="870"/>
      <c r="P76" s="13"/>
      <c r="Q76" s="13"/>
      <c r="R76" s="13"/>
      <c r="S76" s="13"/>
      <c r="T76" s="13"/>
      <c r="U76" s="13"/>
      <c r="V76" s="13"/>
      <c r="W76" s="13"/>
      <c r="X76" s="13"/>
      <c r="Y76" s="13"/>
      <c r="Z76" s="13"/>
    </row>
    <row r="77" spans="1:26" ht="12.75" customHeight="1" x14ac:dyDescent="0.2">
      <c r="A77" s="13"/>
      <c r="B77" s="859" t="s">
        <v>326</v>
      </c>
      <c r="C77" s="838"/>
      <c r="D77" s="81" t="s">
        <v>327</v>
      </c>
      <c r="E77" s="82" t="s">
        <v>328</v>
      </c>
      <c r="F77" s="73">
        <v>0</v>
      </c>
      <c r="G77" s="73">
        <v>0</v>
      </c>
      <c r="H77" s="73">
        <v>0</v>
      </c>
      <c r="I77" s="73"/>
      <c r="J77" s="73"/>
      <c r="K77" s="73"/>
      <c r="L77" s="13"/>
      <c r="M77" s="79">
        <f t="shared" si="0"/>
        <v>0</v>
      </c>
      <c r="N77" s="13"/>
      <c r="O77" s="870"/>
      <c r="P77" s="13"/>
      <c r="Q77" s="13"/>
      <c r="R77" s="13"/>
      <c r="S77" s="13"/>
      <c r="T77" s="13"/>
      <c r="U77" s="13"/>
      <c r="V77" s="13"/>
      <c r="W77" s="13"/>
      <c r="X77" s="13"/>
      <c r="Y77" s="13"/>
      <c r="Z77" s="13"/>
    </row>
    <row r="78" spans="1:26" ht="12.75" customHeight="1" x14ac:dyDescent="0.2">
      <c r="A78" s="13"/>
      <c r="B78" s="839"/>
      <c r="C78" s="838"/>
      <c r="D78" s="81" t="s">
        <v>329</v>
      </c>
      <c r="E78" s="82" t="s">
        <v>330</v>
      </c>
      <c r="F78" s="73">
        <v>0</v>
      </c>
      <c r="G78" s="73">
        <v>0</v>
      </c>
      <c r="H78" s="73">
        <v>0</v>
      </c>
      <c r="I78" s="73"/>
      <c r="J78" s="73"/>
      <c r="K78" s="73"/>
      <c r="L78" s="13"/>
      <c r="M78" s="79">
        <f t="shared" si="0"/>
        <v>0</v>
      </c>
      <c r="N78" s="13"/>
      <c r="O78" s="870"/>
      <c r="P78" s="13"/>
      <c r="Q78" s="13"/>
      <c r="R78" s="13"/>
      <c r="S78" s="13"/>
      <c r="T78" s="13"/>
      <c r="U78" s="13"/>
      <c r="V78" s="13"/>
      <c r="W78" s="13"/>
      <c r="X78" s="13"/>
      <c r="Y78" s="13"/>
      <c r="Z78" s="13"/>
    </row>
    <row r="79" spans="1:26" ht="12.75" customHeight="1" x14ac:dyDescent="0.2">
      <c r="A79" s="13"/>
      <c r="B79" s="859" t="s">
        <v>331</v>
      </c>
      <c r="C79" s="838"/>
      <c r="D79" s="81" t="s">
        <v>332</v>
      </c>
      <c r="E79" s="82" t="s">
        <v>333</v>
      </c>
      <c r="F79" s="73">
        <v>0</v>
      </c>
      <c r="G79" s="73">
        <v>0</v>
      </c>
      <c r="H79" s="73">
        <v>0</v>
      </c>
      <c r="I79" s="73"/>
      <c r="J79" s="73"/>
      <c r="K79" s="73"/>
      <c r="L79" s="13"/>
      <c r="M79" s="79">
        <f t="shared" si="0"/>
        <v>0</v>
      </c>
      <c r="N79" s="13"/>
      <c r="O79" s="870"/>
      <c r="P79" s="13"/>
      <c r="Q79" s="13"/>
      <c r="R79" s="13"/>
      <c r="S79" s="13"/>
      <c r="T79" s="13"/>
      <c r="U79" s="13"/>
      <c r="V79" s="13"/>
      <c r="W79" s="13"/>
      <c r="X79" s="13"/>
      <c r="Y79" s="13"/>
      <c r="Z79" s="13"/>
    </row>
    <row r="80" spans="1:26" ht="12.75" customHeight="1" x14ac:dyDescent="0.2">
      <c r="A80" s="13"/>
      <c r="B80" s="839"/>
      <c r="C80" s="838"/>
      <c r="D80" s="81" t="s">
        <v>334</v>
      </c>
      <c r="E80" s="82" t="s">
        <v>335</v>
      </c>
      <c r="F80" s="73">
        <v>0</v>
      </c>
      <c r="G80" s="73">
        <v>0</v>
      </c>
      <c r="H80" s="73">
        <v>0</v>
      </c>
      <c r="I80" s="73"/>
      <c r="J80" s="73"/>
      <c r="K80" s="73"/>
      <c r="L80" s="13"/>
      <c r="M80" s="79">
        <f t="shared" si="0"/>
        <v>0</v>
      </c>
      <c r="N80" s="13"/>
      <c r="O80" s="870"/>
      <c r="P80" s="13"/>
      <c r="Q80" s="13"/>
      <c r="R80" s="13"/>
      <c r="S80" s="13"/>
      <c r="T80" s="13"/>
      <c r="U80" s="13"/>
      <c r="V80" s="13"/>
      <c r="W80" s="13"/>
      <c r="X80" s="13"/>
      <c r="Y80" s="13"/>
      <c r="Z80" s="13"/>
    </row>
    <row r="81" spans="1:26" ht="12.75" customHeight="1" x14ac:dyDescent="0.2">
      <c r="A81" s="13"/>
      <c r="B81" s="859" t="s">
        <v>336</v>
      </c>
      <c r="C81" s="838"/>
      <c r="D81" s="81" t="s">
        <v>337</v>
      </c>
      <c r="E81" s="82" t="s">
        <v>338</v>
      </c>
      <c r="F81" s="73">
        <v>0</v>
      </c>
      <c r="G81" s="73">
        <v>0</v>
      </c>
      <c r="H81" s="73">
        <v>0</v>
      </c>
      <c r="I81" s="73"/>
      <c r="J81" s="73"/>
      <c r="K81" s="73"/>
      <c r="L81" s="13"/>
      <c r="M81" s="79">
        <f t="shared" si="0"/>
        <v>0</v>
      </c>
      <c r="N81" s="13"/>
      <c r="O81" s="870"/>
      <c r="P81" s="13"/>
      <c r="Q81" s="13"/>
      <c r="R81" s="13"/>
      <c r="S81" s="13"/>
      <c r="T81" s="13"/>
      <c r="U81" s="13"/>
      <c r="V81" s="13"/>
      <c r="W81" s="13"/>
      <c r="X81" s="13"/>
      <c r="Y81" s="13"/>
      <c r="Z81" s="13"/>
    </row>
    <row r="82" spans="1:26" ht="12.75" customHeight="1" x14ac:dyDescent="0.2">
      <c r="A82" s="13"/>
      <c r="B82" s="839"/>
      <c r="C82" s="838"/>
      <c r="D82" s="81" t="s">
        <v>339</v>
      </c>
      <c r="E82" s="82" t="s">
        <v>340</v>
      </c>
      <c r="F82" s="73">
        <v>0</v>
      </c>
      <c r="G82" s="73">
        <v>0</v>
      </c>
      <c r="H82" s="73">
        <v>0</v>
      </c>
      <c r="I82" s="73"/>
      <c r="J82" s="73"/>
      <c r="K82" s="73"/>
      <c r="L82" s="13"/>
      <c r="M82" s="79">
        <f t="shared" si="0"/>
        <v>0</v>
      </c>
      <c r="N82" s="13"/>
      <c r="O82" s="870"/>
      <c r="P82" s="13"/>
      <c r="Q82" s="13"/>
      <c r="R82" s="13"/>
      <c r="S82" s="13"/>
      <c r="T82" s="13"/>
      <c r="U82" s="13"/>
      <c r="V82" s="13"/>
      <c r="W82" s="13"/>
      <c r="X82" s="13"/>
      <c r="Y82" s="13"/>
      <c r="Z82" s="13"/>
    </row>
    <row r="83" spans="1:26" ht="12.75" customHeight="1" x14ac:dyDescent="0.2">
      <c r="A83" s="13"/>
      <c r="B83" s="859" t="s">
        <v>341</v>
      </c>
      <c r="C83" s="838"/>
      <c r="D83" s="81" t="s">
        <v>342</v>
      </c>
      <c r="E83" s="82" t="s">
        <v>343</v>
      </c>
      <c r="F83" s="73">
        <v>0</v>
      </c>
      <c r="G83" s="73">
        <v>0</v>
      </c>
      <c r="H83" s="73">
        <v>0</v>
      </c>
      <c r="I83" s="73"/>
      <c r="J83" s="73"/>
      <c r="K83" s="73"/>
      <c r="L83" s="13"/>
      <c r="M83" s="79">
        <f t="shared" si="0"/>
        <v>0</v>
      </c>
      <c r="N83" s="13"/>
      <c r="O83" s="870"/>
      <c r="P83" s="13"/>
      <c r="Q83" s="13"/>
      <c r="R83" s="13"/>
      <c r="S83" s="13"/>
      <c r="T83" s="13"/>
      <c r="U83" s="13"/>
      <c r="V83" s="13"/>
      <c r="W83" s="13"/>
      <c r="X83" s="13"/>
      <c r="Y83" s="13"/>
      <c r="Z83" s="13"/>
    </row>
    <row r="84" spans="1:26" ht="12.75" customHeight="1" x14ac:dyDescent="0.2">
      <c r="A84" s="13"/>
      <c r="B84" s="839"/>
      <c r="C84" s="838"/>
      <c r="D84" s="81" t="s">
        <v>344</v>
      </c>
      <c r="E84" s="82" t="s">
        <v>345</v>
      </c>
      <c r="F84" s="73">
        <v>0</v>
      </c>
      <c r="G84" s="73">
        <v>0</v>
      </c>
      <c r="H84" s="73">
        <v>0</v>
      </c>
      <c r="I84" s="73"/>
      <c r="J84" s="73"/>
      <c r="K84" s="73"/>
      <c r="L84" s="13"/>
      <c r="M84" s="79">
        <f t="shared" si="0"/>
        <v>0</v>
      </c>
      <c r="N84" s="13"/>
      <c r="O84" s="870"/>
      <c r="P84" s="13"/>
      <c r="Q84" s="13"/>
      <c r="R84" s="13"/>
      <c r="S84" s="13"/>
      <c r="T84" s="13"/>
      <c r="U84" s="13"/>
      <c r="V84" s="13"/>
      <c r="W84" s="13"/>
      <c r="X84" s="13"/>
      <c r="Y84" s="13"/>
      <c r="Z84" s="13"/>
    </row>
    <row r="85" spans="1:26" ht="12.75" customHeight="1" x14ac:dyDescent="0.2">
      <c r="A85" s="13"/>
      <c r="B85" s="859" t="s">
        <v>346</v>
      </c>
      <c r="C85" s="838"/>
      <c r="D85" s="81" t="s">
        <v>347</v>
      </c>
      <c r="E85" s="82" t="s">
        <v>348</v>
      </c>
      <c r="F85" s="73">
        <v>0</v>
      </c>
      <c r="G85" s="73">
        <v>0</v>
      </c>
      <c r="H85" s="73">
        <v>0</v>
      </c>
      <c r="I85" s="73"/>
      <c r="J85" s="73"/>
      <c r="K85" s="73"/>
      <c r="L85" s="13"/>
      <c r="M85" s="79">
        <f t="shared" si="0"/>
        <v>0</v>
      </c>
      <c r="N85" s="13"/>
      <c r="O85" s="870"/>
      <c r="P85" s="13"/>
      <c r="Q85" s="13"/>
      <c r="R85" s="13"/>
      <c r="S85" s="13"/>
      <c r="T85" s="13"/>
      <c r="U85" s="13"/>
      <c r="V85" s="13"/>
      <c r="W85" s="13"/>
      <c r="X85" s="13"/>
      <c r="Y85" s="13"/>
      <c r="Z85" s="13"/>
    </row>
    <row r="86" spans="1:26" ht="12.75" customHeight="1" x14ac:dyDescent="0.2">
      <c r="A86" s="13"/>
      <c r="B86" s="839"/>
      <c r="C86" s="838"/>
      <c r="D86" s="81" t="s">
        <v>349</v>
      </c>
      <c r="E86" s="82" t="s">
        <v>350</v>
      </c>
      <c r="F86" s="73">
        <v>0</v>
      </c>
      <c r="G86" s="73">
        <v>0</v>
      </c>
      <c r="H86" s="73">
        <v>0</v>
      </c>
      <c r="I86" s="73"/>
      <c r="J86" s="73"/>
      <c r="K86" s="73"/>
      <c r="L86" s="13"/>
      <c r="M86" s="79">
        <f t="shared" si="0"/>
        <v>0</v>
      </c>
      <c r="N86" s="13"/>
      <c r="O86" s="870"/>
      <c r="P86" s="13"/>
      <c r="Q86" s="13"/>
      <c r="R86" s="13"/>
      <c r="S86" s="13"/>
      <c r="T86" s="13"/>
      <c r="U86" s="13"/>
      <c r="V86" s="13"/>
      <c r="W86" s="13"/>
      <c r="X86" s="13"/>
      <c r="Y86" s="13"/>
      <c r="Z86" s="13"/>
    </row>
    <row r="87" spans="1:26" ht="12.75" customHeight="1" x14ac:dyDescent="0.2">
      <c r="A87" s="13"/>
      <c r="B87" s="859" t="s">
        <v>351</v>
      </c>
      <c r="C87" s="838"/>
      <c r="D87" s="81" t="s">
        <v>352</v>
      </c>
      <c r="E87" s="82" t="s">
        <v>353</v>
      </c>
      <c r="F87" s="73">
        <v>1</v>
      </c>
      <c r="G87" s="73">
        <v>1</v>
      </c>
      <c r="H87" s="73">
        <v>1</v>
      </c>
      <c r="I87" s="73"/>
      <c r="J87" s="73"/>
      <c r="K87" s="73"/>
      <c r="L87" s="13"/>
      <c r="M87" s="79">
        <f t="shared" si="0"/>
        <v>3</v>
      </c>
      <c r="N87" s="13"/>
      <c r="O87" s="870"/>
      <c r="P87" s="13"/>
      <c r="Q87" s="13"/>
      <c r="R87" s="13"/>
      <c r="S87" s="13"/>
      <c r="T87" s="13"/>
      <c r="U87" s="13"/>
      <c r="V87" s="13"/>
      <c r="W87" s="13"/>
      <c r="X87" s="13"/>
      <c r="Y87" s="13"/>
      <c r="Z87" s="13"/>
    </row>
    <row r="88" spans="1:26" ht="12.75" customHeight="1" x14ac:dyDescent="0.2">
      <c r="A88" s="13"/>
      <c r="B88" s="839"/>
      <c r="C88" s="838"/>
      <c r="D88" s="81" t="s">
        <v>354</v>
      </c>
      <c r="E88" s="82" t="s">
        <v>355</v>
      </c>
      <c r="F88" s="73">
        <v>10</v>
      </c>
      <c r="G88" s="73">
        <v>10</v>
      </c>
      <c r="H88" s="73">
        <v>5</v>
      </c>
      <c r="I88" s="73"/>
      <c r="J88" s="73"/>
      <c r="K88" s="73"/>
      <c r="L88" s="13"/>
      <c r="M88" s="79">
        <f t="shared" si="0"/>
        <v>25</v>
      </c>
      <c r="N88" s="13"/>
      <c r="O88" s="870"/>
      <c r="P88" s="13"/>
      <c r="Q88" s="13"/>
      <c r="R88" s="13"/>
      <c r="S88" s="13"/>
      <c r="T88" s="13"/>
      <c r="U88" s="13"/>
      <c r="V88" s="13"/>
      <c r="W88" s="13"/>
      <c r="X88" s="13"/>
      <c r="Y88" s="13"/>
      <c r="Z88" s="13"/>
    </row>
    <row r="89" spans="1:26" ht="12.75" customHeight="1" x14ac:dyDescent="0.2">
      <c r="A89" s="13"/>
      <c r="B89" s="859" t="s">
        <v>356</v>
      </c>
      <c r="C89" s="838"/>
      <c r="D89" s="81" t="s">
        <v>357</v>
      </c>
      <c r="E89" s="82" t="s">
        <v>358</v>
      </c>
      <c r="F89" s="73">
        <v>0</v>
      </c>
      <c r="G89" s="73">
        <v>2</v>
      </c>
      <c r="H89" s="73">
        <v>0</v>
      </c>
      <c r="I89" s="73"/>
      <c r="J89" s="73"/>
      <c r="K89" s="73"/>
      <c r="L89" s="13"/>
      <c r="M89" s="79">
        <f t="shared" si="0"/>
        <v>2</v>
      </c>
      <c r="N89" s="13"/>
      <c r="O89" s="870"/>
      <c r="P89" s="13"/>
      <c r="Q89" s="13"/>
      <c r="R89" s="13"/>
      <c r="S89" s="13"/>
      <c r="T89" s="13"/>
      <c r="U89" s="13"/>
      <c r="V89" s="13"/>
      <c r="W89" s="13"/>
      <c r="X89" s="13"/>
      <c r="Y89" s="13"/>
      <c r="Z89" s="13"/>
    </row>
    <row r="90" spans="1:26" ht="12.75" customHeight="1" x14ac:dyDescent="0.2">
      <c r="A90" s="13"/>
      <c r="B90" s="839"/>
      <c r="C90" s="838"/>
      <c r="D90" s="81" t="s">
        <v>359</v>
      </c>
      <c r="E90" s="82" t="s">
        <v>360</v>
      </c>
      <c r="F90" s="73">
        <v>0</v>
      </c>
      <c r="G90" s="73">
        <v>60</v>
      </c>
      <c r="H90" s="73">
        <v>0</v>
      </c>
      <c r="I90" s="73"/>
      <c r="J90" s="73"/>
      <c r="K90" s="73"/>
      <c r="L90" s="13"/>
      <c r="M90" s="79">
        <f t="shared" si="0"/>
        <v>60</v>
      </c>
      <c r="N90" s="13"/>
      <c r="O90" s="870"/>
      <c r="P90" s="13"/>
      <c r="Q90" s="13"/>
      <c r="R90" s="13"/>
      <c r="S90" s="13"/>
      <c r="T90" s="13"/>
      <c r="U90" s="13"/>
      <c r="V90" s="13"/>
      <c r="W90" s="13"/>
      <c r="X90" s="13"/>
      <c r="Y90" s="13"/>
      <c r="Z90" s="13"/>
    </row>
    <row r="91" spans="1:26" ht="12.75" customHeight="1" x14ac:dyDescent="0.2">
      <c r="A91" s="13"/>
      <c r="B91" s="859">
        <v>6</v>
      </c>
      <c r="C91" s="838"/>
      <c r="D91" s="119" t="s">
        <v>361</v>
      </c>
      <c r="E91" s="120" t="s">
        <v>362</v>
      </c>
      <c r="F91" s="121">
        <f t="shared" ref="F91:K91" si="7">F59+F61+F63+F65+F67+F69+F71+F73+F75+F77+F79+F81+F83+F85+F87+F89</f>
        <v>2</v>
      </c>
      <c r="G91" s="121">
        <f t="shared" si="7"/>
        <v>6</v>
      </c>
      <c r="H91" s="121">
        <f t="shared" si="7"/>
        <v>2</v>
      </c>
      <c r="I91" s="121">
        <f t="shared" si="7"/>
        <v>0</v>
      </c>
      <c r="J91" s="121">
        <f t="shared" si="7"/>
        <v>0</v>
      </c>
      <c r="K91" s="121">
        <f t="shared" si="7"/>
        <v>0</v>
      </c>
      <c r="L91" s="13"/>
      <c r="M91" s="110">
        <f t="shared" si="0"/>
        <v>10</v>
      </c>
      <c r="N91" s="13"/>
      <c r="O91" s="870"/>
      <c r="P91" s="13"/>
      <c r="Q91" s="13"/>
      <c r="R91" s="13"/>
      <c r="S91" s="13"/>
      <c r="T91" s="13"/>
      <c r="U91" s="13"/>
      <c r="V91" s="13"/>
      <c r="W91" s="13"/>
      <c r="X91" s="13"/>
      <c r="Y91" s="13"/>
      <c r="Z91" s="13"/>
    </row>
    <row r="92" spans="1:26" ht="12.75" customHeight="1" x14ac:dyDescent="0.2">
      <c r="A92" s="13"/>
      <c r="B92" s="839"/>
      <c r="C92" s="839"/>
      <c r="D92" s="119" t="s">
        <v>363</v>
      </c>
      <c r="E92" s="120" t="s">
        <v>364</v>
      </c>
      <c r="F92" s="121">
        <f t="shared" ref="F92:K92" si="8">F60+F62+F64+F66+F68+F70+F72+F74+F76+F78+F80+F82+F84+F86+F88+F90</f>
        <v>20</v>
      </c>
      <c r="G92" s="121">
        <f t="shared" si="8"/>
        <v>120</v>
      </c>
      <c r="H92" s="121">
        <f t="shared" si="8"/>
        <v>10</v>
      </c>
      <c r="I92" s="121">
        <f t="shared" si="8"/>
        <v>0</v>
      </c>
      <c r="J92" s="121">
        <f t="shared" si="8"/>
        <v>0</v>
      </c>
      <c r="K92" s="121">
        <f t="shared" si="8"/>
        <v>0</v>
      </c>
      <c r="L92" s="13"/>
      <c r="M92" s="110">
        <f t="shared" si="0"/>
        <v>150</v>
      </c>
      <c r="N92" s="13"/>
      <c r="O92" s="870"/>
      <c r="P92" s="13"/>
      <c r="Q92" s="13"/>
      <c r="R92" s="13"/>
      <c r="S92" s="13"/>
      <c r="T92" s="13"/>
      <c r="U92" s="13"/>
      <c r="V92" s="13"/>
      <c r="W92" s="13"/>
      <c r="X92" s="13"/>
      <c r="Y92" s="13"/>
      <c r="Z92" s="13"/>
    </row>
    <row r="93" spans="1:26" ht="12.75" customHeight="1" x14ac:dyDescent="0.2">
      <c r="A93" s="13"/>
      <c r="B93" s="859" t="s">
        <v>365</v>
      </c>
      <c r="C93" s="860" t="s">
        <v>366</v>
      </c>
      <c r="D93" s="81" t="s">
        <v>284</v>
      </c>
      <c r="E93" s="82" t="s">
        <v>285</v>
      </c>
      <c r="F93" s="73">
        <v>0</v>
      </c>
      <c r="G93" s="73">
        <v>0</v>
      </c>
      <c r="H93" s="73">
        <v>0</v>
      </c>
      <c r="I93" s="73"/>
      <c r="J93" s="73"/>
      <c r="K93" s="73"/>
      <c r="L93" s="13"/>
      <c r="M93" s="79">
        <f t="shared" si="0"/>
        <v>0</v>
      </c>
      <c r="N93" s="13"/>
      <c r="O93" s="869" t="s">
        <v>841</v>
      </c>
      <c r="P93" s="13"/>
      <c r="Q93" s="13"/>
      <c r="R93" s="13"/>
      <c r="S93" s="13"/>
      <c r="T93" s="13"/>
      <c r="U93" s="13"/>
      <c r="V93" s="13"/>
      <c r="W93" s="13"/>
      <c r="X93" s="13"/>
      <c r="Y93" s="13"/>
      <c r="Z93" s="13"/>
    </row>
    <row r="94" spans="1:26" ht="12.75" customHeight="1" x14ac:dyDescent="0.2">
      <c r="A94" s="13"/>
      <c r="B94" s="838"/>
      <c r="C94" s="838"/>
      <c r="D94" s="81" t="s">
        <v>287</v>
      </c>
      <c r="E94" s="82" t="s">
        <v>288</v>
      </c>
      <c r="F94" s="73">
        <v>0</v>
      </c>
      <c r="G94" s="73">
        <v>0</v>
      </c>
      <c r="H94" s="73">
        <v>0</v>
      </c>
      <c r="I94" s="73"/>
      <c r="J94" s="73"/>
      <c r="K94" s="73"/>
      <c r="L94" s="13"/>
      <c r="M94" s="79">
        <f t="shared" si="0"/>
        <v>0</v>
      </c>
      <c r="N94" s="13"/>
      <c r="O94" s="870"/>
      <c r="P94" s="13"/>
      <c r="Q94" s="13"/>
      <c r="R94" s="13"/>
      <c r="S94" s="13"/>
      <c r="T94" s="13"/>
      <c r="U94" s="13"/>
      <c r="V94" s="13"/>
      <c r="W94" s="13"/>
      <c r="X94" s="13"/>
      <c r="Y94" s="13"/>
      <c r="Z94" s="13"/>
    </row>
    <row r="95" spans="1:26" ht="12.75" customHeight="1" x14ac:dyDescent="0.2">
      <c r="A95" s="13"/>
      <c r="B95" s="838"/>
      <c r="C95" s="838"/>
      <c r="D95" s="81" t="s">
        <v>289</v>
      </c>
      <c r="E95" s="82" t="s">
        <v>290</v>
      </c>
      <c r="F95" s="73">
        <v>1</v>
      </c>
      <c r="G95" s="73">
        <v>0</v>
      </c>
      <c r="H95" s="73">
        <v>0</v>
      </c>
      <c r="I95" s="73"/>
      <c r="J95" s="73"/>
      <c r="K95" s="73"/>
      <c r="L95" s="13"/>
      <c r="M95" s="79">
        <f t="shared" si="0"/>
        <v>1</v>
      </c>
      <c r="N95" s="13"/>
      <c r="O95" s="870"/>
      <c r="P95" s="13"/>
      <c r="Q95" s="13"/>
      <c r="R95" s="13"/>
      <c r="S95" s="13"/>
      <c r="T95" s="13"/>
      <c r="U95" s="13"/>
      <c r="V95" s="13"/>
      <c r="W95" s="13"/>
      <c r="X95" s="13"/>
      <c r="Y95" s="13"/>
      <c r="Z95" s="13"/>
    </row>
    <row r="96" spans="1:26" ht="12.75" customHeight="1" x14ac:dyDescent="0.2">
      <c r="A96" s="13"/>
      <c r="B96" s="839"/>
      <c r="C96" s="838"/>
      <c r="D96" s="81" t="s">
        <v>291</v>
      </c>
      <c r="E96" s="82" t="s">
        <v>292</v>
      </c>
      <c r="F96" s="73">
        <v>20</v>
      </c>
      <c r="G96" s="73">
        <v>0</v>
      </c>
      <c r="H96" s="73">
        <v>0</v>
      </c>
      <c r="I96" s="73"/>
      <c r="J96" s="73"/>
      <c r="K96" s="73"/>
      <c r="L96" s="13"/>
      <c r="M96" s="79">
        <f t="shared" si="0"/>
        <v>20</v>
      </c>
      <c r="N96" s="13"/>
      <c r="O96" s="870"/>
      <c r="P96" s="13"/>
      <c r="Q96" s="13"/>
      <c r="R96" s="13"/>
      <c r="S96" s="13"/>
      <c r="T96" s="13"/>
      <c r="U96" s="13"/>
      <c r="V96" s="13"/>
      <c r="W96" s="13"/>
      <c r="X96" s="13"/>
      <c r="Y96" s="13"/>
      <c r="Z96" s="13"/>
    </row>
    <row r="97" spans="1:26" ht="12.75" customHeight="1" x14ac:dyDescent="0.2">
      <c r="A97" s="13"/>
      <c r="B97" s="859" t="s">
        <v>368</v>
      </c>
      <c r="C97" s="838"/>
      <c r="D97" s="81" t="s">
        <v>294</v>
      </c>
      <c r="E97" s="82" t="s">
        <v>295</v>
      </c>
      <c r="F97" s="73">
        <v>1</v>
      </c>
      <c r="G97" s="73">
        <v>1</v>
      </c>
      <c r="H97" s="73">
        <v>1</v>
      </c>
      <c r="I97" s="73"/>
      <c r="J97" s="73"/>
      <c r="K97" s="73"/>
      <c r="L97" s="13"/>
      <c r="M97" s="79">
        <f t="shared" si="0"/>
        <v>3</v>
      </c>
      <c r="N97" s="13"/>
      <c r="O97" s="870"/>
      <c r="P97" s="13"/>
      <c r="Q97" s="13"/>
      <c r="R97" s="13"/>
      <c r="S97" s="13"/>
      <c r="T97" s="13"/>
      <c r="U97" s="13"/>
      <c r="V97" s="13"/>
      <c r="W97" s="13"/>
      <c r="X97" s="13"/>
      <c r="Y97" s="13"/>
      <c r="Z97" s="13"/>
    </row>
    <row r="98" spans="1:26" ht="12.75" customHeight="1" x14ac:dyDescent="0.2">
      <c r="A98" s="13"/>
      <c r="B98" s="839"/>
      <c r="C98" s="838"/>
      <c r="D98" s="81" t="s">
        <v>296</v>
      </c>
      <c r="E98" s="82" t="s">
        <v>297</v>
      </c>
      <c r="F98" s="73">
        <v>20</v>
      </c>
      <c r="G98" s="73">
        <v>8</v>
      </c>
      <c r="H98" s="73">
        <v>20</v>
      </c>
      <c r="I98" s="73"/>
      <c r="J98" s="73"/>
      <c r="K98" s="73"/>
      <c r="L98" s="13"/>
      <c r="M98" s="79">
        <f t="shared" si="0"/>
        <v>48</v>
      </c>
      <c r="N98" s="13"/>
      <c r="O98" s="870"/>
      <c r="P98" s="13"/>
      <c r="Q98" s="13"/>
      <c r="R98" s="13"/>
      <c r="S98" s="13"/>
      <c r="T98" s="13"/>
      <c r="U98" s="13"/>
      <c r="V98" s="13"/>
      <c r="W98" s="13"/>
      <c r="X98" s="13"/>
      <c r="Y98" s="13"/>
      <c r="Z98" s="13"/>
    </row>
    <row r="99" spans="1:26" ht="12.75" customHeight="1" x14ac:dyDescent="0.2">
      <c r="A99" s="13"/>
      <c r="B99" s="859" t="s">
        <v>369</v>
      </c>
      <c r="C99" s="838"/>
      <c r="D99" s="81" t="s">
        <v>299</v>
      </c>
      <c r="E99" s="82" t="s">
        <v>300</v>
      </c>
      <c r="F99" s="73">
        <v>0</v>
      </c>
      <c r="G99" s="73">
        <v>0</v>
      </c>
      <c r="H99" s="73">
        <v>0</v>
      </c>
      <c r="I99" s="73"/>
      <c r="J99" s="73"/>
      <c r="K99" s="73"/>
      <c r="L99" s="13"/>
      <c r="M99" s="79">
        <f t="shared" si="0"/>
        <v>0</v>
      </c>
      <c r="N99" s="13"/>
      <c r="O99" s="870"/>
      <c r="P99" s="13"/>
      <c r="Q99" s="13"/>
      <c r="R99" s="13"/>
      <c r="S99" s="13"/>
      <c r="T99" s="13"/>
      <c r="U99" s="13"/>
      <c r="V99" s="13"/>
      <c r="W99" s="13"/>
      <c r="X99" s="13"/>
      <c r="Y99" s="13"/>
      <c r="Z99" s="13"/>
    </row>
    <row r="100" spans="1:26" ht="12.75" customHeight="1" x14ac:dyDescent="0.2">
      <c r="A100" s="13"/>
      <c r="B100" s="839"/>
      <c r="C100" s="838"/>
      <c r="D100" s="81" t="s">
        <v>301</v>
      </c>
      <c r="E100" s="82" t="s">
        <v>302</v>
      </c>
      <c r="F100" s="73">
        <v>0</v>
      </c>
      <c r="G100" s="73">
        <v>0</v>
      </c>
      <c r="H100" s="73">
        <v>0</v>
      </c>
      <c r="I100" s="73"/>
      <c r="J100" s="73"/>
      <c r="K100" s="73"/>
      <c r="L100" s="13"/>
      <c r="M100" s="79">
        <f t="shared" si="0"/>
        <v>0</v>
      </c>
      <c r="N100" s="13"/>
      <c r="O100" s="870"/>
      <c r="P100" s="13"/>
      <c r="Q100" s="13"/>
      <c r="R100" s="13"/>
      <c r="S100" s="13"/>
      <c r="T100" s="13"/>
      <c r="U100" s="13"/>
      <c r="V100" s="13"/>
      <c r="W100" s="13"/>
      <c r="X100" s="13"/>
      <c r="Y100" s="13"/>
      <c r="Z100" s="13"/>
    </row>
    <row r="101" spans="1:26" ht="12.75" customHeight="1" x14ac:dyDescent="0.2">
      <c r="A101" s="13"/>
      <c r="B101" s="859" t="s">
        <v>370</v>
      </c>
      <c r="C101" s="838"/>
      <c r="D101" s="81" t="s">
        <v>304</v>
      </c>
      <c r="E101" s="82" t="s">
        <v>305</v>
      </c>
      <c r="F101" s="73">
        <v>0</v>
      </c>
      <c r="G101" s="73">
        <v>0</v>
      </c>
      <c r="H101" s="73">
        <v>0</v>
      </c>
      <c r="I101" s="73"/>
      <c r="J101" s="73"/>
      <c r="K101" s="73"/>
      <c r="L101" s="13"/>
      <c r="M101" s="79">
        <f t="shared" si="0"/>
        <v>0</v>
      </c>
      <c r="N101" s="13"/>
      <c r="O101" s="870"/>
      <c r="P101" s="13"/>
      <c r="Q101" s="13"/>
      <c r="R101" s="13"/>
      <c r="S101" s="13"/>
      <c r="T101" s="13"/>
      <c r="U101" s="13"/>
      <c r="V101" s="13"/>
      <c r="W101" s="13"/>
      <c r="X101" s="13"/>
      <c r="Y101" s="13"/>
      <c r="Z101" s="13"/>
    </row>
    <row r="102" spans="1:26" ht="12.75" customHeight="1" x14ac:dyDescent="0.2">
      <c r="A102" s="13"/>
      <c r="B102" s="839"/>
      <c r="C102" s="838"/>
      <c r="D102" s="81" t="s">
        <v>306</v>
      </c>
      <c r="E102" s="82" t="s">
        <v>307</v>
      </c>
      <c r="F102" s="73">
        <v>0</v>
      </c>
      <c r="G102" s="73">
        <v>0</v>
      </c>
      <c r="H102" s="73">
        <v>0</v>
      </c>
      <c r="I102" s="73"/>
      <c r="J102" s="73"/>
      <c r="K102" s="73"/>
      <c r="L102" s="13"/>
      <c r="M102" s="79">
        <f t="shared" si="0"/>
        <v>0</v>
      </c>
      <c r="N102" s="13"/>
      <c r="O102" s="870"/>
      <c r="P102" s="13"/>
      <c r="Q102" s="13"/>
      <c r="R102" s="13"/>
      <c r="S102" s="13"/>
      <c r="T102" s="13"/>
      <c r="U102" s="13"/>
      <c r="V102" s="13"/>
      <c r="W102" s="13"/>
      <c r="X102" s="13"/>
      <c r="Y102" s="13"/>
      <c r="Z102" s="13"/>
    </row>
    <row r="103" spans="1:26" ht="12.75" customHeight="1" x14ac:dyDescent="0.2">
      <c r="A103" s="13"/>
      <c r="B103" s="859" t="s">
        <v>371</v>
      </c>
      <c r="C103" s="838"/>
      <c r="D103" s="81" t="s">
        <v>309</v>
      </c>
      <c r="E103" s="82" t="s">
        <v>310</v>
      </c>
      <c r="F103" s="73">
        <v>0</v>
      </c>
      <c r="G103" s="73">
        <v>1</v>
      </c>
      <c r="H103" s="73">
        <v>0</v>
      </c>
      <c r="I103" s="73"/>
      <c r="J103" s="73"/>
      <c r="K103" s="73"/>
      <c r="L103" s="13"/>
      <c r="M103" s="79">
        <f t="shared" si="0"/>
        <v>1</v>
      </c>
      <c r="N103" s="13"/>
      <c r="O103" s="870"/>
      <c r="P103" s="13"/>
      <c r="Q103" s="13"/>
      <c r="R103" s="13"/>
      <c r="S103" s="13"/>
      <c r="T103" s="13"/>
      <c r="U103" s="13"/>
      <c r="V103" s="13"/>
      <c r="W103" s="13"/>
      <c r="X103" s="13"/>
      <c r="Y103" s="13"/>
      <c r="Z103" s="13"/>
    </row>
    <row r="104" spans="1:26" ht="12.75" customHeight="1" x14ac:dyDescent="0.2">
      <c r="A104" s="13"/>
      <c r="B104" s="839"/>
      <c r="C104" s="838"/>
      <c r="D104" s="81" t="s">
        <v>311</v>
      </c>
      <c r="E104" s="82" t="s">
        <v>312</v>
      </c>
      <c r="F104" s="73">
        <v>0</v>
      </c>
      <c r="G104" s="73">
        <v>8</v>
      </c>
      <c r="H104" s="73">
        <v>0</v>
      </c>
      <c r="I104" s="73"/>
      <c r="J104" s="73"/>
      <c r="K104" s="73"/>
      <c r="L104" s="13"/>
      <c r="M104" s="79">
        <f t="shared" si="0"/>
        <v>8</v>
      </c>
      <c r="N104" s="13"/>
      <c r="O104" s="870"/>
      <c r="P104" s="13"/>
      <c r="Q104" s="13"/>
      <c r="R104" s="13"/>
      <c r="S104" s="13"/>
      <c r="T104" s="13"/>
      <c r="U104" s="13"/>
      <c r="V104" s="13"/>
      <c r="W104" s="13"/>
      <c r="X104" s="13"/>
      <c r="Y104" s="13"/>
      <c r="Z104" s="13"/>
    </row>
    <row r="105" spans="1:26" ht="12.75" customHeight="1" x14ac:dyDescent="0.2">
      <c r="A105" s="13"/>
      <c r="B105" s="859" t="s">
        <v>372</v>
      </c>
      <c r="C105" s="838"/>
      <c r="D105" s="81" t="s">
        <v>314</v>
      </c>
      <c r="E105" s="82" t="s">
        <v>315</v>
      </c>
      <c r="F105" s="73">
        <v>0</v>
      </c>
      <c r="G105" s="73">
        <v>0</v>
      </c>
      <c r="H105" s="73">
        <v>0</v>
      </c>
      <c r="I105" s="73"/>
      <c r="J105" s="73"/>
      <c r="K105" s="73"/>
      <c r="L105" s="13"/>
      <c r="M105" s="79">
        <f t="shared" si="0"/>
        <v>0</v>
      </c>
      <c r="N105" s="13"/>
      <c r="O105" s="870"/>
      <c r="P105" s="13"/>
      <c r="Q105" s="13"/>
      <c r="R105" s="13"/>
      <c r="S105" s="13"/>
      <c r="T105" s="13"/>
      <c r="U105" s="13"/>
      <c r="V105" s="13"/>
      <c r="W105" s="13"/>
      <c r="X105" s="13"/>
      <c r="Y105" s="13"/>
      <c r="Z105" s="13"/>
    </row>
    <row r="106" spans="1:26" ht="12.75" customHeight="1" x14ac:dyDescent="0.2">
      <c r="A106" s="13"/>
      <c r="B106" s="839"/>
      <c r="C106" s="838"/>
      <c r="D106" s="81" t="s">
        <v>316</v>
      </c>
      <c r="E106" s="82" t="s">
        <v>317</v>
      </c>
      <c r="F106" s="73">
        <v>0</v>
      </c>
      <c r="G106" s="73">
        <v>0</v>
      </c>
      <c r="H106" s="73">
        <v>0</v>
      </c>
      <c r="I106" s="73"/>
      <c r="J106" s="73"/>
      <c r="K106" s="73"/>
      <c r="L106" s="13"/>
      <c r="M106" s="79">
        <f t="shared" si="0"/>
        <v>0</v>
      </c>
      <c r="N106" s="13"/>
      <c r="O106" s="870"/>
      <c r="P106" s="13"/>
      <c r="Q106" s="13"/>
      <c r="R106" s="13"/>
      <c r="S106" s="13"/>
      <c r="T106" s="13"/>
      <c r="U106" s="13"/>
      <c r="V106" s="13"/>
      <c r="W106" s="13"/>
      <c r="X106" s="13"/>
      <c r="Y106" s="13"/>
      <c r="Z106" s="13"/>
    </row>
    <row r="107" spans="1:26" ht="12.75" customHeight="1" x14ac:dyDescent="0.2">
      <c r="A107" s="13"/>
      <c r="B107" s="859" t="s">
        <v>373</v>
      </c>
      <c r="C107" s="838"/>
      <c r="D107" s="81" t="s">
        <v>319</v>
      </c>
      <c r="E107" s="82" t="s">
        <v>315</v>
      </c>
      <c r="F107" s="73">
        <v>0</v>
      </c>
      <c r="G107" s="73">
        <v>0</v>
      </c>
      <c r="H107" s="73">
        <v>0</v>
      </c>
      <c r="I107" s="73"/>
      <c r="J107" s="73"/>
      <c r="K107" s="73"/>
      <c r="L107" s="13"/>
      <c r="M107" s="79">
        <f t="shared" si="0"/>
        <v>0</v>
      </c>
      <c r="N107" s="13"/>
      <c r="O107" s="870"/>
      <c r="P107" s="13"/>
      <c r="Q107" s="13"/>
      <c r="R107" s="13"/>
      <c r="S107" s="13"/>
      <c r="T107" s="13"/>
      <c r="U107" s="13"/>
      <c r="V107" s="13"/>
      <c r="W107" s="13"/>
      <c r="X107" s="13"/>
      <c r="Y107" s="13"/>
      <c r="Z107" s="13"/>
    </row>
    <row r="108" spans="1:26" ht="12.75" customHeight="1" x14ac:dyDescent="0.2">
      <c r="A108" s="13"/>
      <c r="B108" s="839"/>
      <c r="C108" s="838"/>
      <c r="D108" s="81" t="s">
        <v>320</v>
      </c>
      <c r="E108" s="82" t="s">
        <v>317</v>
      </c>
      <c r="F108" s="73">
        <v>0</v>
      </c>
      <c r="G108" s="73">
        <v>0</v>
      </c>
      <c r="H108" s="73">
        <v>0</v>
      </c>
      <c r="I108" s="73"/>
      <c r="J108" s="73"/>
      <c r="K108" s="73"/>
      <c r="L108" s="13"/>
      <c r="M108" s="79">
        <f t="shared" si="0"/>
        <v>0</v>
      </c>
      <c r="N108" s="13"/>
      <c r="O108" s="870"/>
      <c r="P108" s="13"/>
      <c r="Q108" s="13"/>
      <c r="R108" s="13"/>
      <c r="S108" s="13"/>
      <c r="T108" s="13"/>
      <c r="U108" s="13"/>
      <c r="V108" s="13"/>
      <c r="W108" s="13"/>
      <c r="X108" s="13"/>
      <c r="Y108" s="13"/>
      <c r="Z108" s="13"/>
    </row>
    <row r="109" spans="1:26" ht="12.75" customHeight="1" x14ac:dyDescent="0.2">
      <c r="A109" s="13"/>
      <c r="B109" s="859" t="s">
        <v>374</v>
      </c>
      <c r="C109" s="838"/>
      <c r="D109" s="81" t="s">
        <v>322</v>
      </c>
      <c r="E109" s="82" t="s">
        <v>323</v>
      </c>
      <c r="F109" s="73">
        <v>0</v>
      </c>
      <c r="G109" s="73">
        <v>0</v>
      </c>
      <c r="H109" s="73">
        <v>0</v>
      </c>
      <c r="I109" s="73"/>
      <c r="J109" s="73"/>
      <c r="K109" s="73"/>
      <c r="L109" s="13"/>
      <c r="M109" s="79">
        <f t="shared" si="0"/>
        <v>0</v>
      </c>
      <c r="N109" s="13"/>
      <c r="O109" s="870"/>
      <c r="P109" s="13"/>
      <c r="Q109" s="13"/>
      <c r="R109" s="13"/>
      <c r="S109" s="13"/>
      <c r="T109" s="13"/>
      <c r="U109" s="13"/>
      <c r="V109" s="13"/>
      <c r="W109" s="13"/>
      <c r="X109" s="13"/>
      <c r="Y109" s="13"/>
      <c r="Z109" s="13"/>
    </row>
    <row r="110" spans="1:26" ht="12.75" customHeight="1" x14ac:dyDescent="0.2">
      <c r="A110" s="13"/>
      <c r="B110" s="839"/>
      <c r="C110" s="838"/>
      <c r="D110" s="81" t="s">
        <v>324</v>
      </c>
      <c r="E110" s="82" t="s">
        <v>325</v>
      </c>
      <c r="F110" s="73">
        <v>0</v>
      </c>
      <c r="G110" s="73">
        <v>0</v>
      </c>
      <c r="H110" s="73">
        <v>0</v>
      </c>
      <c r="I110" s="73"/>
      <c r="J110" s="73"/>
      <c r="K110" s="73"/>
      <c r="L110" s="13"/>
      <c r="M110" s="79">
        <f t="shared" si="0"/>
        <v>0</v>
      </c>
      <c r="N110" s="13"/>
      <c r="O110" s="870"/>
      <c r="P110" s="13"/>
      <c r="Q110" s="13"/>
      <c r="R110" s="13"/>
      <c r="S110" s="13"/>
      <c r="T110" s="13"/>
      <c r="U110" s="13"/>
      <c r="V110" s="13"/>
      <c r="W110" s="13"/>
      <c r="X110" s="13"/>
      <c r="Y110" s="13"/>
      <c r="Z110" s="13"/>
    </row>
    <row r="111" spans="1:26" ht="12.75" customHeight="1" x14ac:dyDescent="0.2">
      <c r="A111" s="13"/>
      <c r="B111" s="859" t="s">
        <v>375</v>
      </c>
      <c r="C111" s="838"/>
      <c r="D111" s="81" t="s">
        <v>327</v>
      </c>
      <c r="E111" s="82" t="s">
        <v>328</v>
      </c>
      <c r="F111" s="73">
        <v>0</v>
      </c>
      <c r="G111" s="73">
        <v>0</v>
      </c>
      <c r="H111" s="73">
        <v>0</v>
      </c>
      <c r="I111" s="73"/>
      <c r="J111" s="73"/>
      <c r="K111" s="73"/>
      <c r="L111" s="13"/>
      <c r="M111" s="79">
        <f t="shared" si="0"/>
        <v>0</v>
      </c>
      <c r="N111" s="13"/>
      <c r="O111" s="870"/>
      <c r="P111" s="13"/>
      <c r="Q111" s="13"/>
      <c r="R111" s="13"/>
      <c r="S111" s="13"/>
      <c r="T111" s="13"/>
      <c r="U111" s="13"/>
      <c r="V111" s="13"/>
      <c r="W111" s="13"/>
      <c r="X111" s="13"/>
      <c r="Y111" s="13"/>
      <c r="Z111" s="13"/>
    </row>
    <row r="112" spans="1:26" ht="12.75" customHeight="1" x14ac:dyDescent="0.2">
      <c r="A112" s="13"/>
      <c r="B112" s="839"/>
      <c r="C112" s="838"/>
      <c r="D112" s="81" t="s">
        <v>329</v>
      </c>
      <c r="E112" s="82" t="s">
        <v>330</v>
      </c>
      <c r="F112" s="73">
        <v>0</v>
      </c>
      <c r="G112" s="73">
        <v>0</v>
      </c>
      <c r="H112" s="73">
        <v>0</v>
      </c>
      <c r="I112" s="73"/>
      <c r="J112" s="73"/>
      <c r="K112" s="73"/>
      <c r="L112" s="13"/>
      <c r="M112" s="79">
        <f t="shared" si="0"/>
        <v>0</v>
      </c>
      <c r="N112" s="13"/>
      <c r="O112" s="870"/>
      <c r="P112" s="13"/>
      <c r="Q112" s="13"/>
      <c r="R112" s="13"/>
      <c r="S112" s="13"/>
      <c r="T112" s="13"/>
      <c r="U112" s="13"/>
      <c r="V112" s="13"/>
      <c r="W112" s="13"/>
      <c r="X112" s="13"/>
      <c r="Y112" s="13"/>
      <c r="Z112" s="13"/>
    </row>
    <row r="113" spans="1:26" ht="12.75" customHeight="1" x14ac:dyDescent="0.2">
      <c r="A113" s="13"/>
      <c r="B113" s="859" t="s">
        <v>376</v>
      </c>
      <c r="C113" s="838"/>
      <c r="D113" s="81" t="s">
        <v>332</v>
      </c>
      <c r="E113" s="82" t="s">
        <v>333</v>
      </c>
      <c r="F113" s="73">
        <v>0</v>
      </c>
      <c r="G113" s="73">
        <v>0</v>
      </c>
      <c r="H113" s="73">
        <v>0</v>
      </c>
      <c r="I113" s="73"/>
      <c r="J113" s="73"/>
      <c r="K113" s="73"/>
      <c r="L113" s="13"/>
      <c r="M113" s="79">
        <f t="shared" si="0"/>
        <v>0</v>
      </c>
      <c r="N113" s="13"/>
      <c r="O113" s="870"/>
      <c r="P113" s="13"/>
      <c r="Q113" s="13"/>
      <c r="R113" s="13"/>
      <c r="S113" s="13"/>
      <c r="T113" s="13"/>
      <c r="U113" s="13"/>
      <c r="V113" s="13"/>
      <c r="W113" s="13"/>
      <c r="X113" s="13"/>
      <c r="Y113" s="13"/>
      <c r="Z113" s="13"/>
    </row>
    <row r="114" spans="1:26" ht="12.75" customHeight="1" x14ac:dyDescent="0.2">
      <c r="A114" s="13"/>
      <c r="B114" s="839"/>
      <c r="C114" s="838"/>
      <c r="D114" s="81" t="s">
        <v>334</v>
      </c>
      <c r="E114" s="82" t="s">
        <v>335</v>
      </c>
      <c r="F114" s="73">
        <v>0</v>
      </c>
      <c r="G114" s="73">
        <v>0</v>
      </c>
      <c r="H114" s="73">
        <v>0</v>
      </c>
      <c r="I114" s="73"/>
      <c r="J114" s="73"/>
      <c r="K114" s="73"/>
      <c r="L114" s="13"/>
      <c r="M114" s="79">
        <f t="shared" si="0"/>
        <v>0</v>
      </c>
      <c r="N114" s="13"/>
      <c r="O114" s="870"/>
      <c r="P114" s="13"/>
      <c r="Q114" s="13"/>
      <c r="R114" s="13"/>
      <c r="S114" s="13"/>
      <c r="T114" s="13"/>
      <c r="U114" s="13"/>
      <c r="V114" s="13"/>
      <c r="W114" s="13"/>
      <c r="X114" s="13"/>
      <c r="Y114" s="13"/>
      <c r="Z114" s="13"/>
    </row>
    <row r="115" spans="1:26" ht="12.75" customHeight="1" x14ac:dyDescent="0.2">
      <c r="A115" s="13"/>
      <c r="B115" s="859" t="s">
        <v>377</v>
      </c>
      <c r="C115" s="838"/>
      <c r="D115" s="81" t="s">
        <v>337</v>
      </c>
      <c r="E115" s="82" t="s">
        <v>338</v>
      </c>
      <c r="F115" s="73">
        <v>0</v>
      </c>
      <c r="G115" s="73">
        <v>0</v>
      </c>
      <c r="H115" s="73">
        <v>0</v>
      </c>
      <c r="I115" s="73"/>
      <c r="J115" s="73"/>
      <c r="K115" s="73"/>
      <c r="L115" s="13"/>
      <c r="M115" s="79">
        <f t="shared" si="0"/>
        <v>0</v>
      </c>
      <c r="N115" s="13"/>
      <c r="O115" s="870"/>
      <c r="P115" s="13"/>
      <c r="Q115" s="13"/>
      <c r="R115" s="13"/>
      <c r="S115" s="13"/>
      <c r="T115" s="13"/>
      <c r="U115" s="13"/>
      <c r="V115" s="13"/>
      <c r="W115" s="13"/>
      <c r="X115" s="13"/>
      <c r="Y115" s="13"/>
      <c r="Z115" s="13"/>
    </row>
    <row r="116" spans="1:26" ht="12.75" customHeight="1" x14ac:dyDescent="0.2">
      <c r="A116" s="13"/>
      <c r="B116" s="839"/>
      <c r="C116" s="838"/>
      <c r="D116" s="81" t="s">
        <v>339</v>
      </c>
      <c r="E116" s="82" t="s">
        <v>340</v>
      </c>
      <c r="F116" s="73">
        <v>0</v>
      </c>
      <c r="G116" s="73">
        <v>0</v>
      </c>
      <c r="H116" s="73">
        <v>0</v>
      </c>
      <c r="I116" s="73"/>
      <c r="J116" s="73"/>
      <c r="K116" s="73"/>
      <c r="L116" s="13"/>
      <c r="M116" s="79">
        <f t="shared" si="0"/>
        <v>0</v>
      </c>
      <c r="N116" s="13"/>
      <c r="O116" s="870"/>
      <c r="P116" s="13"/>
      <c r="Q116" s="13"/>
      <c r="R116" s="13"/>
      <c r="S116" s="13"/>
      <c r="T116" s="13"/>
      <c r="U116" s="13"/>
      <c r="V116" s="13"/>
      <c r="W116" s="13"/>
      <c r="X116" s="13"/>
      <c r="Y116" s="13"/>
      <c r="Z116" s="13"/>
    </row>
    <row r="117" spans="1:26" ht="12.75" customHeight="1" x14ac:dyDescent="0.2">
      <c r="A117" s="13"/>
      <c r="B117" s="859" t="s">
        <v>378</v>
      </c>
      <c r="C117" s="838"/>
      <c r="D117" s="81" t="s">
        <v>342</v>
      </c>
      <c r="E117" s="82" t="s">
        <v>343</v>
      </c>
      <c r="F117" s="73">
        <v>0</v>
      </c>
      <c r="G117" s="73">
        <v>0</v>
      </c>
      <c r="H117" s="73">
        <v>0</v>
      </c>
      <c r="I117" s="73"/>
      <c r="J117" s="73"/>
      <c r="K117" s="73"/>
      <c r="L117" s="13"/>
      <c r="M117" s="79">
        <f t="shared" si="0"/>
        <v>0</v>
      </c>
      <c r="N117" s="13"/>
      <c r="O117" s="870"/>
      <c r="P117" s="13"/>
      <c r="Q117" s="13"/>
      <c r="R117" s="13"/>
      <c r="S117" s="13"/>
      <c r="T117" s="13"/>
      <c r="U117" s="13"/>
      <c r="V117" s="13"/>
      <c r="W117" s="13"/>
      <c r="X117" s="13"/>
      <c r="Y117" s="13"/>
      <c r="Z117" s="13"/>
    </row>
    <row r="118" spans="1:26" ht="12.75" customHeight="1" x14ac:dyDescent="0.2">
      <c r="A118" s="13"/>
      <c r="B118" s="839"/>
      <c r="C118" s="838"/>
      <c r="D118" s="81" t="s">
        <v>344</v>
      </c>
      <c r="E118" s="82" t="s">
        <v>345</v>
      </c>
      <c r="F118" s="73">
        <v>0</v>
      </c>
      <c r="G118" s="73">
        <v>0</v>
      </c>
      <c r="H118" s="73">
        <v>0</v>
      </c>
      <c r="I118" s="73"/>
      <c r="J118" s="73"/>
      <c r="K118" s="73"/>
      <c r="L118" s="13"/>
      <c r="M118" s="79">
        <f t="shared" si="0"/>
        <v>0</v>
      </c>
      <c r="N118" s="13"/>
      <c r="O118" s="870"/>
      <c r="P118" s="13"/>
      <c r="Q118" s="13"/>
      <c r="R118" s="13"/>
      <c r="S118" s="13"/>
      <c r="T118" s="13"/>
      <c r="U118" s="13"/>
      <c r="V118" s="13"/>
      <c r="W118" s="13"/>
      <c r="X118" s="13"/>
      <c r="Y118" s="13"/>
      <c r="Z118" s="13"/>
    </row>
    <row r="119" spans="1:26" ht="12.75" customHeight="1" x14ac:dyDescent="0.2">
      <c r="A119" s="13"/>
      <c r="B119" s="859" t="s">
        <v>379</v>
      </c>
      <c r="C119" s="838"/>
      <c r="D119" s="81" t="s">
        <v>347</v>
      </c>
      <c r="E119" s="82" t="s">
        <v>348</v>
      </c>
      <c r="F119" s="73">
        <v>0</v>
      </c>
      <c r="G119" s="73">
        <v>0</v>
      </c>
      <c r="H119" s="73">
        <v>0</v>
      </c>
      <c r="I119" s="73"/>
      <c r="J119" s="73"/>
      <c r="K119" s="73"/>
      <c r="L119" s="13"/>
      <c r="M119" s="79">
        <f t="shared" si="0"/>
        <v>0</v>
      </c>
      <c r="N119" s="13"/>
      <c r="O119" s="870"/>
      <c r="P119" s="13"/>
      <c r="Q119" s="13"/>
      <c r="R119" s="13"/>
      <c r="S119" s="13"/>
      <c r="T119" s="13"/>
      <c r="U119" s="13"/>
      <c r="V119" s="13"/>
      <c r="W119" s="13"/>
      <c r="X119" s="13"/>
      <c r="Y119" s="13"/>
      <c r="Z119" s="13"/>
    </row>
    <row r="120" spans="1:26" ht="12.75" customHeight="1" x14ac:dyDescent="0.2">
      <c r="A120" s="13"/>
      <c r="B120" s="839"/>
      <c r="C120" s="838"/>
      <c r="D120" s="81" t="s">
        <v>349</v>
      </c>
      <c r="E120" s="82" t="s">
        <v>350</v>
      </c>
      <c r="F120" s="73">
        <v>0</v>
      </c>
      <c r="G120" s="73">
        <v>0</v>
      </c>
      <c r="H120" s="73">
        <v>0</v>
      </c>
      <c r="I120" s="73"/>
      <c r="J120" s="73"/>
      <c r="K120" s="73"/>
      <c r="L120" s="13"/>
      <c r="M120" s="79">
        <f t="shared" si="0"/>
        <v>0</v>
      </c>
      <c r="N120" s="13"/>
      <c r="O120" s="870"/>
      <c r="P120" s="13"/>
      <c r="Q120" s="13"/>
      <c r="R120" s="13"/>
      <c r="S120" s="13"/>
      <c r="T120" s="13"/>
      <c r="U120" s="13"/>
      <c r="V120" s="13"/>
      <c r="W120" s="13"/>
      <c r="X120" s="13"/>
      <c r="Y120" s="13"/>
      <c r="Z120" s="13"/>
    </row>
    <row r="121" spans="1:26" ht="12.75" customHeight="1" x14ac:dyDescent="0.2">
      <c r="A121" s="13"/>
      <c r="B121" s="859" t="s">
        <v>380</v>
      </c>
      <c r="C121" s="838"/>
      <c r="D121" s="81" t="s">
        <v>352</v>
      </c>
      <c r="E121" s="82" t="s">
        <v>353</v>
      </c>
      <c r="F121" s="73">
        <v>0</v>
      </c>
      <c r="G121" s="73">
        <v>0</v>
      </c>
      <c r="H121" s="73">
        <v>0</v>
      </c>
      <c r="I121" s="73"/>
      <c r="J121" s="73"/>
      <c r="K121" s="73"/>
      <c r="L121" s="13"/>
      <c r="M121" s="79">
        <f t="shared" si="0"/>
        <v>0</v>
      </c>
      <c r="N121" s="13"/>
      <c r="O121" s="870"/>
      <c r="P121" s="13"/>
      <c r="Q121" s="13"/>
      <c r="R121" s="13"/>
      <c r="S121" s="13"/>
      <c r="T121" s="13"/>
      <c r="U121" s="13"/>
      <c r="V121" s="13"/>
      <c r="W121" s="13"/>
      <c r="X121" s="13"/>
      <c r="Y121" s="13"/>
      <c r="Z121" s="13"/>
    </row>
    <row r="122" spans="1:26" ht="12.75" customHeight="1" x14ac:dyDescent="0.2">
      <c r="A122" s="13"/>
      <c r="B122" s="839"/>
      <c r="C122" s="838"/>
      <c r="D122" s="81" t="s">
        <v>354</v>
      </c>
      <c r="E122" s="82" t="s">
        <v>355</v>
      </c>
      <c r="F122" s="73">
        <v>0</v>
      </c>
      <c r="G122" s="73">
        <v>0</v>
      </c>
      <c r="H122" s="73">
        <v>0</v>
      </c>
      <c r="I122" s="73"/>
      <c r="J122" s="73"/>
      <c r="K122" s="73"/>
      <c r="L122" s="13"/>
      <c r="M122" s="79">
        <f t="shared" si="0"/>
        <v>0</v>
      </c>
      <c r="N122" s="13"/>
      <c r="O122" s="870"/>
      <c r="P122" s="13"/>
      <c r="Q122" s="13"/>
      <c r="R122" s="13"/>
      <c r="S122" s="13"/>
      <c r="T122" s="13"/>
      <c r="U122" s="13"/>
      <c r="V122" s="13"/>
      <c r="W122" s="13"/>
      <c r="X122" s="13"/>
      <c r="Y122" s="13"/>
      <c r="Z122" s="13"/>
    </row>
    <row r="123" spans="1:26" ht="12.75" customHeight="1" x14ac:dyDescent="0.2">
      <c r="A123" s="13"/>
      <c r="B123" s="859" t="s">
        <v>381</v>
      </c>
      <c r="C123" s="838"/>
      <c r="D123" s="81" t="s">
        <v>357</v>
      </c>
      <c r="E123" s="82" t="s">
        <v>358</v>
      </c>
      <c r="F123" s="73">
        <v>0</v>
      </c>
      <c r="G123" s="73">
        <v>1</v>
      </c>
      <c r="H123" s="73">
        <v>0</v>
      </c>
      <c r="I123" s="73"/>
      <c r="J123" s="73"/>
      <c r="K123" s="73"/>
      <c r="L123" s="13"/>
      <c r="M123" s="79">
        <f t="shared" si="0"/>
        <v>1</v>
      </c>
      <c r="N123" s="13"/>
      <c r="O123" s="870"/>
      <c r="P123" s="13"/>
      <c r="Q123" s="13"/>
      <c r="R123" s="13"/>
      <c r="S123" s="13"/>
      <c r="T123" s="13"/>
      <c r="U123" s="13"/>
      <c r="V123" s="13"/>
      <c r="W123" s="13"/>
      <c r="X123" s="13"/>
      <c r="Y123" s="13"/>
      <c r="Z123" s="13"/>
    </row>
    <row r="124" spans="1:26" ht="12.75" customHeight="1" x14ac:dyDescent="0.2">
      <c r="A124" s="13"/>
      <c r="B124" s="839"/>
      <c r="C124" s="838"/>
      <c r="D124" s="81" t="s">
        <v>359</v>
      </c>
      <c r="E124" s="82" t="s">
        <v>360</v>
      </c>
      <c r="F124" s="73">
        <v>0</v>
      </c>
      <c r="G124" s="73">
        <v>8</v>
      </c>
      <c r="H124" s="73">
        <v>0</v>
      </c>
      <c r="I124" s="73"/>
      <c r="J124" s="73"/>
      <c r="K124" s="73"/>
      <c r="L124" s="13"/>
      <c r="M124" s="79">
        <f t="shared" si="0"/>
        <v>8</v>
      </c>
      <c r="N124" s="13"/>
      <c r="O124" s="870"/>
      <c r="P124" s="13"/>
      <c r="Q124" s="13"/>
      <c r="R124" s="13"/>
      <c r="S124" s="13"/>
      <c r="T124" s="13"/>
      <c r="U124" s="13"/>
      <c r="V124" s="13"/>
      <c r="W124" s="13"/>
      <c r="X124" s="13"/>
      <c r="Y124" s="13"/>
      <c r="Z124" s="13"/>
    </row>
    <row r="125" spans="1:26" ht="12.75" customHeight="1" x14ac:dyDescent="0.2">
      <c r="A125" s="13"/>
      <c r="B125" s="865">
        <v>7</v>
      </c>
      <c r="C125" s="838"/>
      <c r="D125" s="119" t="s">
        <v>361</v>
      </c>
      <c r="E125" s="120" t="s">
        <v>362</v>
      </c>
      <c r="F125" s="121">
        <f t="shared" ref="F125:K125" si="9">F93+F95+F97+F99+F101+F103+F105+F107+F109+F111+F113+F115+F117+F119</f>
        <v>2</v>
      </c>
      <c r="G125" s="121">
        <f t="shared" si="9"/>
        <v>2</v>
      </c>
      <c r="H125" s="121">
        <f t="shared" si="9"/>
        <v>1</v>
      </c>
      <c r="I125" s="121">
        <f t="shared" si="9"/>
        <v>0</v>
      </c>
      <c r="J125" s="121">
        <f t="shared" si="9"/>
        <v>0</v>
      </c>
      <c r="K125" s="121">
        <f t="shared" si="9"/>
        <v>0</v>
      </c>
      <c r="L125" s="13"/>
      <c r="M125" s="110">
        <f t="shared" si="0"/>
        <v>5</v>
      </c>
      <c r="N125" s="13"/>
      <c r="O125" s="870"/>
      <c r="P125" s="13"/>
      <c r="R125" s="13"/>
      <c r="S125" s="13"/>
      <c r="T125" s="13"/>
      <c r="U125" s="13"/>
      <c r="V125" s="13"/>
      <c r="W125" s="13"/>
      <c r="X125" s="13"/>
      <c r="Y125" s="13"/>
      <c r="Z125" s="13"/>
    </row>
    <row r="126" spans="1:26" ht="12.75" customHeight="1" x14ac:dyDescent="0.2">
      <c r="A126" s="13"/>
      <c r="B126" s="839"/>
      <c r="C126" s="839"/>
      <c r="D126" s="119" t="s">
        <v>363</v>
      </c>
      <c r="E126" s="120" t="s">
        <v>364</v>
      </c>
      <c r="F126" s="121">
        <f t="shared" ref="F126:K126" si="10">F94+F96+F98+F100+F102+F104+F106+F108+F110+F112+F114+F116+F118+F120</f>
        <v>40</v>
      </c>
      <c r="G126" s="121">
        <f t="shared" si="10"/>
        <v>16</v>
      </c>
      <c r="H126" s="121">
        <f t="shared" si="10"/>
        <v>20</v>
      </c>
      <c r="I126" s="121">
        <f t="shared" si="10"/>
        <v>0</v>
      </c>
      <c r="J126" s="121">
        <f t="shared" si="10"/>
        <v>0</v>
      </c>
      <c r="K126" s="121">
        <f t="shared" si="10"/>
        <v>0</v>
      </c>
      <c r="L126" s="13"/>
      <c r="M126" s="110">
        <f t="shared" si="0"/>
        <v>76</v>
      </c>
      <c r="N126" s="13"/>
      <c r="O126" s="870"/>
      <c r="P126" s="13"/>
      <c r="Q126" s="13"/>
      <c r="R126" s="13"/>
      <c r="S126" s="13"/>
      <c r="T126" s="13"/>
      <c r="U126" s="13"/>
      <c r="V126" s="13"/>
      <c r="W126" s="13"/>
      <c r="X126" s="13"/>
      <c r="Y126" s="13"/>
      <c r="Z126" s="13"/>
    </row>
    <row r="127" spans="1:26" ht="12.75" customHeight="1" x14ac:dyDescent="0.2">
      <c r="A127" s="13"/>
      <c r="B127" s="859" t="s">
        <v>382</v>
      </c>
      <c r="C127" s="860" t="s">
        <v>383</v>
      </c>
      <c r="D127" s="81" t="s">
        <v>284</v>
      </c>
      <c r="E127" s="82" t="s">
        <v>285</v>
      </c>
      <c r="F127" s="73">
        <v>1</v>
      </c>
      <c r="G127" s="73">
        <v>2</v>
      </c>
      <c r="H127" s="73">
        <v>2</v>
      </c>
      <c r="I127" s="73"/>
      <c r="J127" s="73"/>
      <c r="K127" s="73"/>
      <c r="L127" s="13"/>
      <c r="M127" s="79">
        <f t="shared" si="0"/>
        <v>5</v>
      </c>
      <c r="N127" s="13"/>
      <c r="O127" s="869" t="s">
        <v>842</v>
      </c>
      <c r="P127" s="13" t="s">
        <v>2347</v>
      </c>
      <c r="Q127" s="13"/>
      <c r="R127" s="13"/>
      <c r="S127" s="13"/>
      <c r="T127" s="13"/>
      <c r="U127" s="13"/>
      <c r="V127" s="13"/>
      <c r="W127" s="13"/>
      <c r="X127" s="13"/>
      <c r="Y127" s="13"/>
      <c r="Z127" s="13"/>
    </row>
    <row r="128" spans="1:26" ht="12.75" customHeight="1" x14ac:dyDescent="0.2">
      <c r="A128" s="13"/>
      <c r="B128" s="838"/>
      <c r="C128" s="838"/>
      <c r="D128" s="81" t="s">
        <v>287</v>
      </c>
      <c r="E128" s="82" t="s">
        <v>288</v>
      </c>
      <c r="F128" s="73">
        <v>15</v>
      </c>
      <c r="G128" s="73">
        <v>20</v>
      </c>
      <c r="H128" s="73">
        <v>20</v>
      </c>
      <c r="I128" s="73"/>
      <c r="J128" s="73"/>
      <c r="K128" s="73"/>
      <c r="L128" s="13"/>
      <c r="M128" s="79">
        <f t="shared" si="0"/>
        <v>55</v>
      </c>
      <c r="N128" s="13"/>
      <c r="O128" s="870"/>
      <c r="P128" s="13" t="s">
        <v>2348</v>
      </c>
      <c r="Q128" s="13"/>
      <c r="R128" s="13"/>
      <c r="S128" s="13"/>
      <c r="T128" s="13"/>
      <c r="U128" s="13"/>
      <c r="V128" s="13"/>
      <c r="W128" s="13"/>
      <c r="X128" s="13"/>
      <c r="Y128" s="13"/>
      <c r="Z128" s="13"/>
    </row>
    <row r="129" spans="1:26" ht="12.75" customHeight="1" x14ac:dyDescent="0.2">
      <c r="A129" s="13"/>
      <c r="B129" s="838"/>
      <c r="C129" s="838"/>
      <c r="D129" s="81" t="s">
        <v>289</v>
      </c>
      <c r="E129" s="82" t="s">
        <v>290</v>
      </c>
      <c r="F129" s="73">
        <v>1</v>
      </c>
      <c r="G129" s="73">
        <v>1</v>
      </c>
      <c r="H129" s="73">
        <v>2</v>
      </c>
      <c r="I129" s="73"/>
      <c r="J129" s="73"/>
      <c r="K129" s="73"/>
      <c r="L129" s="13"/>
      <c r="M129" s="79">
        <f t="shared" si="0"/>
        <v>4</v>
      </c>
      <c r="N129" s="13"/>
      <c r="O129" s="870"/>
      <c r="P129" s="13" t="s">
        <v>2349</v>
      </c>
      <c r="Q129" s="13"/>
      <c r="R129" s="13"/>
      <c r="S129" s="13"/>
      <c r="T129" s="13"/>
      <c r="U129" s="13"/>
      <c r="V129" s="13"/>
      <c r="W129" s="13"/>
      <c r="X129" s="13"/>
      <c r="Y129" s="13"/>
      <c r="Z129" s="13"/>
    </row>
    <row r="130" spans="1:26" ht="12.75" customHeight="1" x14ac:dyDescent="0.2">
      <c r="A130" s="13"/>
      <c r="B130" s="839"/>
      <c r="C130" s="838"/>
      <c r="D130" s="81" t="s">
        <v>291</v>
      </c>
      <c r="E130" s="82" t="s">
        <v>292</v>
      </c>
      <c r="F130" s="73">
        <v>100</v>
      </c>
      <c r="G130" s="73">
        <v>100</v>
      </c>
      <c r="H130" s="73">
        <v>600</v>
      </c>
      <c r="I130" s="73"/>
      <c r="J130" s="73"/>
      <c r="K130" s="73"/>
      <c r="L130" s="13"/>
      <c r="M130" s="79">
        <f t="shared" si="0"/>
        <v>800</v>
      </c>
      <c r="N130" s="13"/>
      <c r="O130" s="870"/>
      <c r="P130" s="13"/>
      <c r="Q130" s="13"/>
      <c r="R130" s="13"/>
      <c r="S130" s="13"/>
      <c r="T130" s="13"/>
      <c r="U130" s="13"/>
      <c r="V130" s="13"/>
      <c r="W130" s="13"/>
      <c r="X130" s="13"/>
      <c r="Y130" s="13"/>
      <c r="Z130" s="13"/>
    </row>
    <row r="131" spans="1:26" ht="12.75" customHeight="1" x14ac:dyDescent="0.2">
      <c r="A131" s="13"/>
      <c r="B131" s="859" t="s">
        <v>385</v>
      </c>
      <c r="C131" s="838"/>
      <c r="D131" s="81" t="s">
        <v>294</v>
      </c>
      <c r="E131" s="82" t="s">
        <v>295</v>
      </c>
      <c r="F131" s="73">
        <v>0</v>
      </c>
      <c r="G131" s="73">
        <v>0</v>
      </c>
      <c r="H131" s="73">
        <v>0</v>
      </c>
      <c r="I131" s="73"/>
      <c r="J131" s="73"/>
      <c r="K131" s="73"/>
      <c r="L131" s="13"/>
      <c r="M131" s="79">
        <f t="shared" si="0"/>
        <v>0</v>
      </c>
      <c r="N131" s="13"/>
      <c r="O131" s="870"/>
      <c r="P131" s="13" t="s">
        <v>2350</v>
      </c>
      <c r="Q131" s="13"/>
      <c r="R131" s="13"/>
      <c r="S131" s="13"/>
      <c r="T131" s="13"/>
      <c r="U131" s="13"/>
      <c r="V131" s="13"/>
      <c r="W131" s="13"/>
      <c r="X131" s="13"/>
      <c r="Y131" s="13"/>
      <c r="Z131" s="13"/>
    </row>
    <row r="132" spans="1:26" ht="12.75" customHeight="1" x14ac:dyDescent="0.2">
      <c r="A132" s="13"/>
      <c r="B132" s="839"/>
      <c r="C132" s="838"/>
      <c r="D132" s="81" t="s">
        <v>296</v>
      </c>
      <c r="E132" s="82" t="s">
        <v>297</v>
      </c>
      <c r="F132" s="73">
        <v>0</v>
      </c>
      <c r="G132" s="73">
        <v>0</v>
      </c>
      <c r="H132" s="73">
        <v>0</v>
      </c>
      <c r="I132" s="73"/>
      <c r="J132" s="73"/>
      <c r="K132" s="73"/>
      <c r="L132" s="13"/>
      <c r="M132" s="79">
        <f t="shared" si="0"/>
        <v>0</v>
      </c>
      <c r="N132" s="13"/>
      <c r="O132" s="870"/>
      <c r="P132" s="13" t="s">
        <v>2351</v>
      </c>
      <c r="Q132" s="13"/>
      <c r="R132" s="13"/>
      <c r="S132" s="13"/>
      <c r="T132" s="13"/>
      <c r="U132" s="13"/>
      <c r="V132" s="13"/>
      <c r="W132" s="13"/>
      <c r="X132" s="13"/>
      <c r="Y132" s="13"/>
      <c r="Z132" s="13"/>
    </row>
    <row r="133" spans="1:26" ht="12.75" customHeight="1" x14ac:dyDescent="0.2">
      <c r="A133" s="13"/>
      <c r="B133" s="859" t="s">
        <v>386</v>
      </c>
      <c r="C133" s="838"/>
      <c r="D133" s="81" t="s">
        <v>299</v>
      </c>
      <c r="E133" s="82" t="s">
        <v>300</v>
      </c>
      <c r="F133" s="73">
        <v>0</v>
      </c>
      <c r="G133" s="73">
        <v>0</v>
      </c>
      <c r="H133" s="73">
        <v>0</v>
      </c>
      <c r="I133" s="73"/>
      <c r="J133" s="73"/>
      <c r="K133" s="73"/>
      <c r="L133" s="13"/>
      <c r="M133" s="79">
        <f t="shared" si="0"/>
        <v>0</v>
      </c>
      <c r="N133" s="13"/>
      <c r="O133" s="870"/>
      <c r="P133" s="13" t="s">
        <v>2352</v>
      </c>
      <c r="Q133" s="13"/>
      <c r="R133" s="13"/>
      <c r="S133" s="13" t="s">
        <v>2354</v>
      </c>
      <c r="T133" s="13" t="s">
        <v>2355</v>
      </c>
      <c r="U133" s="13"/>
      <c r="V133" s="13"/>
      <c r="W133" s="13"/>
      <c r="X133" s="13"/>
      <c r="Y133" s="13"/>
      <c r="Z133" s="13"/>
    </row>
    <row r="134" spans="1:26" ht="12.75" customHeight="1" x14ac:dyDescent="0.2">
      <c r="A134" s="13"/>
      <c r="B134" s="839"/>
      <c r="C134" s="838"/>
      <c r="D134" s="81" t="s">
        <v>301</v>
      </c>
      <c r="E134" s="82" t="s">
        <v>302</v>
      </c>
      <c r="F134" s="73">
        <v>0</v>
      </c>
      <c r="G134" s="73">
        <v>0</v>
      </c>
      <c r="H134" s="73">
        <v>0</v>
      </c>
      <c r="I134" s="73"/>
      <c r="J134" s="73"/>
      <c r="K134" s="73"/>
      <c r="L134" s="13"/>
      <c r="M134" s="79">
        <f t="shared" si="0"/>
        <v>0</v>
      </c>
      <c r="N134" s="13"/>
      <c r="O134" s="870"/>
      <c r="P134" s="13" t="s">
        <v>2353</v>
      </c>
      <c r="Q134" s="13"/>
      <c r="R134" s="13" t="s">
        <v>2356</v>
      </c>
      <c r="S134" s="13"/>
      <c r="T134" s="13"/>
      <c r="U134" s="13"/>
      <c r="V134" s="13"/>
      <c r="W134" s="13"/>
      <c r="X134" s="13"/>
      <c r="Y134" s="13"/>
      <c r="Z134" s="13"/>
    </row>
    <row r="135" spans="1:26" ht="12.75" customHeight="1" x14ac:dyDescent="0.2">
      <c r="A135" s="13"/>
      <c r="B135" s="859" t="s">
        <v>387</v>
      </c>
      <c r="C135" s="838"/>
      <c r="D135" s="81" t="s">
        <v>304</v>
      </c>
      <c r="E135" s="82" t="s">
        <v>305</v>
      </c>
      <c r="F135" s="73">
        <v>0</v>
      </c>
      <c r="G135" s="73">
        <v>0</v>
      </c>
      <c r="H135" s="73">
        <v>1</v>
      </c>
      <c r="I135" s="73"/>
      <c r="J135" s="73"/>
      <c r="K135" s="73"/>
      <c r="L135" s="13"/>
      <c r="M135" s="79">
        <f t="shared" si="0"/>
        <v>1</v>
      </c>
      <c r="N135" s="13"/>
      <c r="O135" s="870"/>
      <c r="P135" s="13"/>
      <c r="Q135" s="13"/>
      <c r="R135" s="13"/>
      <c r="S135" s="13"/>
      <c r="T135" s="13"/>
      <c r="U135" s="13"/>
      <c r="V135" s="13"/>
      <c r="W135" s="13"/>
      <c r="X135" s="13"/>
      <c r="Y135" s="13"/>
      <c r="Z135" s="13"/>
    </row>
    <row r="136" spans="1:26" ht="12.75" customHeight="1" x14ac:dyDescent="0.2">
      <c r="A136" s="13"/>
      <c r="B136" s="839"/>
      <c r="C136" s="838"/>
      <c r="D136" s="81" t="s">
        <v>306</v>
      </c>
      <c r="E136" s="82" t="s">
        <v>307</v>
      </c>
      <c r="F136" s="73">
        <v>0</v>
      </c>
      <c r="G136" s="73">
        <v>0</v>
      </c>
      <c r="H136" s="73">
        <v>500</v>
      </c>
      <c r="I136" s="73"/>
      <c r="J136" s="73"/>
      <c r="K136" s="73"/>
      <c r="L136" s="13"/>
      <c r="M136" s="79">
        <f t="shared" si="0"/>
        <v>500</v>
      </c>
      <c r="N136" s="13"/>
      <c r="O136" s="870"/>
      <c r="P136" s="13"/>
      <c r="Q136" s="13"/>
      <c r="R136" s="13"/>
      <c r="S136" s="13"/>
      <c r="T136" s="13"/>
      <c r="U136" s="13"/>
      <c r="V136" s="13"/>
      <c r="W136" s="13"/>
      <c r="X136" s="13"/>
      <c r="Y136" s="13"/>
      <c r="Z136" s="13"/>
    </row>
    <row r="137" spans="1:26" ht="12.75" customHeight="1" x14ac:dyDescent="0.2">
      <c r="A137" s="13"/>
      <c r="B137" s="859" t="s">
        <v>388</v>
      </c>
      <c r="C137" s="838"/>
      <c r="D137" s="81" t="s">
        <v>309</v>
      </c>
      <c r="E137" s="82" t="s">
        <v>310</v>
      </c>
      <c r="F137" s="73">
        <v>0</v>
      </c>
      <c r="G137" s="73">
        <v>0</v>
      </c>
      <c r="H137" s="73">
        <v>0</v>
      </c>
      <c r="I137" s="73"/>
      <c r="J137" s="73"/>
      <c r="K137" s="73"/>
      <c r="L137" s="13"/>
      <c r="M137" s="79">
        <f t="shared" si="0"/>
        <v>0</v>
      </c>
      <c r="N137" s="13"/>
      <c r="O137" s="870"/>
      <c r="P137" s="13"/>
      <c r="Q137" s="13"/>
      <c r="R137" s="13"/>
      <c r="S137" s="13"/>
      <c r="T137" s="13"/>
      <c r="U137" s="13"/>
      <c r="V137" s="13"/>
      <c r="W137" s="13"/>
      <c r="X137" s="13"/>
      <c r="Y137" s="13"/>
      <c r="Z137" s="13"/>
    </row>
    <row r="138" spans="1:26" ht="12.75" customHeight="1" x14ac:dyDescent="0.2">
      <c r="A138" s="13"/>
      <c r="B138" s="839"/>
      <c r="C138" s="838"/>
      <c r="D138" s="81" t="s">
        <v>311</v>
      </c>
      <c r="E138" s="82" t="s">
        <v>312</v>
      </c>
      <c r="F138" s="73">
        <v>0</v>
      </c>
      <c r="G138" s="73">
        <v>0</v>
      </c>
      <c r="H138" s="73">
        <v>0</v>
      </c>
      <c r="I138" s="73"/>
      <c r="J138" s="73"/>
      <c r="K138" s="73"/>
      <c r="L138" s="13"/>
      <c r="M138" s="79">
        <f t="shared" si="0"/>
        <v>0</v>
      </c>
      <c r="N138" s="13"/>
      <c r="O138" s="870"/>
      <c r="P138" s="13"/>
      <c r="Q138" s="13"/>
      <c r="R138" s="13"/>
      <c r="S138" s="13"/>
      <c r="T138" s="13"/>
      <c r="U138" s="13"/>
      <c r="V138" s="13"/>
      <c r="W138" s="13"/>
      <c r="X138" s="13"/>
      <c r="Y138" s="13"/>
      <c r="Z138" s="13"/>
    </row>
    <row r="139" spans="1:26" ht="12.75" customHeight="1" x14ac:dyDescent="0.2">
      <c r="A139" s="13"/>
      <c r="B139" s="859" t="s">
        <v>389</v>
      </c>
      <c r="C139" s="838"/>
      <c r="D139" s="81" t="s">
        <v>314</v>
      </c>
      <c r="E139" s="82" t="s">
        <v>315</v>
      </c>
      <c r="F139" s="73">
        <v>1</v>
      </c>
      <c r="G139" s="73">
        <v>1</v>
      </c>
      <c r="H139" s="73">
        <v>1</v>
      </c>
      <c r="I139" s="73"/>
      <c r="J139" s="73"/>
      <c r="K139" s="73"/>
      <c r="L139" s="13"/>
      <c r="M139" s="79">
        <f t="shared" si="0"/>
        <v>3</v>
      </c>
      <c r="N139" s="13"/>
      <c r="O139" s="870"/>
      <c r="P139" s="13"/>
      <c r="Q139" s="13"/>
      <c r="R139" s="13"/>
      <c r="S139" s="13"/>
      <c r="T139" s="13"/>
      <c r="U139" s="13"/>
      <c r="V139" s="13"/>
      <c r="W139" s="13"/>
      <c r="X139" s="13"/>
      <c r="Y139" s="13"/>
      <c r="Z139" s="13"/>
    </row>
    <row r="140" spans="1:26" ht="12.75" customHeight="1" x14ac:dyDescent="0.2">
      <c r="A140" s="13"/>
      <c r="B140" s="839"/>
      <c r="C140" s="838"/>
      <c r="D140" s="81" t="s">
        <v>316</v>
      </c>
      <c r="E140" s="82" t="s">
        <v>317</v>
      </c>
      <c r="F140" s="73">
        <v>15</v>
      </c>
      <c r="G140" s="73">
        <v>10</v>
      </c>
      <c r="H140" s="73">
        <v>10</v>
      </c>
      <c r="I140" s="73"/>
      <c r="J140" s="73"/>
      <c r="K140" s="73"/>
      <c r="L140" s="13"/>
      <c r="M140" s="79">
        <f t="shared" si="0"/>
        <v>35</v>
      </c>
      <c r="N140" s="13"/>
      <c r="O140" s="870"/>
      <c r="P140" s="13"/>
      <c r="Q140" s="13"/>
      <c r="R140" s="13"/>
      <c r="S140" s="13"/>
      <c r="T140" s="13"/>
      <c r="U140" s="13"/>
      <c r="V140" s="13"/>
      <c r="W140" s="13"/>
      <c r="X140" s="13"/>
      <c r="Y140" s="13"/>
      <c r="Z140" s="13"/>
    </row>
    <row r="141" spans="1:26" ht="12.75" customHeight="1" x14ac:dyDescent="0.2">
      <c r="A141" s="13"/>
      <c r="B141" s="859" t="s">
        <v>390</v>
      </c>
      <c r="C141" s="838"/>
      <c r="D141" s="81" t="s">
        <v>319</v>
      </c>
      <c r="E141" s="82" t="s">
        <v>315</v>
      </c>
      <c r="F141" s="73">
        <v>0</v>
      </c>
      <c r="G141" s="73">
        <v>0</v>
      </c>
      <c r="H141" s="73">
        <v>0</v>
      </c>
      <c r="I141" s="73"/>
      <c r="J141" s="73"/>
      <c r="K141" s="73"/>
      <c r="L141" s="13"/>
      <c r="M141" s="79">
        <f t="shared" si="0"/>
        <v>0</v>
      </c>
      <c r="N141" s="13"/>
      <c r="O141" s="870"/>
      <c r="P141" s="13"/>
      <c r="Q141" s="13"/>
      <c r="R141" s="13"/>
      <c r="S141" s="13"/>
      <c r="T141" s="13"/>
      <c r="U141" s="13"/>
      <c r="V141" s="13"/>
      <c r="W141" s="13"/>
      <c r="X141" s="13"/>
      <c r="Y141" s="13"/>
      <c r="Z141" s="13"/>
    </row>
    <row r="142" spans="1:26" ht="12.75" customHeight="1" x14ac:dyDescent="0.2">
      <c r="A142" s="13"/>
      <c r="B142" s="839"/>
      <c r="C142" s="838"/>
      <c r="D142" s="81" t="s">
        <v>320</v>
      </c>
      <c r="E142" s="82" t="s">
        <v>317</v>
      </c>
      <c r="F142" s="73">
        <v>0</v>
      </c>
      <c r="G142" s="73">
        <v>0</v>
      </c>
      <c r="H142" s="73">
        <v>0</v>
      </c>
      <c r="I142" s="73"/>
      <c r="J142" s="73"/>
      <c r="K142" s="73"/>
      <c r="L142" s="13"/>
      <c r="M142" s="79">
        <f t="shared" si="0"/>
        <v>0</v>
      </c>
      <c r="N142" s="13"/>
      <c r="O142" s="870"/>
      <c r="P142" s="13"/>
      <c r="Q142" s="13"/>
      <c r="R142" s="13"/>
      <c r="S142" s="13"/>
      <c r="T142" s="13"/>
      <c r="U142" s="13"/>
      <c r="V142" s="13"/>
      <c r="W142" s="13"/>
      <c r="X142" s="13"/>
      <c r="Y142" s="13"/>
      <c r="Z142" s="13"/>
    </row>
    <row r="143" spans="1:26" ht="12.75" customHeight="1" x14ac:dyDescent="0.2">
      <c r="A143" s="13"/>
      <c r="B143" s="859" t="s">
        <v>391</v>
      </c>
      <c r="C143" s="838"/>
      <c r="D143" s="81" t="s">
        <v>322</v>
      </c>
      <c r="E143" s="82" t="s">
        <v>323</v>
      </c>
      <c r="F143" s="73">
        <v>0</v>
      </c>
      <c r="G143" s="73">
        <v>0</v>
      </c>
      <c r="H143" s="73">
        <v>0</v>
      </c>
      <c r="I143" s="73"/>
      <c r="J143" s="73"/>
      <c r="K143" s="73"/>
      <c r="L143" s="13"/>
      <c r="M143" s="79">
        <f t="shared" si="0"/>
        <v>0</v>
      </c>
      <c r="N143" s="13"/>
      <c r="O143" s="870"/>
      <c r="P143" s="13"/>
      <c r="Q143" s="13"/>
      <c r="R143" s="13"/>
      <c r="S143" s="13"/>
      <c r="T143" s="13"/>
      <c r="U143" s="13"/>
      <c r="V143" s="13"/>
      <c r="W143" s="13"/>
      <c r="X143" s="13"/>
      <c r="Y143" s="13"/>
      <c r="Z143" s="13"/>
    </row>
    <row r="144" spans="1:26" ht="12.75" customHeight="1" x14ac:dyDescent="0.2">
      <c r="A144" s="13"/>
      <c r="B144" s="839"/>
      <c r="C144" s="838"/>
      <c r="D144" s="81" t="s">
        <v>324</v>
      </c>
      <c r="E144" s="82" t="s">
        <v>325</v>
      </c>
      <c r="F144" s="73">
        <v>0</v>
      </c>
      <c r="G144" s="73">
        <v>0</v>
      </c>
      <c r="H144" s="73">
        <v>0</v>
      </c>
      <c r="I144" s="73"/>
      <c r="J144" s="73"/>
      <c r="K144" s="73"/>
      <c r="L144" s="13"/>
      <c r="M144" s="79">
        <f t="shared" si="0"/>
        <v>0</v>
      </c>
      <c r="N144" s="13"/>
      <c r="O144" s="870"/>
      <c r="P144" s="13"/>
      <c r="Q144" s="13"/>
      <c r="R144" s="13"/>
      <c r="S144" s="13"/>
      <c r="T144" s="13"/>
      <c r="U144" s="13"/>
      <c r="V144" s="13"/>
      <c r="W144" s="13"/>
      <c r="X144" s="13"/>
      <c r="Y144" s="13"/>
      <c r="Z144" s="13"/>
    </row>
    <row r="145" spans="1:26" ht="12.75" customHeight="1" x14ac:dyDescent="0.2">
      <c r="A145" s="13"/>
      <c r="B145" s="859" t="s">
        <v>392</v>
      </c>
      <c r="C145" s="838"/>
      <c r="D145" s="81" t="s">
        <v>327</v>
      </c>
      <c r="E145" s="82" t="s">
        <v>328</v>
      </c>
      <c r="F145" s="73">
        <v>0</v>
      </c>
      <c r="G145" s="73">
        <v>0</v>
      </c>
      <c r="H145" s="73">
        <v>0</v>
      </c>
      <c r="I145" s="73"/>
      <c r="J145" s="73"/>
      <c r="K145" s="73"/>
      <c r="L145" s="13"/>
      <c r="M145" s="79">
        <f t="shared" si="0"/>
        <v>0</v>
      </c>
      <c r="N145" s="13"/>
      <c r="O145" s="870"/>
      <c r="P145" s="13"/>
      <c r="Q145" s="13"/>
      <c r="R145" s="13"/>
      <c r="S145" s="13"/>
      <c r="T145" s="13"/>
      <c r="U145" s="13"/>
      <c r="V145" s="13"/>
      <c r="W145" s="13"/>
      <c r="X145" s="13"/>
      <c r="Y145" s="13"/>
      <c r="Z145" s="13"/>
    </row>
    <row r="146" spans="1:26" ht="12.75" customHeight="1" x14ac:dyDescent="0.2">
      <c r="A146" s="13"/>
      <c r="B146" s="839"/>
      <c r="C146" s="838"/>
      <c r="D146" s="81" t="s">
        <v>329</v>
      </c>
      <c r="E146" s="82" t="s">
        <v>330</v>
      </c>
      <c r="F146" s="73">
        <v>0</v>
      </c>
      <c r="G146" s="73">
        <v>0</v>
      </c>
      <c r="H146" s="73">
        <v>0</v>
      </c>
      <c r="I146" s="73"/>
      <c r="J146" s="73"/>
      <c r="K146" s="73"/>
      <c r="L146" s="13"/>
      <c r="M146" s="79">
        <f t="shared" si="0"/>
        <v>0</v>
      </c>
      <c r="N146" s="13"/>
      <c r="O146" s="870"/>
      <c r="P146" s="13"/>
      <c r="Q146" s="13"/>
      <c r="R146" s="13"/>
      <c r="S146" s="13"/>
      <c r="T146" s="13"/>
      <c r="U146" s="13"/>
      <c r="V146" s="13"/>
      <c r="W146" s="13"/>
      <c r="X146" s="13"/>
      <c r="Y146" s="13"/>
      <c r="Z146" s="13"/>
    </row>
    <row r="147" spans="1:26" ht="12.75" customHeight="1" x14ac:dyDescent="0.2">
      <c r="A147" s="13"/>
      <c r="B147" s="859" t="s">
        <v>393</v>
      </c>
      <c r="C147" s="838"/>
      <c r="D147" s="81" t="s">
        <v>332</v>
      </c>
      <c r="E147" s="82" t="s">
        <v>333</v>
      </c>
      <c r="F147" s="73">
        <v>0</v>
      </c>
      <c r="G147" s="73">
        <v>0</v>
      </c>
      <c r="H147" s="73">
        <v>0</v>
      </c>
      <c r="I147" s="73"/>
      <c r="J147" s="73"/>
      <c r="K147" s="73"/>
      <c r="L147" s="13"/>
      <c r="M147" s="79">
        <f t="shared" si="0"/>
        <v>0</v>
      </c>
      <c r="N147" s="13"/>
      <c r="O147" s="870"/>
      <c r="P147" s="13"/>
      <c r="Q147" s="13"/>
      <c r="R147" s="13"/>
      <c r="S147" s="13"/>
      <c r="T147" s="13"/>
      <c r="U147" s="13"/>
      <c r="V147" s="13"/>
      <c r="W147" s="13"/>
      <c r="X147" s="13"/>
      <c r="Y147" s="13"/>
      <c r="Z147" s="13"/>
    </row>
    <row r="148" spans="1:26" ht="12.75" customHeight="1" x14ac:dyDescent="0.2">
      <c r="A148" s="13"/>
      <c r="B148" s="839"/>
      <c r="C148" s="838"/>
      <c r="D148" s="81" t="s">
        <v>334</v>
      </c>
      <c r="E148" s="82" t="s">
        <v>335</v>
      </c>
      <c r="F148" s="73">
        <v>0</v>
      </c>
      <c r="G148" s="73">
        <v>0</v>
      </c>
      <c r="H148" s="73">
        <v>0</v>
      </c>
      <c r="I148" s="73"/>
      <c r="J148" s="73"/>
      <c r="K148" s="73"/>
      <c r="L148" s="13"/>
      <c r="M148" s="79">
        <f t="shared" si="0"/>
        <v>0</v>
      </c>
      <c r="N148" s="13"/>
      <c r="O148" s="870"/>
      <c r="P148" s="13"/>
      <c r="Q148" s="13"/>
      <c r="R148" s="13"/>
      <c r="S148" s="13"/>
      <c r="T148" s="13"/>
      <c r="U148" s="13"/>
      <c r="V148" s="13"/>
      <c r="W148" s="13"/>
      <c r="X148" s="13"/>
      <c r="Y148" s="13"/>
      <c r="Z148" s="13"/>
    </row>
    <row r="149" spans="1:26" ht="12.75" customHeight="1" x14ac:dyDescent="0.2">
      <c r="A149" s="13"/>
      <c r="B149" s="859" t="s">
        <v>394</v>
      </c>
      <c r="C149" s="838"/>
      <c r="D149" s="81" t="s">
        <v>337</v>
      </c>
      <c r="E149" s="82" t="s">
        <v>338</v>
      </c>
      <c r="F149" s="73">
        <v>0</v>
      </c>
      <c r="G149" s="73">
        <v>0</v>
      </c>
      <c r="H149" s="73">
        <v>0</v>
      </c>
      <c r="I149" s="73"/>
      <c r="J149" s="73"/>
      <c r="K149" s="73"/>
      <c r="L149" s="13"/>
      <c r="M149" s="79">
        <f t="shared" si="0"/>
        <v>0</v>
      </c>
      <c r="N149" s="13"/>
      <c r="O149" s="870"/>
      <c r="P149" s="13"/>
      <c r="Q149" s="13"/>
      <c r="R149" s="13"/>
      <c r="S149" s="13"/>
      <c r="T149" s="13"/>
      <c r="U149" s="13"/>
      <c r="V149" s="13"/>
      <c r="W149" s="13"/>
      <c r="X149" s="13"/>
      <c r="Y149" s="13"/>
      <c r="Z149" s="13"/>
    </row>
    <row r="150" spans="1:26" ht="12.75" customHeight="1" x14ac:dyDescent="0.2">
      <c r="A150" s="13"/>
      <c r="B150" s="839"/>
      <c r="C150" s="838"/>
      <c r="D150" s="81" t="s">
        <v>339</v>
      </c>
      <c r="E150" s="82" t="s">
        <v>340</v>
      </c>
      <c r="F150" s="73">
        <v>0</v>
      </c>
      <c r="G150" s="73">
        <v>0</v>
      </c>
      <c r="H150" s="73">
        <v>0</v>
      </c>
      <c r="I150" s="73"/>
      <c r="J150" s="73"/>
      <c r="K150" s="73"/>
      <c r="L150" s="13"/>
      <c r="M150" s="79">
        <f t="shared" si="0"/>
        <v>0</v>
      </c>
      <c r="N150" s="13"/>
      <c r="O150" s="870"/>
      <c r="P150" s="13"/>
      <c r="Q150" s="13"/>
      <c r="R150" s="13"/>
      <c r="S150" s="13"/>
      <c r="T150" s="13"/>
      <c r="U150" s="13"/>
      <c r="V150" s="13"/>
      <c r="W150" s="13"/>
      <c r="X150" s="13"/>
      <c r="Y150" s="13"/>
      <c r="Z150" s="13"/>
    </row>
    <row r="151" spans="1:26" ht="12.75" customHeight="1" x14ac:dyDescent="0.2">
      <c r="A151" s="13"/>
      <c r="B151" s="859" t="s">
        <v>395</v>
      </c>
      <c r="C151" s="838"/>
      <c r="D151" s="81" t="s">
        <v>342</v>
      </c>
      <c r="E151" s="82" t="s">
        <v>343</v>
      </c>
      <c r="F151" s="73">
        <v>0</v>
      </c>
      <c r="G151" s="73">
        <v>0</v>
      </c>
      <c r="H151" s="73">
        <v>0</v>
      </c>
      <c r="I151" s="73"/>
      <c r="J151" s="73"/>
      <c r="K151" s="73"/>
      <c r="L151" s="13"/>
      <c r="M151" s="79">
        <f t="shared" si="0"/>
        <v>0</v>
      </c>
      <c r="N151" s="13"/>
      <c r="O151" s="870"/>
      <c r="P151" s="13"/>
      <c r="Q151" s="13"/>
      <c r="R151" s="13"/>
      <c r="S151" s="13"/>
      <c r="T151" s="13"/>
      <c r="U151" s="13"/>
      <c r="V151" s="13"/>
      <c r="W151" s="13"/>
      <c r="X151" s="13"/>
      <c r="Y151" s="13"/>
      <c r="Z151" s="13"/>
    </row>
    <row r="152" spans="1:26" ht="12.75" customHeight="1" x14ac:dyDescent="0.2">
      <c r="A152" s="13"/>
      <c r="B152" s="839"/>
      <c r="C152" s="838"/>
      <c r="D152" s="81" t="s">
        <v>344</v>
      </c>
      <c r="E152" s="82" t="s">
        <v>345</v>
      </c>
      <c r="F152" s="73">
        <v>0</v>
      </c>
      <c r="G152" s="73">
        <v>0</v>
      </c>
      <c r="H152" s="73">
        <v>0</v>
      </c>
      <c r="I152" s="73"/>
      <c r="J152" s="73"/>
      <c r="K152" s="73"/>
      <c r="L152" s="13"/>
      <c r="M152" s="79">
        <f t="shared" si="0"/>
        <v>0</v>
      </c>
      <c r="N152" s="13"/>
      <c r="O152" s="870"/>
      <c r="P152" s="13"/>
      <c r="Q152" s="13"/>
      <c r="R152" s="13"/>
      <c r="S152" s="13"/>
      <c r="T152" s="13"/>
      <c r="U152" s="13"/>
      <c r="V152" s="13"/>
      <c r="W152" s="13"/>
      <c r="X152" s="13"/>
      <c r="Y152" s="13"/>
      <c r="Z152" s="13"/>
    </row>
    <row r="153" spans="1:26" ht="12.75" customHeight="1" x14ac:dyDescent="0.2">
      <c r="A153" s="13"/>
      <c r="B153" s="859" t="s">
        <v>396</v>
      </c>
      <c r="C153" s="838"/>
      <c r="D153" s="81" t="s">
        <v>347</v>
      </c>
      <c r="E153" s="82" t="s">
        <v>348</v>
      </c>
      <c r="F153" s="73">
        <v>0</v>
      </c>
      <c r="G153" s="73">
        <v>0</v>
      </c>
      <c r="H153" s="73">
        <v>0</v>
      </c>
      <c r="I153" s="73"/>
      <c r="J153" s="73"/>
      <c r="K153" s="73"/>
      <c r="L153" s="13"/>
      <c r="M153" s="79">
        <f t="shared" si="0"/>
        <v>0</v>
      </c>
      <c r="N153" s="13"/>
      <c r="O153" s="870"/>
      <c r="P153" s="13"/>
      <c r="Q153" s="13"/>
      <c r="R153" s="13"/>
      <c r="S153" s="13"/>
      <c r="T153" s="13"/>
      <c r="U153" s="13"/>
      <c r="V153" s="13"/>
      <c r="W153" s="13"/>
      <c r="X153" s="13"/>
      <c r="Y153" s="13"/>
      <c r="Z153" s="13"/>
    </row>
    <row r="154" spans="1:26" ht="12.75" customHeight="1" x14ac:dyDescent="0.2">
      <c r="A154" s="13"/>
      <c r="B154" s="839"/>
      <c r="C154" s="838"/>
      <c r="D154" s="81" t="s">
        <v>349</v>
      </c>
      <c r="E154" s="82" t="s">
        <v>350</v>
      </c>
      <c r="F154" s="73">
        <v>0</v>
      </c>
      <c r="G154" s="73">
        <v>0</v>
      </c>
      <c r="H154" s="73">
        <v>0</v>
      </c>
      <c r="I154" s="73"/>
      <c r="J154" s="73"/>
      <c r="K154" s="73"/>
      <c r="L154" s="13"/>
      <c r="M154" s="79">
        <f t="shared" si="0"/>
        <v>0</v>
      </c>
      <c r="N154" s="13"/>
      <c r="O154" s="870"/>
      <c r="P154" s="13"/>
      <c r="Q154" s="13"/>
      <c r="R154" s="13"/>
      <c r="S154" s="13"/>
      <c r="T154" s="13"/>
      <c r="U154" s="13"/>
      <c r="V154" s="13"/>
      <c r="W154" s="13"/>
      <c r="X154" s="13"/>
      <c r="Y154" s="13"/>
      <c r="Z154" s="13"/>
    </row>
    <row r="155" spans="1:26" ht="12.75" customHeight="1" x14ac:dyDescent="0.2">
      <c r="A155" s="13"/>
      <c r="B155" s="859" t="s">
        <v>397</v>
      </c>
      <c r="C155" s="838"/>
      <c r="D155" s="81" t="s">
        <v>352</v>
      </c>
      <c r="E155" s="82" t="s">
        <v>353</v>
      </c>
      <c r="F155" s="73">
        <v>0</v>
      </c>
      <c r="G155" s="73">
        <v>0</v>
      </c>
      <c r="H155" s="73">
        <v>1</v>
      </c>
      <c r="I155" s="73"/>
      <c r="J155" s="73"/>
      <c r="K155" s="73"/>
      <c r="L155" s="13"/>
      <c r="M155" s="79">
        <f t="shared" si="0"/>
        <v>1</v>
      </c>
      <c r="N155" s="13"/>
      <c r="O155" s="870"/>
      <c r="P155" s="13"/>
      <c r="Q155" s="13"/>
      <c r="R155" s="13"/>
      <c r="S155" s="13"/>
      <c r="T155" s="13"/>
      <c r="U155" s="13"/>
      <c r="V155" s="13"/>
      <c r="W155" s="13"/>
      <c r="X155" s="13"/>
      <c r="Y155" s="13"/>
      <c r="Z155" s="13"/>
    </row>
    <row r="156" spans="1:26" ht="12.75" customHeight="1" x14ac:dyDescent="0.2">
      <c r="A156" s="13"/>
      <c r="B156" s="839"/>
      <c r="C156" s="838"/>
      <c r="D156" s="81" t="s">
        <v>354</v>
      </c>
      <c r="E156" s="82" t="s">
        <v>355</v>
      </c>
      <c r="F156" s="73">
        <v>0</v>
      </c>
      <c r="G156" s="73">
        <v>0</v>
      </c>
      <c r="H156" s="73">
        <v>500</v>
      </c>
      <c r="I156" s="73"/>
      <c r="J156" s="73"/>
      <c r="K156" s="73"/>
      <c r="L156" s="13"/>
      <c r="M156" s="79">
        <f t="shared" si="0"/>
        <v>500</v>
      </c>
      <c r="N156" s="13"/>
      <c r="O156" s="870"/>
      <c r="P156" s="13"/>
      <c r="Q156" s="13"/>
      <c r="R156" s="13"/>
      <c r="S156" s="13"/>
      <c r="T156" s="13"/>
      <c r="U156" s="13"/>
      <c r="V156" s="13"/>
      <c r="W156" s="13"/>
      <c r="X156" s="13"/>
      <c r="Y156" s="13"/>
      <c r="Z156" s="13"/>
    </row>
    <row r="157" spans="1:26" ht="12.75" customHeight="1" x14ac:dyDescent="0.2">
      <c r="A157" s="13"/>
      <c r="B157" s="859" t="s">
        <v>398</v>
      </c>
      <c r="C157" s="838"/>
      <c r="D157" s="81" t="s">
        <v>357</v>
      </c>
      <c r="E157" s="82" t="s">
        <v>358</v>
      </c>
      <c r="F157" s="73">
        <v>0</v>
      </c>
      <c r="G157" s="73">
        <v>0</v>
      </c>
      <c r="H157" s="73">
        <v>1</v>
      </c>
      <c r="I157" s="73"/>
      <c r="J157" s="73"/>
      <c r="K157" s="73"/>
      <c r="L157" s="13"/>
      <c r="M157" s="79">
        <f t="shared" si="0"/>
        <v>1</v>
      </c>
      <c r="N157" s="13"/>
      <c r="O157" s="870"/>
      <c r="P157" s="13"/>
      <c r="Q157" s="13"/>
      <c r="R157" s="13"/>
      <c r="S157" s="13"/>
      <c r="T157" s="13"/>
      <c r="U157" s="13"/>
      <c r="V157" s="13"/>
      <c r="W157" s="13"/>
      <c r="X157" s="13"/>
      <c r="Y157" s="13"/>
      <c r="Z157" s="13"/>
    </row>
    <row r="158" spans="1:26" ht="12.75" customHeight="1" x14ac:dyDescent="0.2">
      <c r="A158" s="13"/>
      <c r="B158" s="839"/>
      <c r="C158" s="838"/>
      <c r="D158" s="81" t="s">
        <v>359</v>
      </c>
      <c r="E158" s="82" t="s">
        <v>360</v>
      </c>
      <c r="F158" s="73">
        <v>0</v>
      </c>
      <c r="G158" s="73">
        <v>0</v>
      </c>
      <c r="H158" s="73">
        <v>500</v>
      </c>
      <c r="I158" s="73"/>
      <c r="J158" s="73"/>
      <c r="K158" s="73"/>
      <c r="L158" s="13"/>
      <c r="M158" s="79">
        <f t="shared" si="0"/>
        <v>500</v>
      </c>
      <c r="N158" s="13"/>
      <c r="O158" s="870"/>
      <c r="P158" s="13"/>
      <c r="Q158" s="13"/>
      <c r="R158" s="13"/>
      <c r="S158" s="13"/>
      <c r="T158" s="13"/>
      <c r="U158" s="13"/>
      <c r="V158" s="13"/>
      <c r="W158" s="13"/>
      <c r="X158" s="13"/>
      <c r="Y158" s="13"/>
      <c r="Z158" s="13"/>
    </row>
    <row r="159" spans="1:26" ht="12.75" customHeight="1" x14ac:dyDescent="0.2">
      <c r="A159" s="13"/>
      <c r="B159" s="859">
        <v>8</v>
      </c>
      <c r="C159" s="838"/>
      <c r="D159" s="119" t="s">
        <v>361</v>
      </c>
      <c r="E159" s="120" t="s">
        <v>362</v>
      </c>
      <c r="F159" s="121">
        <f t="shared" ref="F159:K159" si="11">F127+F129+F131+F133+F135+F137+F139+F141+F143+F145+F147+F149+F151+F153</f>
        <v>3</v>
      </c>
      <c r="G159" s="121">
        <f t="shared" si="11"/>
        <v>4</v>
      </c>
      <c r="H159" s="121">
        <f t="shared" si="11"/>
        <v>6</v>
      </c>
      <c r="I159" s="121">
        <f t="shared" si="11"/>
        <v>0</v>
      </c>
      <c r="J159" s="121">
        <f t="shared" si="11"/>
        <v>0</v>
      </c>
      <c r="K159" s="121">
        <f t="shared" si="11"/>
        <v>0</v>
      </c>
      <c r="L159" s="13"/>
      <c r="M159" s="110">
        <f t="shared" si="0"/>
        <v>13</v>
      </c>
      <c r="N159" s="13"/>
      <c r="O159" s="870"/>
      <c r="P159" s="13"/>
      <c r="Q159" s="13"/>
      <c r="R159" s="13"/>
      <c r="S159" s="13"/>
      <c r="T159" s="13"/>
      <c r="U159" s="13"/>
      <c r="V159" s="13"/>
      <c r="W159" s="13"/>
      <c r="X159" s="13"/>
      <c r="Y159" s="13"/>
      <c r="Z159" s="13"/>
    </row>
    <row r="160" spans="1:26" ht="12.75" customHeight="1" x14ac:dyDescent="0.2">
      <c r="A160" s="13"/>
      <c r="B160" s="839"/>
      <c r="C160" s="839"/>
      <c r="D160" s="119" t="s">
        <v>363</v>
      </c>
      <c r="E160" s="120" t="s">
        <v>364</v>
      </c>
      <c r="F160" s="121">
        <f>F128+F130+F132+F134+F136+F138+F140+F142+F144+F146+F148+F150+F152+F154</f>
        <v>130</v>
      </c>
      <c r="G160" s="121">
        <f t="shared" ref="G160:K160" si="12">+G128+G130+G132+G134+G136+G138+G140+G142+G144+G146+G148+G150+G152+G154</f>
        <v>130</v>
      </c>
      <c r="H160" s="121">
        <f t="shared" si="12"/>
        <v>1130</v>
      </c>
      <c r="I160" s="121">
        <f t="shared" si="12"/>
        <v>0</v>
      </c>
      <c r="J160" s="121">
        <f t="shared" si="12"/>
        <v>0</v>
      </c>
      <c r="K160" s="121">
        <f t="shared" si="12"/>
        <v>0</v>
      </c>
      <c r="L160" s="13"/>
      <c r="M160" s="110">
        <f t="shared" si="0"/>
        <v>1390</v>
      </c>
      <c r="N160" s="13"/>
      <c r="O160" s="870"/>
      <c r="P160" s="13"/>
      <c r="Q160" s="13"/>
      <c r="R160" s="13"/>
      <c r="S160" s="13"/>
      <c r="T160" s="13"/>
      <c r="U160" s="13"/>
      <c r="V160" s="13"/>
      <c r="W160" s="13"/>
      <c r="X160" s="13"/>
      <c r="Y160" s="13"/>
      <c r="Z160" s="13"/>
    </row>
    <row r="161" spans="1:26" ht="12.75" customHeight="1" x14ac:dyDescent="0.2">
      <c r="A161" s="13"/>
      <c r="B161" s="859" t="s">
        <v>399</v>
      </c>
      <c r="C161" s="860" t="s">
        <v>400</v>
      </c>
      <c r="D161" s="81" t="s">
        <v>401</v>
      </c>
      <c r="E161" s="82" t="s">
        <v>402</v>
      </c>
      <c r="F161" s="73">
        <v>0</v>
      </c>
      <c r="G161" s="73">
        <v>0</v>
      </c>
      <c r="H161" s="73">
        <v>0</v>
      </c>
      <c r="I161" s="73"/>
      <c r="J161" s="73"/>
      <c r="K161" s="73"/>
      <c r="L161" s="13"/>
      <c r="M161" s="79">
        <f t="shared" si="0"/>
        <v>0</v>
      </c>
      <c r="N161" s="13"/>
      <c r="O161" s="869"/>
      <c r="P161" s="13"/>
      <c r="Q161" s="13"/>
      <c r="R161" s="13"/>
      <c r="S161" s="13"/>
      <c r="T161" s="13"/>
      <c r="U161" s="13"/>
      <c r="V161" s="13"/>
      <c r="W161" s="13"/>
      <c r="X161" s="13"/>
      <c r="Y161" s="13"/>
      <c r="Z161" s="13"/>
    </row>
    <row r="162" spans="1:26" ht="12.75" customHeight="1" x14ac:dyDescent="0.2">
      <c r="A162" s="13"/>
      <c r="B162" s="839"/>
      <c r="C162" s="838"/>
      <c r="D162" s="81" t="s">
        <v>403</v>
      </c>
      <c r="E162" s="82" t="s">
        <v>404</v>
      </c>
      <c r="F162" s="73">
        <v>0</v>
      </c>
      <c r="G162" s="73">
        <v>0</v>
      </c>
      <c r="H162" s="73">
        <v>0</v>
      </c>
      <c r="I162" s="73"/>
      <c r="J162" s="73"/>
      <c r="K162" s="73"/>
      <c r="L162" s="13"/>
      <c r="M162" s="79">
        <f t="shared" si="0"/>
        <v>0</v>
      </c>
      <c r="N162" s="13"/>
      <c r="O162" s="870"/>
      <c r="P162" s="13"/>
      <c r="Q162" s="13"/>
      <c r="R162" s="13"/>
      <c r="S162" s="13"/>
      <c r="T162" s="13"/>
      <c r="U162" s="13"/>
      <c r="V162" s="13"/>
      <c r="W162" s="13"/>
      <c r="X162" s="13"/>
      <c r="Y162" s="13"/>
      <c r="Z162" s="13"/>
    </row>
    <row r="163" spans="1:26" ht="12.75" customHeight="1" x14ac:dyDescent="0.2">
      <c r="A163" s="13"/>
      <c r="B163" s="859" t="s">
        <v>405</v>
      </c>
      <c r="C163" s="838"/>
      <c r="D163" s="81" t="s">
        <v>406</v>
      </c>
      <c r="E163" s="82" t="s">
        <v>407</v>
      </c>
      <c r="F163" s="73">
        <v>0</v>
      </c>
      <c r="G163" s="73">
        <v>0</v>
      </c>
      <c r="H163" s="73">
        <v>0</v>
      </c>
      <c r="I163" s="73"/>
      <c r="J163" s="73"/>
      <c r="K163" s="73"/>
      <c r="L163" s="13"/>
      <c r="M163" s="79">
        <f t="shared" si="0"/>
        <v>0</v>
      </c>
      <c r="N163" s="13"/>
      <c r="O163" s="870"/>
      <c r="P163" s="13"/>
      <c r="Q163" s="13"/>
      <c r="R163" s="13"/>
      <c r="S163" s="13"/>
      <c r="T163" s="13"/>
      <c r="U163" s="13"/>
      <c r="V163" s="13"/>
      <c r="W163" s="13"/>
      <c r="X163" s="13"/>
      <c r="Y163" s="13"/>
      <c r="Z163" s="13"/>
    </row>
    <row r="164" spans="1:26" ht="12.75" customHeight="1" x14ac:dyDescent="0.2">
      <c r="A164" s="13"/>
      <c r="B164" s="839"/>
      <c r="C164" s="838"/>
      <c r="D164" s="81" t="s">
        <v>408</v>
      </c>
      <c r="E164" s="82" t="s">
        <v>409</v>
      </c>
      <c r="F164" s="73">
        <v>0</v>
      </c>
      <c r="G164" s="73">
        <v>0</v>
      </c>
      <c r="H164" s="73">
        <v>0</v>
      </c>
      <c r="I164" s="73"/>
      <c r="J164" s="73"/>
      <c r="K164" s="73"/>
      <c r="L164" s="13"/>
      <c r="M164" s="79">
        <f t="shared" si="0"/>
        <v>0</v>
      </c>
      <c r="N164" s="13"/>
      <c r="O164" s="870"/>
      <c r="P164" s="13"/>
      <c r="Q164" s="13"/>
      <c r="R164" s="13"/>
      <c r="S164" s="13"/>
      <c r="T164" s="13"/>
      <c r="U164" s="13"/>
      <c r="V164" s="13"/>
      <c r="W164" s="13"/>
      <c r="X164" s="13"/>
      <c r="Y164" s="13"/>
      <c r="Z164" s="13"/>
    </row>
    <row r="165" spans="1:26" ht="12.75" customHeight="1" x14ac:dyDescent="0.2">
      <c r="A165" s="13"/>
      <c r="B165" s="859" t="s">
        <v>410</v>
      </c>
      <c r="C165" s="838"/>
      <c r="D165" s="81" t="s">
        <v>411</v>
      </c>
      <c r="E165" s="82" t="s">
        <v>412</v>
      </c>
      <c r="F165" s="73">
        <v>4</v>
      </c>
      <c r="G165" s="73">
        <v>4</v>
      </c>
      <c r="H165" s="73">
        <v>4</v>
      </c>
      <c r="I165" s="73"/>
      <c r="J165" s="73"/>
      <c r="K165" s="73"/>
      <c r="L165" s="13"/>
      <c r="M165" s="79">
        <f t="shared" si="0"/>
        <v>12</v>
      </c>
      <c r="N165" s="13"/>
      <c r="O165" s="870"/>
      <c r="P165" s="13"/>
      <c r="Q165" s="13"/>
      <c r="R165" s="13"/>
      <c r="S165" s="13"/>
      <c r="T165" s="13"/>
      <c r="U165" s="13"/>
      <c r="V165" s="13"/>
      <c r="W165" s="13"/>
      <c r="X165" s="13"/>
      <c r="Y165" s="13"/>
      <c r="Z165" s="13"/>
    </row>
    <row r="166" spans="1:26" ht="12.75" customHeight="1" x14ac:dyDescent="0.2">
      <c r="A166" s="13"/>
      <c r="B166" s="839"/>
      <c r="C166" s="838"/>
      <c r="D166" s="81" t="s">
        <v>413</v>
      </c>
      <c r="E166" s="82" t="s">
        <v>414</v>
      </c>
      <c r="F166" s="73">
        <v>1415</v>
      </c>
      <c r="G166" s="73">
        <v>1415</v>
      </c>
      <c r="H166" s="73">
        <v>1415</v>
      </c>
      <c r="I166" s="73"/>
      <c r="J166" s="73"/>
      <c r="K166" s="73"/>
      <c r="L166" s="13"/>
      <c r="M166" s="79">
        <f t="shared" si="0"/>
        <v>4245</v>
      </c>
      <c r="N166" s="13"/>
      <c r="O166" s="870"/>
      <c r="P166" s="13"/>
      <c r="Q166" s="13"/>
      <c r="R166" s="13"/>
      <c r="S166" s="13"/>
      <c r="T166" s="13"/>
      <c r="U166" s="13"/>
      <c r="V166" s="13"/>
      <c r="W166" s="13"/>
      <c r="X166" s="13"/>
      <c r="Y166" s="13"/>
      <c r="Z166" s="13"/>
    </row>
    <row r="167" spans="1:26" ht="12.75" customHeight="1" x14ac:dyDescent="0.2">
      <c r="A167" s="13"/>
      <c r="B167" s="859" t="s">
        <v>415</v>
      </c>
      <c r="C167" s="838"/>
      <c r="D167" s="81" t="s">
        <v>416</v>
      </c>
      <c r="E167" s="82" t="s">
        <v>417</v>
      </c>
      <c r="F167" s="73">
        <v>1</v>
      </c>
      <c r="G167" s="73">
        <v>1</v>
      </c>
      <c r="H167" s="73">
        <v>1</v>
      </c>
      <c r="I167" s="73"/>
      <c r="J167" s="73"/>
      <c r="K167" s="73"/>
      <c r="L167" s="13"/>
      <c r="M167" s="79">
        <f t="shared" si="0"/>
        <v>3</v>
      </c>
      <c r="N167" s="13"/>
      <c r="O167" s="870"/>
      <c r="P167" s="13"/>
      <c r="Q167" s="13"/>
      <c r="R167" s="13"/>
      <c r="S167" s="13"/>
      <c r="T167" s="13"/>
      <c r="U167" s="13"/>
      <c r="V167" s="13"/>
      <c r="W167" s="13"/>
      <c r="X167" s="13"/>
      <c r="Y167" s="13"/>
      <c r="Z167" s="13"/>
    </row>
    <row r="168" spans="1:26" ht="12.75" customHeight="1" x14ac:dyDescent="0.2">
      <c r="A168" s="13"/>
      <c r="B168" s="839"/>
      <c r="C168" s="838"/>
      <c r="D168" s="81" t="s">
        <v>418</v>
      </c>
      <c r="E168" s="82" t="s">
        <v>419</v>
      </c>
      <c r="F168" s="73">
        <v>50</v>
      </c>
      <c r="G168" s="73">
        <v>50</v>
      </c>
      <c r="H168" s="73">
        <v>50</v>
      </c>
      <c r="I168" s="73"/>
      <c r="J168" s="73"/>
      <c r="K168" s="73"/>
      <c r="L168" s="13"/>
      <c r="M168" s="79">
        <f t="shared" si="0"/>
        <v>150</v>
      </c>
      <c r="N168" s="13"/>
      <c r="O168" s="870"/>
      <c r="P168" s="13"/>
      <c r="Q168" s="13"/>
      <c r="R168" s="13"/>
      <c r="S168" s="13"/>
      <c r="T168" s="13"/>
      <c r="U168" s="13"/>
      <c r="V168" s="13"/>
      <c r="W168" s="13"/>
      <c r="X168" s="13"/>
      <c r="Y168" s="13"/>
      <c r="Z168" s="13"/>
    </row>
    <row r="169" spans="1:26" ht="12.75" customHeight="1" x14ac:dyDescent="0.2">
      <c r="A169" s="13"/>
      <c r="B169" s="859" t="s">
        <v>420</v>
      </c>
      <c r="C169" s="838"/>
      <c r="D169" s="81" t="s">
        <v>421</v>
      </c>
      <c r="E169" s="82" t="s">
        <v>422</v>
      </c>
      <c r="F169" s="73">
        <v>0</v>
      </c>
      <c r="G169" s="73">
        <v>0</v>
      </c>
      <c r="H169" s="73">
        <v>0</v>
      </c>
      <c r="I169" s="73"/>
      <c r="J169" s="73"/>
      <c r="K169" s="73"/>
      <c r="L169" s="13"/>
      <c r="M169" s="79">
        <f t="shared" si="0"/>
        <v>0</v>
      </c>
      <c r="N169" s="13"/>
      <c r="O169" s="870"/>
      <c r="P169" s="13"/>
      <c r="Q169" s="13"/>
      <c r="R169" s="13"/>
      <c r="S169" s="13"/>
      <c r="T169" s="13"/>
      <c r="U169" s="13"/>
      <c r="V169" s="13"/>
      <c r="W169" s="13"/>
      <c r="X169" s="13"/>
      <c r="Y169" s="13"/>
      <c r="Z169" s="13"/>
    </row>
    <row r="170" spans="1:26" ht="12.75" customHeight="1" x14ac:dyDescent="0.2">
      <c r="A170" s="13"/>
      <c r="B170" s="839"/>
      <c r="C170" s="838"/>
      <c r="D170" s="81" t="s">
        <v>423</v>
      </c>
      <c r="E170" s="82" t="s">
        <v>424</v>
      </c>
      <c r="F170" s="73">
        <v>0</v>
      </c>
      <c r="G170" s="73">
        <v>0</v>
      </c>
      <c r="H170" s="73">
        <v>0</v>
      </c>
      <c r="I170" s="73"/>
      <c r="J170" s="73"/>
      <c r="K170" s="73"/>
      <c r="L170" s="13"/>
      <c r="M170" s="79">
        <f t="shared" si="0"/>
        <v>0</v>
      </c>
      <c r="N170" s="13"/>
      <c r="O170" s="870"/>
      <c r="P170" s="13"/>
      <c r="Q170" s="13"/>
      <c r="R170" s="13"/>
      <c r="S170" s="13"/>
      <c r="T170" s="13"/>
      <c r="U170" s="13"/>
      <c r="V170" s="13"/>
      <c r="W170" s="13"/>
      <c r="X170" s="13"/>
      <c r="Y170" s="13"/>
      <c r="Z170" s="13"/>
    </row>
    <row r="171" spans="1:26" ht="12.75" customHeight="1" x14ac:dyDescent="0.2">
      <c r="A171" s="13"/>
      <c r="B171" s="859" t="s">
        <v>425</v>
      </c>
      <c r="C171" s="838"/>
      <c r="D171" s="81" t="s">
        <v>426</v>
      </c>
      <c r="E171" s="82" t="s">
        <v>427</v>
      </c>
      <c r="F171" s="73">
        <v>274</v>
      </c>
      <c r="G171" s="73">
        <v>274</v>
      </c>
      <c r="H171" s="73">
        <v>274</v>
      </c>
      <c r="I171" s="73"/>
      <c r="J171" s="73"/>
      <c r="K171" s="73"/>
      <c r="L171" s="13"/>
      <c r="M171" s="79">
        <f t="shared" si="0"/>
        <v>822</v>
      </c>
      <c r="N171" s="13"/>
      <c r="O171" s="870"/>
      <c r="P171" s="13"/>
      <c r="Q171" s="13"/>
      <c r="R171" s="13"/>
      <c r="S171" s="13"/>
      <c r="T171" s="13"/>
      <c r="U171" s="13"/>
      <c r="V171" s="13"/>
      <c r="W171" s="13"/>
      <c r="X171" s="13"/>
      <c r="Y171" s="13"/>
      <c r="Z171" s="13"/>
    </row>
    <row r="172" spans="1:26" ht="12.75" customHeight="1" x14ac:dyDescent="0.2">
      <c r="A172" s="13"/>
      <c r="B172" s="839"/>
      <c r="C172" s="838"/>
      <c r="D172" s="81" t="s">
        <v>428</v>
      </c>
      <c r="E172" s="82" t="s">
        <v>429</v>
      </c>
      <c r="F172" s="73">
        <v>1415</v>
      </c>
      <c r="G172" s="73">
        <v>1415</v>
      </c>
      <c r="H172" s="73">
        <v>1415</v>
      </c>
      <c r="I172" s="73"/>
      <c r="J172" s="73"/>
      <c r="K172" s="73"/>
      <c r="L172" s="13"/>
      <c r="M172" s="79">
        <f t="shared" si="0"/>
        <v>4245</v>
      </c>
      <c r="N172" s="13"/>
      <c r="O172" s="870"/>
      <c r="P172" s="13"/>
      <c r="Q172" s="13"/>
      <c r="R172" s="13"/>
      <c r="S172" s="13"/>
      <c r="T172" s="13"/>
      <c r="U172" s="13"/>
      <c r="V172" s="13"/>
      <c r="W172" s="13"/>
      <c r="X172" s="13"/>
      <c r="Y172" s="13"/>
      <c r="Z172" s="13"/>
    </row>
    <row r="173" spans="1:26" ht="12.75" customHeight="1" x14ac:dyDescent="0.2">
      <c r="A173" s="13"/>
      <c r="B173" s="859" t="s">
        <v>430</v>
      </c>
      <c r="C173" s="838"/>
      <c r="D173" s="81" t="s">
        <v>431</v>
      </c>
      <c r="E173" s="82" t="s">
        <v>432</v>
      </c>
      <c r="F173" s="73">
        <v>0</v>
      </c>
      <c r="G173" s="73">
        <v>0</v>
      </c>
      <c r="H173" s="73">
        <v>0</v>
      </c>
      <c r="I173" s="73"/>
      <c r="J173" s="73"/>
      <c r="K173" s="73"/>
      <c r="L173" s="13"/>
      <c r="M173" s="79">
        <f t="shared" si="0"/>
        <v>0</v>
      </c>
      <c r="N173" s="13"/>
      <c r="O173" s="870"/>
      <c r="P173" s="13"/>
      <c r="Q173" s="13"/>
      <c r="R173" s="13"/>
      <c r="S173" s="13"/>
      <c r="T173" s="13"/>
      <c r="U173" s="13"/>
      <c r="V173" s="13"/>
      <c r="W173" s="13"/>
      <c r="X173" s="13"/>
      <c r="Y173" s="13"/>
      <c r="Z173" s="13"/>
    </row>
    <row r="174" spans="1:26" ht="12.75" customHeight="1" x14ac:dyDescent="0.2">
      <c r="A174" s="13"/>
      <c r="B174" s="839"/>
      <c r="C174" s="838"/>
      <c r="D174" s="81" t="s">
        <v>433</v>
      </c>
      <c r="E174" s="82" t="s">
        <v>434</v>
      </c>
      <c r="F174" s="73">
        <v>0</v>
      </c>
      <c r="G174" s="73">
        <v>0</v>
      </c>
      <c r="H174" s="73">
        <v>0</v>
      </c>
      <c r="I174" s="73"/>
      <c r="J174" s="73"/>
      <c r="K174" s="73"/>
      <c r="L174" s="13"/>
      <c r="M174" s="79">
        <f t="shared" si="0"/>
        <v>0</v>
      </c>
      <c r="N174" s="13"/>
      <c r="O174" s="870"/>
      <c r="P174" s="13"/>
      <c r="Q174" s="13"/>
      <c r="R174" s="13"/>
      <c r="S174" s="13"/>
      <c r="T174" s="13"/>
      <c r="U174" s="13"/>
      <c r="V174" s="13"/>
      <c r="W174" s="13"/>
      <c r="X174" s="13"/>
      <c r="Y174" s="13"/>
      <c r="Z174" s="13"/>
    </row>
    <row r="175" spans="1:26" ht="12.75" customHeight="1" x14ac:dyDescent="0.2">
      <c r="A175" s="13"/>
      <c r="B175" s="859" t="s">
        <v>435</v>
      </c>
      <c r="C175" s="838"/>
      <c r="D175" s="81" t="s">
        <v>436</v>
      </c>
      <c r="E175" s="82" t="s">
        <v>437</v>
      </c>
      <c r="F175" s="73">
        <v>13</v>
      </c>
      <c r="G175" s="73">
        <v>13</v>
      </c>
      <c r="H175" s="73">
        <v>13</v>
      </c>
      <c r="I175" s="73"/>
      <c r="J175" s="73"/>
      <c r="K175" s="73"/>
      <c r="L175" s="13"/>
      <c r="M175" s="79">
        <f t="shared" si="0"/>
        <v>39</v>
      </c>
      <c r="N175" s="13"/>
      <c r="O175" s="870"/>
      <c r="P175" s="13"/>
      <c r="Q175" s="13"/>
      <c r="R175" s="13"/>
      <c r="S175" s="13"/>
      <c r="T175" s="13"/>
      <c r="U175" s="13"/>
      <c r="V175" s="13"/>
      <c r="W175" s="13"/>
      <c r="X175" s="13"/>
      <c r="Y175" s="13"/>
      <c r="Z175" s="13"/>
    </row>
    <row r="176" spans="1:26" ht="12.75" customHeight="1" x14ac:dyDescent="0.2">
      <c r="A176" s="13"/>
      <c r="B176" s="839"/>
      <c r="C176" s="838"/>
      <c r="D176" s="81" t="s">
        <v>438</v>
      </c>
      <c r="E176" s="82" t="s">
        <v>439</v>
      </c>
      <c r="F176" s="73">
        <v>1415</v>
      </c>
      <c r="G176" s="73">
        <v>1415</v>
      </c>
      <c r="H176" s="73">
        <v>1415</v>
      </c>
      <c r="I176" s="73"/>
      <c r="J176" s="73"/>
      <c r="K176" s="73"/>
      <c r="L176" s="13"/>
      <c r="M176" s="79">
        <f t="shared" si="0"/>
        <v>4245</v>
      </c>
      <c r="N176" s="13"/>
      <c r="O176" s="870"/>
      <c r="P176" s="13"/>
      <c r="Q176" s="13"/>
      <c r="R176" s="13"/>
      <c r="S176" s="13"/>
      <c r="T176" s="13"/>
      <c r="U176" s="13"/>
      <c r="V176" s="13"/>
      <c r="W176" s="13"/>
      <c r="X176" s="13"/>
      <c r="Y176" s="13"/>
      <c r="Z176" s="13"/>
    </row>
    <row r="177" spans="1:26" ht="12.75" customHeight="1" x14ac:dyDescent="0.2">
      <c r="A177" s="13"/>
      <c r="B177" s="859">
        <v>9</v>
      </c>
      <c r="C177" s="838"/>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70"/>
      <c r="P177" s="13"/>
      <c r="Q177" s="13"/>
      <c r="R177" s="13"/>
      <c r="S177" s="13"/>
      <c r="T177" s="13"/>
      <c r="U177" s="13"/>
      <c r="V177" s="13"/>
      <c r="W177" s="13"/>
      <c r="X177" s="13"/>
      <c r="Y177" s="13"/>
      <c r="Z177" s="13"/>
    </row>
    <row r="178" spans="1:26" ht="12.75" customHeight="1" x14ac:dyDescent="0.2">
      <c r="A178" s="13"/>
      <c r="B178" s="839"/>
      <c r="C178" s="839"/>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70"/>
      <c r="P178" s="13"/>
      <c r="Q178" s="13"/>
      <c r="R178" s="13"/>
      <c r="S178" s="13"/>
      <c r="T178" s="13"/>
      <c r="U178" s="13"/>
      <c r="V178" s="13"/>
      <c r="W178" s="13"/>
      <c r="X178" s="13"/>
      <c r="Y178" s="13"/>
      <c r="Z178" s="13"/>
    </row>
    <row r="179" spans="1:26" ht="12.75" customHeight="1" x14ac:dyDescent="0.2">
      <c r="A179" s="13"/>
      <c r="B179" s="83" t="s">
        <v>442</v>
      </c>
      <c r="C179" s="860" t="s">
        <v>443</v>
      </c>
      <c r="D179" s="124" t="s">
        <v>444</v>
      </c>
      <c r="E179" s="125" t="s">
        <v>445</v>
      </c>
      <c r="F179" s="78">
        <v>199</v>
      </c>
      <c r="G179" s="78">
        <v>145</v>
      </c>
      <c r="H179" s="78">
        <v>89</v>
      </c>
      <c r="I179" s="78"/>
      <c r="J179" s="78"/>
      <c r="K179" s="78"/>
      <c r="L179" s="13"/>
      <c r="M179" s="79">
        <f t="shared" si="0"/>
        <v>433</v>
      </c>
      <c r="N179" s="13"/>
      <c r="O179" s="869" t="s">
        <v>446</v>
      </c>
      <c r="P179" s="13"/>
      <c r="Q179" s="13"/>
      <c r="R179" s="13"/>
      <c r="S179" s="13"/>
      <c r="T179" s="13"/>
      <c r="U179" s="13"/>
      <c r="V179" s="13"/>
      <c r="W179" s="13"/>
      <c r="X179" s="13"/>
      <c r="Y179" s="13"/>
      <c r="Z179" s="13"/>
    </row>
    <row r="180" spans="1:26" ht="13.5" customHeight="1" x14ac:dyDescent="0.2">
      <c r="A180" s="13"/>
      <c r="B180" s="859" t="s">
        <v>447</v>
      </c>
      <c r="C180" s="838"/>
      <c r="D180" s="81" t="s">
        <v>448</v>
      </c>
      <c r="E180" s="82" t="s">
        <v>449</v>
      </c>
      <c r="F180" s="73">
        <v>48</v>
      </c>
      <c r="G180" s="73">
        <v>35</v>
      </c>
      <c r="H180" s="73">
        <v>33</v>
      </c>
      <c r="I180" s="73"/>
      <c r="J180" s="73"/>
      <c r="K180" s="73"/>
      <c r="L180" s="13"/>
      <c r="M180" s="79">
        <f t="shared" si="0"/>
        <v>116</v>
      </c>
      <c r="N180" s="13"/>
      <c r="O180" s="870"/>
      <c r="P180" s="13"/>
      <c r="Q180" s="13"/>
      <c r="R180" s="13"/>
      <c r="S180" s="13"/>
      <c r="T180" s="13"/>
      <c r="U180" s="13"/>
      <c r="V180" s="13"/>
      <c r="W180" s="13"/>
      <c r="X180" s="13"/>
      <c r="Y180" s="13"/>
      <c r="Z180" s="13"/>
    </row>
    <row r="181" spans="1:26" ht="13.5" customHeight="1" x14ac:dyDescent="0.2">
      <c r="A181" s="13"/>
      <c r="B181" s="839"/>
      <c r="C181" s="838"/>
      <c r="D181" s="124" t="s">
        <v>450</v>
      </c>
      <c r="E181" s="125" t="s">
        <v>451</v>
      </c>
      <c r="F181" s="78">
        <v>48</v>
      </c>
      <c r="G181" s="78">
        <v>35</v>
      </c>
      <c r="H181" s="78">
        <v>33</v>
      </c>
      <c r="I181" s="78"/>
      <c r="J181" s="78"/>
      <c r="K181" s="78"/>
      <c r="L181" s="13"/>
      <c r="M181" s="79">
        <f t="shared" si="0"/>
        <v>116</v>
      </c>
      <c r="N181" s="13"/>
      <c r="O181" s="870"/>
      <c r="P181" s="13"/>
      <c r="Q181" s="13"/>
      <c r="R181" s="13"/>
      <c r="S181" s="13"/>
      <c r="T181" s="13"/>
      <c r="U181" s="13"/>
      <c r="V181" s="13"/>
      <c r="W181" s="13"/>
      <c r="X181" s="13"/>
      <c r="Y181" s="13"/>
      <c r="Z181" s="13"/>
    </row>
    <row r="182" spans="1:26" ht="12.75" customHeight="1" x14ac:dyDescent="0.2">
      <c r="A182" s="13"/>
      <c r="B182" s="874" t="s">
        <v>452</v>
      </c>
      <c r="C182" s="838"/>
      <c r="D182" s="81" t="s">
        <v>453</v>
      </c>
      <c r="E182" s="82" t="s">
        <v>454</v>
      </c>
      <c r="F182" s="73">
        <v>9</v>
      </c>
      <c r="G182" s="73">
        <v>3</v>
      </c>
      <c r="H182" s="73">
        <v>9</v>
      </c>
      <c r="I182" s="73"/>
      <c r="J182" s="73"/>
      <c r="K182" s="73"/>
      <c r="L182" s="13"/>
      <c r="M182" s="79">
        <f t="shared" si="0"/>
        <v>21</v>
      </c>
      <c r="N182" s="13"/>
      <c r="O182" s="870"/>
      <c r="P182" s="13"/>
      <c r="Q182" s="13"/>
      <c r="R182" s="13"/>
      <c r="S182" s="13"/>
      <c r="T182" s="13"/>
      <c r="U182" s="13"/>
      <c r="V182" s="13"/>
      <c r="W182" s="13"/>
      <c r="X182" s="13"/>
      <c r="Y182" s="13"/>
      <c r="Z182" s="13"/>
    </row>
    <row r="183" spans="1:26" ht="12.75" customHeight="1" x14ac:dyDescent="0.2">
      <c r="A183" s="13"/>
      <c r="B183" s="839"/>
      <c r="C183" s="838"/>
      <c r="D183" s="124" t="s">
        <v>455</v>
      </c>
      <c r="E183" s="125" t="s">
        <v>456</v>
      </c>
      <c r="F183" s="78">
        <v>10</v>
      </c>
      <c r="G183" s="78">
        <v>3</v>
      </c>
      <c r="H183" s="78">
        <v>9</v>
      </c>
      <c r="I183" s="78"/>
      <c r="J183" s="78"/>
      <c r="K183" s="78"/>
      <c r="L183" s="13"/>
      <c r="M183" s="79">
        <f t="shared" si="0"/>
        <v>22</v>
      </c>
      <c r="N183" s="13"/>
      <c r="O183" s="870"/>
      <c r="P183" s="13"/>
      <c r="Q183" s="13"/>
      <c r="R183" s="13"/>
      <c r="S183" s="13"/>
      <c r="T183" s="13"/>
      <c r="U183" s="13"/>
      <c r="V183" s="13"/>
      <c r="W183" s="13"/>
      <c r="X183" s="13"/>
      <c r="Y183" s="13"/>
      <c r="Z183" s="13"/>
    </row>
    <row r="184" spans="1:26" ht="12.75" customHeight="1" x14ac:dyDescent="0.2">
      <c r="A184" s="13"/>
      <c r="B184" s="874" t="s">
        <v>457</v>
      </c>
      <c r="C184" s="838"/>
      <c r="D184" s="81" t="s">
        <v>458</v>
      </c>
      <c r="E184" s="82" t="s">
        <v>459</v>
      </c>
      <c r="F184" s="73">
        <v>42</v>
      </c>
      <c r="G184" s="73">
        <v>31</v>
      </c>
      <c r="H184" s="73">
        <v>29</v>
      </c>
      <c r="I184" s="73"/>
      <c r="J184" s="73"/>
      <c r="K184" s="73"/>
      <c r="L184" s="13"/>
      <c r="M184" s="79">
        <f t="shared" si="0"/>
        <v>102</v>
      </c>
      <c r="N184" s="13"/>
      <c r="O184" s="870"/>
      <c r="P184" s="13"/>
      <c r="Q184" s="13"/>
      <c r="R184" s="13"/>
      <c r="S184" s="13"/>
      <c r="T184" s="13"/>
      <c r="U184" s="13"/>
      <c r="V184" s="13"/>
      <c r="W184" s="13"/>
      <c r="X184" s="13"/>
      <c r="Y184" s="13"/>
      <c r="Z184" s="13"/>
    </row>
    <row r="185" spans="1:26" ht="12.75" customHeight="1" x14ac:dyDescent="0.2">
      <c r="A185" s="13"/>
      <c r="B185" s="839"/>
      <c r="C185" s="838"/>
      <c r="D185" s="124" t="s">
        <v>460</v>
      </c>
      <c r="E185" s="125" t="s">
        <v>461</v>
      </c>
      <c r="F185" s="78">
        <v>48</v>
      </c>
      <c r="G185" s="78">
        <v>35</v>
      </c>
      <c r="H185" s="78">
        <v>33</v>
      </c>
      <c r="I185" s="78"/>
      <c r="J185" s="78"/>
      <c r="K185" s="78"/>
      <c r="L185" s="13"/>
      <c r="M185" s="79">
        <f t="shared" si="0"/>
        <v>116</v>
      </c>
      <c r="N185" s="13"/>
      <c r="O185" s="870"/>
      <c r="P185" s="13"/>
      <c r="Q185" s="13"/>
      <c r="R185" s="13"/>
      <c r="S185" s="13"/>
      <c r="T185" s="13"/>
      <c r="U185" s="13"/>
      <c r="V185" s="13"/>
      <c r="W185" s="13"/>
      <c r="X185" s="13"/>
      <c r="Y185" s="13"/>
      <c r="Z185" s="13"/>
    </row>
    <row r="186" spans="1:26" ht="12.75" customHeight="1" x14ac:dyDescent="0.2">
      <c r="A186" s="13"/>
      <c r="B186" s="63" t="s">
        <v>462</v>
      </c>
      <c r="C186" s="838"/>
      <c r="D186" s="81" t="s">
        <v>463</v>
      </c>
      <c r="E186" s="82" t="s">
        <v>464</v>
      </c>
      <c r="F186" s="73">
        <v>187</v>
      </c>
      <c r="G186" s="73">
        <v>130</v>
      </c>
      <c r="H186" s="73">
        <v>86</v>
      </c>
      <c r="I186" s="73"/>
      <c r="J186" s="73"/>
      <c r="K186" s="73"/>
      <c r="L186" s="13"/>
      <c r="M186" s="79">
        <f t="shared" si="0"/>
        <v>403</v>
      </c>
      <c r="N186" s="13"/>
      <c r="O186" s="870"/>
      <c r="P186" s="13"/>
      <c r="Q186" s="13"/>
      <c r="R186" s="13"/>
      <c r="S186" s="13"/>
      <c r="T186" s="13"/>
      <c r="U186" s="13"/>
      <c r="V186" s="13"/>
      <c r="W186" s="13"/>
      <c r="X186" s="13"/>
      <c r="Y186" s="13"/>
      <c r="Z186" s="13"/>
    </row>
    <row r="187" spans="1:26" ht="12.75" customHeight="1" x14ac:dyDescent="0.2">
      <c r="A187" s="13"/>
      <c r="B187" s="83" t="s">
        <v>465</v>
      </c>
      <c r="C187" s="838"/>
      <c r="D187" s="81" t="s">
        <v>466</v>
      </c>
      <c r="E187" s="82" t="s">
        <v>467</v>
      </c>
      <c r="F187" s="73">
        <v>199</v>
      </c>
      <c r="G187" s="73">
        <v>134</v>
      </c>
      <c r="H187" s="73">
        <v>89</v>
      </c>
      <c r="I187" s="73"/>
      <c r="J187" s="73"/>
      <c r="K187" s="73"/>
      <c r="L187" s="13"/>
      <c r="M187" s="79">
        <f t="shared" si="0"/>
        <v>422</v>
      </c>
      <c r="N187" s="13"/>
      <c r="O187" s="870"/>
      <c r="P187" s="13"/>
      <c r="Q187" s="13"/>
      <c r="R187" s="13"/>
      <c r="S187" s="13"/>
      <c r="T187" s="13"/>
      <c r="U187" s="13"/>
      <c r="V187" s="13"/>
      <c r="W187" s="13"/>
      <c r="X187" s="13"/>
      <c r="Y187" s="13"/>
      <c r="Z187" s="13"/>
    </row>
    <row r="188" spans="1:26" ht="12.75" customHeight="1" x14ac:dyDescent="0.2">
      <c r="A188" s="13"/>
      <c r="B188" s="83" t="s">
        <v>468</v>
      </c>
      <c r="C188" s="838"/>
      <c r="D188" s="81" t="s">
        <v>469</v>
      </c>
      <c r="E188" s="82" t="s">
        <v>470</v>
      </c>
      <c r="F188" s="73">
        <v>191</v>
      </c>
      <c r="G188" s="73">
        <v>134</v>
      </c>
      <c r="H188" s="73">
        <v>88</v>
      </c>
      <c r="I188" s="73"/>
      <c r="J188" s="73"/>
      <c r="K188" s="73"/>
      <c r="L188" s="13"/>
      <c r="M188" s="79">
        <f t="shared" si="0"/>
        <v>413</v>
      </c>
      <c r="N188" s="13"/>
      <c r="O188" s="870"/>
      <c r="P188" s="13"/>
      <c r="Q188" s="13"/>
      <c r="R188" s="13"/>
      <c r="S188" s="13"/>
      <c r="T188" s="13"/>
      <c r="U188" s="13"/>
      <c r="V188" s="13"/>
      <c r="W188" s="13"/>
      <c r="X188" s="13"/>
      <c r="Y188" s="13"/>
      <c r="Z188" s="13"/>
    </row>
    <row r="189" spans="1:26" ht="12.75" customHeight="1" x14ac:dyDescent="0.2">
      <c r="A189" s="13"/>
      <c r="B189" s="83" t="s">
        <v>471</v>
      </c>
      <c r="C189" s="838"/>
      <c r="D189" s="81" t="s">
        <v>472</v>
      </c>
      <c r="E189" s="82" t="s">
        <v>473</v>
      </c>
      <c r="F189" s="73">
        <v>197</v>
      </c>
      <c r="G189" s="73">
        <v>133</v>
      </c>
      <c r="H189" s="73">
        <v>86</v>
      </c>
      <c r="I189" s="73"/>
      <c r="J189" s="73"/>
      <c r="K189" s="73"/>
      <c r="L189" s="13"/>
      <c r="M189" s="79">
        <f t="shared" si="0"/>
        <v>416</v>
      </c>
      <c r="N189" s="13"/>
      <c r="O189" s="870"/>
      <c r="P189" s="13"/>
      <c r="Q189" s="13"/>
      <c r="R189" s="13"/>
      <c r="S189" s="13"/>
      <c r="T189" s="13"/>
      <c r="U189" s="13"/>
      <c r="V189" s="13"/>
      <c r="W189" s="13"/>
      <c r="X189" s="13"/>
      <c r="Y189" s="13"/>
      <c r="Z189" s="13"/>
    </row>
    <row r="190" spans="1:26" ht="12.75" customHeight="1" x14ac:dyDescent="0.2">
      <c r="A190" s="13"/>
      <c r="B190" s="83" t="s">
        <v>474</v>
      </c>
      <c r="C190" s="838"/>
      <c r="D190" s="81" t="s">
        <v>475</v>
      </c>
      <c r="E190" s="82" t="s">
        <v>476</v>
      </c>
      <c r="F190" s="73">
        <v>184</v>
      </c>
      <c r="G190" s="73">
        <v>132</v>
      </c>
      <c r="H190" s="73">
        <v>79</v>
      </c>
      <c r="I190" s="73"/>
      <c r="J190" s="73"/>
      <c r="K190" s="73"/>
      <c r="L190" s="13"/>
      <c r="M190" s="79">
        <f t="shared" si="0"/>
        <v>395</v>
      </c>
      <c r="N190" s="13"/>
      <c r="O190" s="870"/>
      <c r="P190" s="13"/>
      <c r="Q190" s="13"/>
      <c r="R190" s="13"/>
      <c r="S190" s="13"/>
      <c r="T190" s="13"/>
      <c r="U190" s="13"/>
      <c r="V190" s="13"/>
      <c r="W190" s="13"/>
      <c r="X190" s="13"/>
      <c r="Y190" s="13"/>
      <c r="Z190" s="13"/>
    </row>
    <row r="191" spans="1:26" ht="12.75" customHeight="1" x14ac:dyDescent="0.2">
      <c r="A191" s="13"/>
      <c r="B191" s="83" t="s">
        <v>477</v>
      </c>
      <c r="C191" s="838"/>
      <c r="D191" s="81" t="s">
        <v>478</v>
      </c>
      <c r="E191" s="82" t="s">
        <v>479</v>
      </c>
      <c r="F191" s="73">
        <v>160</v>
      </c>
      <c r="G191" s="73">
        <v>110</v>
      </c>
      <c r="H191" s="73">
        <v>66</v>
      </c>
      <c r="I191" s="73"/>
      <c r="J191" s="73"/>
      <c r="K191" s="73"/>
      <c r="L191" s="13"/>
      <c r="M191" s="79">
        <f t="shared" si="0"/>
        <v>336</v>
      </c>
      <c r="N191" s="13"/>
      <c r="O191" s="870"/>
      <c r="P191" s="13"/>
      <c r="Q191" s="13"/>
      <c r="R191" s="13"/>
      <c r="S191" s="13"/>
      <c r="T191" s="13"/>
      <c r="U191" s="13"/>
      <c r="V191" s="13"/>
      <c r="W191" s="13"/>
      <c r="X191" s="13"/>
      <c r="Y191" s="13"/>
      <c r="Z191" s="13"/>
    </row>
    <row r="192" spans="1:26" ht="12.75" customHeight="1" x14ac:dyDescent="0.2">
      <c r="A192" s="13"/>
      <c r="B192" s="83" t="s">
        <v>480</v>
      </c>
      <c r="C192" s="838"/>
      <c r="D192" s="81" t="s">
        <v>481</v>
      </c>
      <c r="E192" s="82" t="s">
        <v>482</v>
      </c>
      <c r="F192" s="73">
        <v>99</v>
      </c>
      <c r="G192" s="73">
        <v>84</v>
      </c>
      <c r="H192" s="73">
        <v>46</v>
      </c>
      <c r="I192" s="73"/>
      <c r="J192" s="73"/>
      <c r="K192" s="73"/>
      <c r="L192" s="13"/>
      <c r="M192" s="79">
        <f t="shared" si="0"/>
        <v>229</v>
      </c>
      <c r="N192" s="13"/>
      <c r="O192" s="870"/>
      <c r="P192" s="13"/>
      <c r="Q192" s="13"/>
      <c r="R192" s="13"/>
      <c r="S192" s="13"/>
      <c r="T192" s="13"/>
      <c r="U192" s="13"/>
      <c r="V192" s="13"/>
      <c r="W192" s="13"/>
      <c r="X192" s="13"/>
      <c r="Y192" s="13"/>
      <c r="Z192" s="13"/>
    </row>
    <row r="193" spans="1:26" ht="12.75" customHeight="1" x14ac:dyDescent="0.2">
      <c r="A193" s="13"/>
      <c r="B193" s="83">
        <v>10</v>
      </c>
      <c r="C193" s="839"/>
      <c r="D193" s="119" t="s">
        <v>483</v>
      </c>
      <c r="E193" s="120" t="s">
        <v>484</v>
      </c>
      <c r="F193" s="121">
        <v>68</v>
      </c>
      <c r="G193" s="121">
        <v>68</v>
      </c>
      <c r="H193" s="121">
        <v>26</v>
      </c>
      <c r="I193" s="121">
        <f t="shared" ref="I193:K193" si="15">SUM(I180,I182,I184,I186:I192)</f>
        <v>0</v>
      </c>
      <c r="J193" s="121">
        <f t="shared" si="15"/>
        <v>0</v>
      </c>
      <c r="K193" s="121">
        <f t="shared" si="15"/>
        <v>0</v>
      </c>
      <c r="L193" s="13"/>
      <c r="M193" s="110">
        <f t="shared" si="0"/>
        <v>162</v>
      </c>
      <c r="N193" s="13"/>
      <c r="O193" s="870"/>
      <c r="P193" s="13"/>
      <c r="Q193" s="13"/>
      <c r="R193" s="13"/>
      <c r="S193" s="13"/>
      <c r="T193" s="13"/>
      <c r="U193" s="13"/>
      <c r="V193" s="13"/>
      <c r="W193" s="13"/>
      <c r="X193" s="13"/>
      <c r="Y193" s="13"/>
      <c r="Z193" s="13"/>
    </row>
    <row r="194" spans="1:26" ht="12.75" customHeight="1" x14ac:dyDescent="0.2">
      <c r="A194" s="13"/>
      <c r="B194" s="859" t="s">
        <v>485</v>
      </c>
      <c r="C194" s="860" t="s">
        <v>486</v>
      </c>
      <c r="D194" s="81" t="s">
        <v>487</v>
      </c>
      <c r="E194" s="82" t="s">
        <v>488</v>
      </c>
      <c r="F194" s="73">
        <v>7</v>
      </c>
      <c r="G194" s="73">
        <v>7</v>
      </c>
      <c r="H194" s="73">
        <v>4</v>
      </c>
      <c r="I194" s="73"/>
      <c r="J194" s="73"/>
      <c r="K194" s="73"/>
      <c r="L194" s="13"/>
      <c r="M194" s="79">
        <f t="shared" si="0"/>
        <v>18</v>
      </c>
      <c r="N194" s="13"/>
      <c r="O194" s="869" t="s">
        <v>843</v>
      </c>
      <c r="P194" s="13"/>
      <c r="Q194" s="13"/>
      <c r="R194" s="13"/>
      <c r="S194" s="13"/>
      <c r="T194" s="13"/>
      <c r="U194" s="13"/>
      <c r="V194" s="13"/>
      <c r="W194" s="13"/>
      <c r="X194" s="13"/>
      <c r="Y194" s="13"/>
      <c r="Z194" s="13"/>
    </row>
    <row r="195" spans="1:26" ht="12.75" customHeight="1" x14ac:dyDescent="0.2">
      <c r="A195" s="13"/>
      <c r="B195" s="839"/>
      <c r="C195" s="838"/>
      <c r="D195" s="81" t="s">
        <v>490</v>
      </c>
      <c r="E195" s="82" t="s">
        <v>491</v>
      </c>
      <c r="F195" s="73">
        <v>14</v>
      </c>
      <c r="G195" s="73">
        <v>14</v>
      </c>
      <c r="H195" s="73">
        <v>8</v>
      </c>
      <c r="I195" s="73"/>
      <c r="J195" s="73"/>
      <c r="K195" s="73"/>
      <c r="L195" s="13"/>
      <c r="M195" s="79">
        <f t="shared" si="0"/>
        <v>36</v>
      </c>
      <c r="N195" s="13"/>
      <c r="O195" s="870"/>
      <c r="P195" s="13"/>
      <c r="Q195" s="13"/>
      <c r="R195" s="13"/>
      <c r="S195" s="13"/>
      <c r="T195" s="13"/>
      <c r="U195" s="13"/>
      <c r="V195" s="13"/>
      <c r="W195" s="13"/>
      <c r="X195" s="13"/>
      <c r="Y195" s="13"/>
      <c r="Z195" s="13"/>
    </row>
    <row r="196" spans="1:26" ht="12.75" customHeight="1" x14ac:dyDescent="0.2">
      <c r="A196" s="13"/>
      <c r="B196" s="859" t="s">
        <v>492</v>
      </c>
      <c r="C196" s="838"/>
      <c r="D196" s="81" t="s">
        <v>493</v>
      </c>
      <c r="E196" s="82" t="s">
        <v>494</v>
      </c>
      <c r="F196" s="73">
        <v>0</v>
      </c>
      <c r="G196" s="73">
        <v>0</v>
      </c>
      <c r="H196" s="73">
        <v>2</v>
      </c>
      <c r="I196" s="73"/>
      <c r="J196" s="73"/>
      <c r="K196" s="73"/>
      <c r="L196" s="13"/>
      <c r="M196" s="79">
        <f t="shared" si="0"/>
        <v>2</v>
      </c>
      <c r="N196" s="13"/>
      <c r="O196" s="870"/>
      <c r="P196" s="13"/>
      <c r="Q196" s="13"/>
      <c r="R196" s="13"/>
      <c r="S196" s="13"/>
      <c r="T196" s="13"/>
      <c r="U196" s="13"/>
      <c r="V196" s="13"/>
      <c r="W196" s="13"/>
      <c r="X196" s="13"/>
      <c r="Y196" s="13"/>
      <c r="Z196" s="13"/>
    </row>
    <row r="197" spans="1:26" ht="12.75" customHeight="1" x14ac:dyDescent="0.2">
      <c r="A197" s="13"/>
      <c r="B197" s="839"/>
      <c r="C197" s="838"/>
      <c r="D197" s="81" t="s">
        <v>495</v>
      </c>
      <c r="E197" s="82" t="s">
        <v>496</v>
      </c>
      <c r="F197" s="73">
        <v>0</v>
      </c>
      <c r="G197" s="73">
        <v>0</v>
      </c>
      <c r="H197" s="73">
        <v>500</v>
      </c>
      <c r="I197" s="73"/>
      <c r="J197" s="73"/>
      <c r="K197" s="73"/>
      <c r="L197" s="13"/>
      <c r="M197" s="79">
        <f t="shared" si="0"/>
        <v>500</v>
      </c>
      <c r="N197" s="13"/>
      <c r="O197" s="870"/>
      <c r="P197" s="13"/>
      <c r="Q197" s="13"/>
      <c r="R197" s="13"/>
      <c r="S197" s="13"/>
      <c r="T197" s="13"/>
      <c r="U197" s="13"/>
      <c r="V197" s="13"/>
      <c r="W197" s="13"/>
      <c r="X197" s="13"/>
      <c r="Y197" s="13"/>
      <c r="Z197" s="13"/>
    </row>
    <row r="198" spans="1:26" ht="12.75" customHeight="1" x14ac:dyDescent="0.2">
      <c r="A198" s="13"/>
      <c r="B198" s="859" t="s">
        <v>497</v>
      </c>
      <c r="C198" s="838"/>
      <c r="D198" s="81" t="s">
        <v>498</v>
      </c>
      <c r="E198" s="82" t="s">
        <v>499</v>
      </c>
      <c r="F198" s="73">
        <v>1</v>
      </c>
      <c r="G198" s="73">
        <v>1</v>
      </c>
      <c r="H198" s="73">
        <v>0</v>
      </c>
      <c r="I198" s="73"/>
      <c r="J198" s="73"/>
      <c r="K198" s="73"/>
      <c r="L198" s="13"/>
      <c r="M198" s="79">
        <f t="shared" si="0"/>
        <v>2</v>
      </c>
      <c r="N198" s="13"/>
      <c r="O198" s="870"/>
      <c r="P198" s="13"/>
      <c r="Q198" s="13"/>
      <c r="R198" s="13"/>
      <c r="S198" s="13"/>
      <c r="T198" s="13"/>
      <c r="U198" s="13"/>
      <c r="V198" s="13"/>
      <c r="W198" s="13"/>
      <c r="X198" s="13"/>
      <c r="Y198" s="13"/>
      <c r="Z198" s="13"/>
    </row>
    <row r="199" spans="1:26" ht="12.75" customHeight="1" x14ac:dyDescent="0.2">
      <c r="A199" s="13"/>
      <c r="B199" s="839"/>
      <c r="C199" s="838"/>
      <c r="D199" s="81" t="s">
        <v>500</v>
      </c>
      <c r="E199" s="82" t="s">
        <v>501</v>
      </c>
      <c r="F199" s="73">
        <v>0</v>
      </c>
      <c r="G199" s="73">
        <v>15</v>
      </c>
      <c r="H199" s="73">
        <v>0</v>
      </c>
      <c r="I199" s="73"/>
      <c r="J199" s="73"/>
      <c r="K199" s="73"/>
      <c r="L199" s="13"/>
      <c r="M199" s="79">
        <f t="shared" si="0"/>
        <v>15</v>
      </c>
      <c r="N199" s="13"/>
      <c r="O199" s="870"/>
      <c r="P199" s="13"/>
      <c r="Q199" s="13" t="s">
        <v>2345</v>
      </c>
      <c r="R199" s="13"/>
      <c r="S199" s="13" t="s">
        <v>2346</v>
      </c>
      <c r="T199" s="13"/>
      <c r="U199" s="13"/>
      <c r="V199" s="13"/>
      <c r="W199" s="13"/>
      <c r="X199" s="13"/>
      <c r="Y199" s="13"/>
      <c r="Z199" s="13"/>
    </row>
    <row r="200" spans="1:26" ht="12.75" customHeight="1" x14ac:dyDescent="0.2">
      <c r="A200" s="13"/>
      <c r="B200" s="859" t="s">
        <v>502</v>
      </c>
      <c r="C200" s="838"/>
      <c r="D200" s="81" t="s">
        <v>503</v>
      </c>
      <c r="E200" s="82" t="s">
        <v>59</v>
      </c>
      <c r="F200" s="73">
        <v>0</v>
      </c>
      <c r="G200" s="73">
        <v>0</v>
      </c>
      <c r="H200" s="73">
        <v>0</v>
      </c>
      <c r="I200" s="73"/>
      <c r="J200" s="73"/>
      <c r="K200" s="73"/>
      <c r="L200" s="13"/>
      <c r="M200" s="79">
        <f t="shared" si="0"/>
        <v>0</v>
      </c>
      <c r="N200" s="13"/>
      <c r="O200" s="870"/>
      <c r="P200" s="13"/>
      <c r="Q200" s="13"/>
      <c r="R200" s="13"/>
      <c r="S200" s="13"/>
      <c r="T200" s="13"/>
      <c r="U200" s="13"/>
      <c r="V200" s="13"/>
      <c r="W200" s="13"/>
      <c r="X200" s="13"/>
      <c r="Y200" s="13"/>
      <c r="Z200" s="13"/>
    </row>
    <row r="201" spans="1:26" ht="12.75" customHeight="1" x14ac:dyDescent="0.2">
      <c r="A201" s="13"/>
      <c r="B201" s="839"/>
      <c r="C201" s="838"/>
      <c r="D201" s="81" t="s">
        <v>504</v>
      </c>
      <c r="E201" s="82" t="s">
        <v>505</v>
      </c>
      <c r="F201" s="73">
        <v>0</v>
      </c>
      <c r="G201" s="73">
        <v>0</v>
      </c>
      <c r="H201" s="73">
        <v>0</v>
      </c>
      <c r="I201" s="73"/>
      <c r="J201" s="73"/>
      <c r="K201" s="73"/>
      <c r="L201" s="13"/>
      <c r="M201" s="79">
        <f t="shared" si="0"/>
        <v>0</v>
      </c>
      <c r="N201" s="13"/>
      <c r="O201" s="870"/>
      <c r="P201" s="13"/>
      <c r="Q201" s="13"/>
      <c r="R201" s="13"/>
      <c r="S201" s="13"/>
      <c r="T201" s="13"/>
      <c r="U201" s="13"/>
      <c r="V201" s="13"/>
      <c r="W201" s="13"/>
      <c r="X201" s="13"/>
      <c r="Y201" s="13"/>
      <c r="Z201" s="13"/>
    </row>
    <row r="202" spans="1:26" ht="12.75" customHeight="1" x14ac:dyDescent="0.2">
      <c r="A202" s="13"/>
      <c r="B202" s="859" t="s">
        <v>506</v>
      </c>
      <c r="C202" s="838"/>
      <c r="D202" s="81" t="s">
        <v>507</v>
      </c>
      <c r="E202" s="82" t="s">
        <v>508</v>
      </c>
      <c r="F202" s="73">
        <v>0</v>
      </c>
      <c r="G202" s="73">
        <v>1</v>
      </c>
      <c r="H202" s="73">
        <v>0</v>
      </c>
      <c r="I202" s="73"/>
      <c r="J202" s="73"/>
      <c r="K202" s="73"/>
      <c r="L202" s="13"/>
      <c r="M202" s="79">
        <f t="shared" si="0"/>
        <v>1</v>
      </c>
      <c r="N202" s="13"/>
      <c r="O202" s="870"/>
      <c r="P202" s="13"/>
      <c r="Q202" s="13"/>
      <c r="R202" s="13"/>
      <c r="S202" s="13"/>
      <c r="T202" s="13"/>
      <c r="U202" s="13"/>
      <c r="V202" s="13"/>
      <c r="W202" s="13"/>
      <c r="X202" s="13"/>
      <c r="Y202" s="13"/>
      <c r="Z202" s="13"/>
    </row>
    <row r="203" spans="1:26" ht="12.75" customHeight="1" x14ac:dyDescent="0.2">
      <c r="A203" s="13"/>
      <c r="B203" s="839"/>
      <c r="C203" s="838"/>
      <c r="D203" s="81" t="s">
        <v>509</v>
      </c>
      <c r="E203" s="82" t="s">
        <v>510</v>
      </c>
      <c r="F203" s="73">
        <v>0</v>
      </c>
      <c r="G203" s="73">
        <v>15</v>
      </c>
      <c r="H203" s="73">
        <v>0</v>
      </c>
      <c r="I203" s="73"/>
      <c r="J203" s="73"/>
      <c r="K203" s="73"/>
      <c r="L203" s="13"/>
      <c r="M203" s="79">
        <f t="shared" si="0"/>
        <v>15</v>
      </c>
      <c r="N203" s="13"/>
      <c r="O203" s="870"/>
      <c r="P203" s="13"/>
      <c r="Q203" s="13"/>
      <c r="R203" s="13"/>
      <c r="S203" s="13"/>
      <c r="T203" s="13"/>
      <c r="U203" s="13"/>
      <c r="V203" s="13"/>
      <c r="W203" s="13"/>
      <c r="X203" s="13"/>
      <c r="Y203" s="13"/>
      <c r="Z203" s="13"/>
    </row>
    <row r="204" spans="1:26" ht="12.75" customHeight="1" x14ac:dyDescent="0.2">
      <c r="A204" s="13"/>
      <c r="B204" s="859" t="s">
        <v>511</v>
      </c>
      <c r="C204" s="838"/>
      <c r="D204" s="81" t="s">
        <v>512</v>
      </c>
      <c r="E204" s="82" t="s">
        <v>513</v>
      </c>
      <c r="F204" s="73">
        <v>0</v>
      </c>
      <c r="G204" s="73">
        <v>0</v>
      </c>
      <c r="H204" s="73">
        <v>0</v>
      </c>
      <c r="I204" s="73"/>
      <c r="J204" s="73"/>
      <c r="K204" s="73"/>
      <c r="L204" s="13"/>
      <c r="M204" s="79">
        <f t="shared" si="0"/>
        <v>0</v>
      </c>
      <c r="N204" s="13"/>
      <c r="O204" s="870"/>
      <c r="P204" s="13"/>
      <c r="Q204" s="13"/>
      <c r="R204" s="13"/>
      <c r="S204" s="13"/>
      <c r="T204" s="13"/>
      <c r="U204" s="13"/>
      <c r="V204" s="13"/>
      <c r="W204" s="13"/>
      <c r="X204" s="13"/>
      <c r="Y204" s="13"/>
      <c r="Z204" s="13"/>
    </row>
    <row r="205" spans="1:26" ht="12.75" customHeight="1" x14ac:dyDescent="0.2">
      <c r="A205" s="13"/>
      <c r="B205" s="839"/>
      <c r="C205" s="838"/>
      <c r="D205" s="81" t="s">
        <v>514</v>
      </c>
      <c r="E205" s="82" t="s">
        <v>515</v>
      </c>
      <c r="F205" s="73">
        <v>0</v>
      </c>
      <c r="G205" s="73">
        <v>0</v>
      </c>
      <c r="H205" s="73">
        <v>0</v>
      </c>
      <c r="I205" s="73"/>
      <c r="J205" s="73"/>
      <c r="K205" s="73"/>
      <c r="L205" s="13"/>
      <c r="M205" s="79">
        <f t="shared" si="0"/>
        <v>0</v>
      </c>
      <c r="N205" s="13"/>
      <c r="O205" s="870"/>
      <c r="P205" s="13"/>
      <c r="Q205" s="13"/>
      <c r="R205" s="13"/>
      <c r="S205" s="13"/>
      <c r="T205" s="13"/>
      <c r="U205" s="13"/>
      <c r="V205" s="13"/>
      <c r="W205" s="13"/>
      <c r="X205" s="13"/>
      <c r="Y205" s="13"/>
      <c r="Z205" s="13"/>
    </row>
    <row r="206" spans="1:26" ht="12.75" customHeight="1" x14ac:dyDescent="0.2">
      <c r="A206" s="13"/>
      <c r="B206" s="83">
        <v>11</v>
      </c>
      <c r="C206" s="839"/>
      <c r="D206" s="119" t="s">
        <v>516</v>
      </c>
      <c r="E206" s="120" t="s">
        <v>517</v>
      </c>
      <c r="F206" s="121">
        <f t="shared" ref="F206:K206" si="16">F194+F196+F198+F200+F202+F204</f>
        <v>8</v>
      </c>
      <c r="G206" s="121">
        <f t="shared" si="16"/>
        <v>9</v>
      </c>
      <c r="H206" s="121">
        <f t="shared" si="16"/>
        <v>6</v>
      </c>
      <c r="I206" s="121">
        <f t="shared" si="16"/>
        <v>0</v>
      </c>
      <c r="J206" s="121">
        <f t="shared" si="16"/>
        <v>0</v>
      </c>
      <c r="K206" s="121">
        <f t="shared" si="16"/>
        <v>0</v>
      </c>
      <c r="L206" s="13"/>
      <c r="M206" s="110">
        <f t="shared" si="0"/>
        <v>23</v>
      </c>
      <c r="N206" s="13"/>
      <c r="O206" s="870"/>
      <c r="P206" s="13"/>
      <c r="Q206" s="13"/>
      <c r="R206" s="13"/>
      <c r="S206" s="13"/>
      <c r="T206" s="13"/>
      <c r="U206" s="13"/>
      <c r="V206" s="13"/>
      <c r="W206" s="13"/>
      <c r="X206" s="13"/>
      <c r="Y206" s="13"/>
      <c r="Z206" s="13"/>
    </row>
    <row r="207" spans="1:26" ht="12.75" customHeight="1" x14ac:dyDescent="0.2">
      <c r="A207" s="13"/>
      <c r="B207" s="62" t="s">
        <v>518</v>
      </c>
      <c r="C207" s="861" t="s">
        <v>519</v>
      </c>
      <c r="D207" s="126" t="s">
        <v>520</v>
      </c>
      <c r="E207" s="82" t="s">
        <v>521</v>
      </c>
      <c r="F207" s="73">
        <v>0</v>
      </c>
      <c r="G207" s="73">
        <v>0</v>
      </c>
      <c r="H207" s="73">
        <v>0</v>
      </c>
      <c r="I207" s="73"/>
      <c r="J207" s="73"/>
      <c r="K207" s="73"/>
      <c r="L207" s="13"/>
      <c r="M207" s="79">
        <f t="shared" si="0"/>
        <v>0</v>
      </c>
      <c r="N207" s="13"/>
      <c r="O207" s="869" t="s">
        <v>844</v>
      </c>
      <c r="P207" s="13"/>
      <c r="Q207" s="13"/>
      <c r="R207" s="13"/>
      <c r="S207" s="13"/>
      <c r="T207" s="13"/>
      <c r="U207" s="13"/>
      <c r="V207" s="13"/>
      <c r="W207" s="13"/>
      <c r="X207" s="13"/>
      <c r="Y207" s="13"/>
      <c r="Z207" s="13"/>
    </row>
    <row r="208" spans="1:26" ht="12.75" customHeight="1" x14ac:dyDescent="0.2">
      <c r="A208" s="13"/>
      <c r="B208" s="62" t="s">
        <v>523</v>
      </c>
      <c r="C208" s="838"/>
      <c r="D208" s="126" t="s">
        <v>524</v>
      </c>
      <c r="E208" s="82" t="s">
        <v>525</v>
      </c>
      <c r="F208" s="73">
        <v>0</v>
      </c>
      <c r="G208" s="73">
        <v>0</v>
      </c>
      <c r="H208" s="73">
        <v>0</v>
      </c>
      <c r="I208" s="73"/>
      <c r="J208" s="73"/>
      <c r="K208" s="73"/>
      <c r="L208" s="13"/>
      <c r="M208" s="79">
        <f t="shared" si="0"/>
        <v>0</v>
      </c>
      <c r="N208" s="13"/>
      <c r="O208" s="870"/>
      <c r="P208" s="13"/>
      <c r="Q208" s="13"/>
      <c r="R208" s="13"/>
      <c r="S208" s="13"/>
      <c r="T208" s="13"/>
      <c r="U208" s="13"/>
      <c r="V208" s="13"/>
      <c r="W208" s="13"/>
      <c r="X208" s="13"/>
      <c r="Y208" s="13"/>
      <c r="Z208" s="13"/>
    </row>
    <row r="209" spans="1:26" ht="12.75" customHeight="1" x14ac:dyDescent="0.2">
      <c r="A209" s="13"/>
      <c r="B209" s="62" t="s">
        <v>526</v>
      </c>
      <c r="C209" s="838"/>
      <c r="D209" s="126" t="s">
        <v>527</v>
      </c>
      <c r="E209" s="82" t="s">
        <v>528</v>
      </c>
      <c r="F209" s="73">
        <v>0</v>
      </c>
      <c r="G209" s="73">
        <v>0</v>
      </c>
      <c r="H209" s="73">
        <v>0</v>
      </c>
      <c r="I209" s="73"/>
      <c r="J209" s="73"/>
      <c r="K209" s="73"/>
      <c r="L209" s="13"/>
      <c r="M209" s="79">
        <f t="shared" si="0"/>
        <v>0</v>
      </c>
      <c r="N209" s="13"/>
      <c r="O209" s="870"/>
      <c r="P209" s="13"/>
      <c r="Q209" s="13"/>
      <c r="R209" s="13"/>
      <c r="S209" s="13"/>
      <c r="T209" s="13"/>
      <c r="U209" s="13"/>
      <c r="V209" s="13"/>
      <c r="W209" s="13"/>
      <c r="X209" s="13"/>
      <c r="Y209" s="13"/>
      <c r="Z209" s="13"/>
    </row>
    <row r="210" spans="1:26" ht="12.75" customHeight="1" x14ac:dyDescent="0.2">
      <c r="A210" s="13"/>
      <c r="B210" s="62" t="s">
        <v>529</v>
      </c>
      <c r="C210" s="838"/>
      <c r="D210" s="126" t="s">
        <v>530</v>
      </c>
      <c r="E210" s="82" t="s">
        <v>531</v>
      </c>
      <c r="F210" s="73">
        <v>0</v>
      </c>
      <c r="G210" s="73">
        <v>0</v>
      </c>
      <c r="H210" s="73">
        <v>0</v>
      </c>
      <c r="I210" s="73"/>
      <c r="J210" s="73"/>
      <c r="K210" s="73"/>
      <c r="L210" s="13"/>
      <c r="M210" s="79">
        <f t="shared" si="0"/>
        <v>0</v>
      </c>
      <c r="N210" s="13"/>
      <c r="O210" s="870"/>
      <c r="P210" s="13"/>
      <c r="Q210" s="13"/>
      <c r="R210" s="13"/>
      <c r="S210" s="13"/>
      <c r="T210" s="13"/>
      <c r="U210" s="13"/>
      <c r="V210" s="13"/>
      <c r="W210" s="13"/>
      <c r="X210" s="13"/>
      <c r="Y210" s="13"/>
      <c r="Z210" s="13"/>
    </row>
    <row r="211" spans="1:26" ht="12.75" customHeight="1" x14ac:dyDescent="0.2">
      <c r="A211" s="13"/>
      <c r="B211" s="62">
        <v>12</v>
      </c>
      <c r="C211" s="839"/>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70"/>
      <c r="P211" s="13"/>
      <c r="Q211" s="13"/>
      <c r="R211" s="13"/>
      <c r="S211" s="13"/>
      <c r="T211" s="13"/>
      <c r="U211" s="13"/>
      <c r="V211" s="13"/>
      <c r="W211" s="13"/>
      <c r="X211" s="13"/>
      <c r="Y211" s="13"/>
      <c r="Z211" s="13"/>
    </row>
    <row r="212" spans="1:26" ht="12.75" customHeight="1" x14ac:dyDescent="0.2">
      <c r="A212" s="13"/>
      <c r="B212" s="62" t="s">
        <v>534</v>
      </c>
      <c r="C212" s="861" t="s">
        <v>535</v>
      </c>
      <c r="D212" s="126" t="s">
        <v>536</v>
      </c>
      <c r="E212" s="82" t="s">
        <v>537</v>
      </c>
      <c r="F212" s="73">
        <v>0</v>
      </c>
      <c r="G212" s="73">
        <v>0</v>
      </c>
      <c r="H212" s="73">
        <v>0</v>
      </c>
      <c r="I212" s="73"/>
      <c r="J212" s="73"/>
      <c r="K212" s="73"/>
      <c r="L212" s="13"/>
      <c r="M212" s="79">
        <f t="shared" si="0"/>
        <v>0</v>
      </c>
      <c r="N212" s="13"/>
      <c r="O212" s="869" t="s">
        <v>845</v>
      </c>
      <c r="P212" s="13"/>
      <c r="Q212" s="13"/>
      <c r="R212" s="13"/>
      <c r="S212" s="13"/>
      <c r="T212" s="13"/>
      <c r="U212" s="13"/>
      <c r="V212" s="13"/>
      <c r="W212" s="13"/>
      <c r="X212" s="13"/>
      <c r="Y212" s="13"/>
      <c r="Z212" s="13"/>
    </row>
    <row r="213" spans="1:26" ht="12.75" customHeight="1" x14ac:dyDescent="0.2">
      <c r="A213" s="13"/>
      <c r="B213" s="62" t="s">
        <v>539</v>
      </c>
      <c r="C213" s="838"/>
      <c r="D213" s="126" t="s">
        <v>540</v>
      </c>
      <c r="E213" s="82" t="s">
        <v>541</v>
      </c>
      <c r="F213" s="73">
        <v>0</v>
      </c>
      <c r="G213" s="73">
        <v>0</v>
      </c>
      <c r="H213" s="73">
        <v>0</v>
      </c>
      <c r="I213" s="73"/>
      <c r="J213" s="73"/>
      <c r="K213" s="73"/>
      <c r="L213" s="13"/>
      <c r="M213" s="79">
        <f t="shared" si="0"/>
        <v>0</v>
      </c>
      <c r="N213" s="13"/>
      <c r="O213" s="870"/>
      <c r="P213" s="13"/>
      <c r="Q213" s="13"/>
      <c r="R213" s="13"/>
      <c r="S213" s="13"/>
      <c r="T213" s="13"/>
      <c r="U213" s="13"/>
      <c r="V213" s="13"/>
      <c r="W213" s="13"/>
      <c r="X213" s="13"/>
      <c r="Y213" s="13"/>
      <c r="Z213" s="13"/>
    </row>
    <row r="214" spans="1:26" ht="12.75" customHeight="1" x14ac:dyDescent="0.2">
      <c r="A214" s="13"/>
      <c r="B214" s="62" t="s">
        <v>542</v>
      </c>
      <c r="C214" s="838"/>
      <c r="D214" s="126" t="s">
        <v>543</v>
      </c>
      <c r="E214" s="82" t="s">
        <v>544</v>
      </c>
      <c r="F214" s="73">
        <v>0</v>
      </c>
      <c r="G214" s="73">
        <v>0</v>
      </c>
      <c r="H214" s="73">
        <v>0</v>
      </c>
      <c r="I214" s="73"/>
      <c r="J214" s="73"/>
      <c r="K214" s="73"/>
      <c r="L214" s="13"/>
      <c r="M214" s="79">
        <f t="shared" si="0"/>
        <v>0</v>
      </c>
      <c r="N214" s="13"/>
      <c r="O214" s="870"/>
      <c r="P214" s="13"/>
      <c r="Q214" s="13"/>
      <c r="R214" s="13"/>
      <c r="S214" s="13"/>
      <c r="T214" s="13"/>
      <c r="U214" s="13"/>
      <c r="V214" s="13"/>
      <c r="W214" s="13"/>
      <c r="X214" s="13"/>
      <c r="Y214" s="13"/>
      <c r="Z214" s="13"/>
    </row>
    <row r="215" spans="1:26" ht="12.75" customHeight="1" x14ac:dyDescent="0.2">
      <c r="A215" s="13"/>
      <c r="B215" s="62" t="s">
        <v>545</v>
      </c>
      <c r="C215" s="838"/>
      <c r="D215" s="126" t="s">
        <v>546</v>
      </c>
      <c r="E215" s="82" t="s">
        <v>547</v>
      </c>
      <c r="F215" s="73">
        <v>0</v>
      </c>
      <c r="G215" s="73">
        <v>0</v>
      </c>
      <c r="H215" s="73">
        <v>0</v>
      </c>
      <c r="I215" s="73"/>
      <c r="J215" s="73"/>
      <c r="K215" s="73"/>
      <c r="L215" s="13"/>
      <c r="M215" s="79">
        <f t="shared" si="0"/>
        <v>0</v>
      </c>
      <c r="N215" s="13"/>
      <c r="O215" s="870"/>
      <c r="P215" s="13"/>
      <c r="Q215" s="13"/>
      <c r="R215" s="13"/>
      <c r="S215" s="13"/>
      <c r="T215" s="13"/>
      <c r="U215" s="13"/>
      <c r="V215" s="13"/>
      <c r="W215" s="13"/>
      <c r="X215" s="13"/>
      <c r="Y215" s="13"/>
      <c r="Z215" s="13"/>
    </row>
    <row r="216" spans="1:26" ht="12.75" customHeight="1" x14ac:dyDescent="0.2">
      <c r="A216" s="13"/>
      <c r="B216" s="62">
        <v>13</v>
      </c>
      <c r="C216" s="839"/>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70"/>
      <c r="P216" s="13"/>
      <c r="Q216" s="13"/>
      <c r="R216" s="13"/>
      <c r="S216" s="13"/>
      <c r="T216" s="13"/>
      <c r="U216" s="13"/>
      <c r="V216" s="13"/>
      <c r="W216" s="13"/>
      <c r="X216" s="13"/>
      <c r="Y216" s="13"/>
      <c r="Z216" s="13"/>
    </row>
    <row r="217" spans="1:26" ht="12.75" customHeight="1" x14ac:dyDescent="0.2">
      <c r="A217" s="13"/>
      <c r="B217" s="62" t="s">
        <v>550</v>
      </c>
      <c r="C217" s="861" t="s">
        <v>551</v>
      </c>
      <c r="D217" s="126" t="s">
        <v>552</v>
      </c>
      <c r="E217" s="82" t="s">
        <v>553</v>
      </c>
      <c r="F217" s="73">
        <v>0</v>
      </c>
      <c r="G217" s="73">
        <v>0</v>
      </c>
      <c r="H217" s="73">
        <v>0</v>
      </c>
      <c r="I217" s="73"/>
      <c r="J217" s="73"/>
      <c r="K217" s="73"/>
      <c r="L217" s="13"/>
      <c r="M217" s="79">
        <f t="shared" si="0"/>
        <v>0</v>
      </c>
      <c r="N217" s="13"/>
      <c r="O217" s="869" t="s">
        <v>846</v>
      </c>
      <c r="P217" s="13"/>
      <c r="Q217" s="13"/>
      <c r="R217" s="13"/>
      <c r="S217" s="13"/>
      <c r="T217" s="13"/>
      <c r="U217" s="13"/>
      <c r="V217" s="13"/>
      <c r="W217" s="13"/>
      <c r="X217" s="13"/>
      <c r="Y217" s="13"/>
      <c r="Z217" s="13"/>
    </row>
    <row r="218" spans="1:26" ht="12.75" customHeight="1" x14ac:dyDescent="0.2">
      <c r="A218" s="13"/>
      <c r="B218" s="62" t="s">
        <v>555</v>
      </c>
      <c r="C218" s="838"/>
      <c r="D218" s="126" t="s">
        <v>556</v>
      </c>
      <c r="E218" s="82" t="s">
        <v>557</v>
      </c>
      <c r="F218" s="73">
        <v>0</v>
      </c>
      <c r="G218" s="73">
        <v>0</v>
      </c>
      <c r="H218" s="73">
        <v>0</v>
      </c>
      <c r="I218" s="73"/>
      <c r="J218" s="73"/>
      <c r="K218" s="73"/>
      <c r="L218" s="13"/>
      <c r="M218" s="79">
        <f t="shared" si="0"/>
        <v>0</v>
      </c>
      <c r="N218" s="13"/>
      <c r="O218" s="870"/>
      <c r="P218" s="13"/>
      <c r="Q218" s="13"/>
      <c r="R218" s="13"/>
      <c r="S218" s="13"/>
      <c r="T218" s="13"/>
      <c r="U218" s="13"/>
      <c r="V218" s="13"/>
      <c r="W218" s="13"/>
      <c r="X218" s="13"/>
      <c r="Y218" s="13"/>
      <c r="Z218" s="13"/>
    </row>
    <row r="219" spans="1:26" ht="12.75" customHeight="1" x14ac:dyDescent="0.2">
      <c r="A219" s="13"/>
      <c r="B219" s="62" t="s">
        <v>558</v>
      </c>
      <c r="C219" s="838"/>
      <c r="D219" s="126" t="s">
        <v>559</v>
      </c>
      <c r="E219" s="82" t="s">
        <v>560</v>
      </c>
      <c r="F219" s="73">
        <v>0</v>
      </c>
      <c r="G219" s="73">
        <v>0</v>
      </c>
      <c r="H219" s="73">
        <v>0</v>
      </c>
      <c r="I219" s="73"/>
      <c r="J219" s="73"/>
      <c r="K219" s="73"/>
      <c r="L219" s="13"/>
      <c r="M219" s="79">
        <f t="shared" si="0"/>
        <v>0</v>
      </c>
      <c r="N219" s="13"/>
      <c r="O219" s="870"/>
      <c r="P219" s="13"/>
      <c r="Q219" s="13"/>
      <c r="R219" s="13"/>
      <c r="S219" s="13"/>
      <c r="T219" s="13"/>
      <c r="U219" s="13"/>
      <c r="V219" s="13"/>
      <c r="W219" s="13"/>
      <c r="X219" s="13"/>
      <c r="Y219" s="13"/>
      <c r="Z219" s="13"/>
    </row>
    <row r="220" spans="1:26" ht="12.75" customHeight="1" x14ac:dyDescent="0.2">
      <c r="A220" s="13"/>
      <c r="B220" s="83" t="s">
        <v>561</v>
      </c>
      <c r="C220" s="838"/>
      <c r="D220" s="126" t="s">
        <v>562</v>
      </c>
      <c r="E220" s="82" t="s">
        <v>563</v>
      </c>
      <c r="F220" s="73">
        <v>0</v>
      </c>
      <c r="G220" s="73">
        <v>0</v>
      </c>
      <c r="H220" s="73">
        <v>1</v>
      </c>
      <c r="I220" s="73"/>
      <c r="J220" s="73"/>
      <c r="K220" s="73"/>
      <c r="L220" s="13"/>
      <c r="M220" s="79">
        <f t="shared" si="0"/>
        <v>1</v>
      </c>
      <c r="N220" s="13"/>
      <c r="O220" s="870"/>
      <c r="P220" s="13"/>
      <c r="Q220" s="13"/>
      <c r="R220" s="13"/>
      <c r="S220" s="13"/>
      <c r="T220" s="13"/>
      <c r="U220" s="13"/>
      <c r="V220" s="13"/>
      <c r="W220" s="13"/>
      <c r="X220" s="13"/>
      <c r="Y220" s="13"/>
      <c r="Z220" s="13"/>
    </row>
    <row r="221" spans="1:26" ht="12.75" customHeight="1" x14ac:dyDescent="0.2">
      <c r="A221" s="13"/>
      <c r="B221" s="83">
        <v>14</v>
      </c>
      <c r="C221" s="839"/>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70"/>
      <c r="P221" s="13"/>
      <c r="Q221" s="13"/>
      <c r="R221" s="13"/>
      <c r="S221" s="13"/>
      <c r="T221" s="13"/>
      <c r="U221" s="13"/>
      <c r="V221" s="13"/>
      <c r="W221" s="13"/>
      <c r="X221" s="13"/>
      <c r="Y221" s="13"/>
      <c r="Z221" s="13"/>
    </row>
    <row r="222" spans="1:26" ht="12.75" customHeight="1" x14ac:dyDescent="0.2">
      <c r="A222" s="13"/>
      <c r="B222" s="83" t="s">
        <v>566</v>
      </c>
      <c r="C222" s="861" t="s">
        <v>567</v>
      </c>
      <c r="D222" s="81" t="s">
        <v>568</v>
      </c>
      <c r="E222" s="82" t="s">
        <v>569</v>
      </c>
      <c r="F222" s="73">
        <v>0</v>
      </c>
      <c r="G222" s="73">
        <v>0</v>
      </c>
      <c r="H222" s="73">
        <v>0</v>
      </c>
      <c r="I222" s="73"/>
      <c r="J222" s="73"/>
      <c r="K222" s="73"/>
      <c r="L222" s="13"/>
      <c r="M222" s="79">
        <f t="shared" si="0"/>
        <v>0</v>
      </c>
      <c r="N222" s="13"/>
      <c r="O222" s="869" t="s">
        <v>847</v>
      </c>
      <c r="P222" s="13"/>
      <c r="Q222" s="13"/>
      <c r="R222" s="13"/>
      <c r="S222" s="13"/>
      <c r="T222" s="13"/>
      <c r="U222" s="13"/>
      <c r="V222" s="13"/>
      <c r="W222" s="13"/>
      <c r="X222" s="13"/>
      <c r="Y222" s="13"/>
      <c r="Z222" s="13"/>
    </row>
    <row r="223" spans="1:26" ht="12.75" customHeight="1" x14ac:dyDescent="0.2">
      <c r="A223" s="13"/>
      <c r="B223" s="83" t="s">
        <v>571</v>
      </c>
      <c r="C223" s="838"/>
      <c r="D223" s="81" t="s">
        <v>572</v>
      </c>
      <c r="E223" s="82" t="s">
        <v>573</v>
      </c>
      <c r="F223" s="73">
        <v>0</v>
      </c>
      <c r="G223" s="73">
        <v>0</v>
      </c>
      <c r="H223" s="73">
        <v>0</v>
      </c>
      <c r="I223" s="73"/>
      <c r="J223" s="73"/>
      <c r="K223" s="73"/>
      <c r="L223" s="13"/>
      <c r="M223" s="79">
        <f t="shared" si="0"/>
        <v>0</v>
      </c>
      <c r="N223" s="13"/>
      <c r="O223" s="870"/>
      <c r="P223" s="13"/>
      <c r="Q223" s="13"/>
      <c r="R223" s="13"/>
      <c r="S223" s="13"/>
      <c r="T223" s="13"/>
      <c r="U223" s="13"/>
      <c r="V223" s="13"/>
      <c r="W223" s="13"/>
      <c r="X223" s="13"/>
      <c r="Y223" s="13"/>
      <c r="Z223" s="13"/>
    </row>
    <row r="224" spans="1:26" ht="12.75" customHeight="1" x14ac:dyDescent="0.2">
      <c r="A224" s="13"/>
      <c r="B224" s="83" t="s">
        <v>574</v>
      </c>
      <c r="C224" s="838"/>
      <c r="D224" s="81" t="s">
        <v>575</v>
      </c>
      <c r="E224" s="82" t="s">
        <v>576</v>
      </c>
      <c r="F224" s="73">
        <v>0</v>
      </c>
      <c r="G224" s="73">
        <v>0</v>
      </c>
      <c r="H224" s="73">
        <v>0</v>
      </c>
      <c r="I224" s="73"/>
      <c r="J224" s="73"/>
      <c r="K224" s="73"/>
      <c r="L224" s="13"/>
      <c r="M224" s="79">
        <f t="shared" si="0"/>
        <v>0</v>
      </c>
      <c r="N224" s="13"/>
      <c r="O224" s="870"/>
      <c r="P224" s="13"/>
      <c r="Q224" s="13"/>
      <c r="R224" s="13"/>
      <c r="S224" s="13"/>
      <c r="T224" s="13"/>
      <c r="U224" s="13"/>
      <c r="V224" s="13"/>
      <c r="W224" s="13"/>
      <c r="X224" s="13"/>
      <c r="Y224" s="13"/>
      <c r="Z224" s="13"/>
    </row>
    <row r="225" spans="1:26" ht="12.75" customHeight="1" x14ac:dyDescent="0.2">
      <c r="A225" s="13"/>
      <c r="B225" s="83" t="s">
        <v>577</v>
      </c>
      <c r="C225" s="838"/>
      <c r="D225" s="81" t="s">
        <v>578</v>
      </c>
      <c r="E225" s="82" t="s">
        <v>579</v>
      </c>
      <c r="F225" s="73">
        <v>0</v>
      </c>
      <c r="G225" s="73">
        <v>0</v>
      </c>
      <c r="H225" s="73">
        <v>0</v>
      </c>
      <c r="I225" s="73"/>
      <c r="J225" s="73"/>
      <c r="K225" s="73"/>
      <c r="L225" s="13"/>
      <c r="M225" s="79">
        <f t="shared" si="0"/>
        <v>0</v>
      </c>
      <c r="N225" s="13"/>
      <c r="O225" s="870"/>
      <c r="P225" s="13"/>
      <c r="Q225" s="13"/>
      <c r="R225" s="13"/>
      <c r="S225" s="13"/>
      <c r="T225" s="13"/>
      <c r="U225" s="13"/>
      <c r="V225" s="13"/>
      <c r="W225" s="13"/>
      <c r="X225" s="13"/>
      <c r="Y225" s="13"/>
      <c r="Z225" s="13"/>
    </row>
    <row r="226" spans="1:26" ht="12.75" customHeight="1" x14ac:dyDescent="0.2">
      <c r="A226" s="13"/>
      <c r="B226" s="62" t="s">
        <v>580</v>
      </c>
      <c r="C226" s="838"/>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70"/>
      <c r="P226" s="13"/>
      <c r="Q226" s="13"/>
      <c r="R226" s="13"/>
      <c r="S226" s="13"/>
      <c r="T226" s="13"/>
      <c r="U226" s="13"/>
      <c r="V226" s="13"/>
      <c r="W226" s="13"/>
      <c r="X226" s="13"/>
      <c r="Y226" s="13"/>
      <c r="Z226" s="13"/>
    </row>
    <row r="227" spans="1:26" ht="12.75" customHeight="1" x14ac:dyDescent="0.2">
      <c r="A227" s="13"/>
      <c r="B227" s="83" t="s">
        <v>583</v>
      </c>
      <c r="C227" s="838"/>
      <c r="D227" s="81" t="s">
        <v>584</v>
      </c>
      <c r="E227" s="82" t="s">
        <v>585</v>
      </c>
      <c r="F227" s="73">
        <v>0</v>
      </c>
      <c r="G227" s="73">
        <v>0</v>
      </c>
      <c r="H227" s="73">
        <v>0</v>
      </c>
      <c r="I227" s="73"/>
      <c r="J227" s="73"/>
      <c r="K227" s="73"/>
      <c r="L227" s="13"/>
      <c r="M227" s="79">
        <f t="shared" si="0"/>
        <v>0</v>
      </c>
      <c r="N227" s="13"/>
      <c r="O227" s="870"/>
      <c r="P227" s="13"/>
      <c r="Q227" s="13"/>
      <c r="R227" s="13"/>
      <c r="S227" s="13"/>
      <c r="T227" s="13"/>
      <c r="U227" s="13"/>
      <c r="V227" s="13"/>
      <c r="W227" s="13"/>
      <c r="X227" s="13"/>
      <c r="Y227" s="13"/>
      <c r="Z227" s="13"/>
    </row>
    <row r="228" spans="1:26" ht="12.75" customHeight="1" x14ac:dyDescent="0.2">
      <c r="A228" s="13"/>
      <c r="B228" s="83" t="s">
        <v>586</v>
      </c>
      <c r="C228" s="838"/>
      <c r="D228" s="81" t="s">
        <v>587</v>
      </c>
      <c r="E228" s="82" t="s">
        <v>588</v>
      </c>
      <c r="F228" s="73">
        <v>0</v>
      </c>
      <c r="G228" s="73">
        <v>0</v>
      </c>
      <c r="H228" s="73">
        <v>0</v>
      </c>
      <c r="I228" s="73"/>
      <c r="J228" s="73"/>
      <c r="K228" s="73"/>
      <c r="L228" s="13"/>
      <c r="M228" s="79">
        <f t="shared" si="0"/>
        <v>0</v>
      </c>
      <c r="N228" s="13"/>
      <c r="O228" s="870"/>
      <c r="P228" s="13"/>
      <c r="Q228" s="13"/>
      <c r="R228" s="13"/>
      <c r="S228" s="13"/>
      <c r="T228" s="13"/>
      <c r="U228" s="13"/>
      <c r="V228" s="13"/>
      <c r="W228" s="13"/>
      <c r="X228" s="13"/>
      <c r="Y228" s="13"/>
      <c r="Z228" s="13"/>
    </row>
    <row r="229" spans="1:26" ht="12.75" customHeight="1" x14ac:dyDescent="0.2">
      <c r="A229" s="13"/>
      <c r="B229" s="62" t="s">
        <v>589</v>
      </c>
      <c r="C229" s="838"/>
      <c r="D229" s="81" t="s">
        <v>590</v>
      </c>
      <c r="E229" s="82" t="s">
        <v>591</v>
      </c>
      <c r="F229" s="73">
        <v>0</v>
      </c>
      <c r="G229" s="73">
        <v>0</v>
      </c>
      <c r="H229" s="73">
        <v>0</v>
      </c>
      <c r="I229" s="73"/>
      <c r="J229" s="73"/>
      <c r="K229" s="73"/>
      <c r="L229" s="13"/>
      <c r="M229" s="79">
        <f t="shared" si="0"/>
        <v>0</v>
      </c>
      <c r="N229" s="13"/>
      <c r="O229" s="870"/>
      <c r="P229" s="13"/>
      <c r="Q229" s="13"/>
      <c r="R229" s="13"/>
      <c r="S229" s="13"/>
      <c r="T229" s="13"/>
      <c r="U229" s="13"/>
      <c r="V229" s="13"/>
      <c r="W229" s="13"/>
      <c r="X229" s="13"/>
      <c r="Y229" s="13"/>
      <c r="Z229" s="13"/>
    </row>
    <row r="230" spans="1:26" ht="12.75" customHeight="1" x14ac:dyDescent="0.2">
      <c r="A230" s="13"/>
      <c r="B230" s="62" t="s">
        <v>592</v>
      </c>
      <c r="C230" s="838"/>
      <c r="D230" s="81" t="s">
        <v>593</v>
      </c>
      <c r="E230" s="82" t="s">
        <v>594</v>
      </c>
      <c r="F230" s="73">
        <v>1</v>
      </c>
      <c r="G230" s="73">
        <v>0</v>
      </c>
      <c r="H230" s="73">
        <v>0</v>
      </c>
      <c r="I230" s="73"/>
      <c r="J230" s="73"/>
      <c r="K230" s="73"/>
      <c r="L230" s="13"/>
      <c r="M230" s="79">
        <f t="shared" si="0"/>
        <v>1</v>
      </c>
      <c r="N230" s="13"/>
      <c r="O230" s="870"/>
      <c r="P230" s="13"/>
      <c r="Q230" s="13"/>
      <c r="R230" s="13"/>
      <c r="S230" s="13"/>
      <c r="T230" s="13"/>
      <c r="U230" s="13"/>
      <c r="V230" s="13"/>
      <c r="W230" s="13"/>
      <c r="X230" s="13"/>
      <c r="Y230" s="13"/>
      <c r="Z230" s="13"/>
    </row>
    <row r="231" spans="1:26" ht="12.75" customHeight="1" x14ac:dyDescent="0.2">
      <c r="A231" s="13"/>
      <c r="B231" s="62">
        <v>15</v>
      </c>
      <c r="C231" s="839"/>
      <c r="D231" s="127" t="s">
        <v>595</v>
      </c>
      <c r="E231" s="108" t="s">
        <v>596</v>
      </c>
      <c r="F231" s="109">
        <f t="shared" ref="F231:K231" si="21">SUM(F227:F230)</f>
        <v>1</v>
      </c>
      <c r="G231" s="109">
        <f t="shared" si="21"/>
        <v>0</v>
      </c>
      <c r="H231" s="109">
        <f t="shared" si="21"/>
        <v>0</v>
      </c>
      <c r="I231" s="109">
        <f t="shared" si="21"/>
        <v>0</v>
      </c>
      <c r="J231" s="109">
        <f t="shared" si="21"/>
        <v>0</v>
      </c>
      <c r="K231" s="109">
        <f t="shared" si="21"/>
        <v>0</v>
      </c>
      <c r="L231" s="13"/>
      <c r="M231" s="110">
        <f t="shared" si="0"/>
        <v>1</v>
      </c>
      <c r="N231" s="13"/>
      <c r="O231" s="870"/>
      <c r="P231" s="13"/>
      <c r="Q231" s="13"/>
      <c r="R231" s="13"/>
      <c r="S231" s="13"/>
      <c r="T231" s="13"/>
      <c r="U231" s="13"/>
      <c r="V231" s="13"/>
      <c r="W231" s="13"/>
      <c r="X231" s="13"/>
      <c r="Y231" s="13"/>
      <c r="Z231" s="13"/>
    </row>
    <row r="232" spans="1:26" ht="12.75" customHeight="1" x14ac:dyDescent="0.2">
      <c r="A232" s="13"/>
      <c r="B232" s="62" t="s">
        <v>597</v>
      </c>
      <c r="C232" s="861" t="s">
        <v>598</v>
      </c>
      <c r="D232" s="65" t="s">
        <v>599</v>
      </c>
      <c r="E232" s="82" t="s">
        <v>600</v>
      </c>
      <c r="F232" s="73">
        <v>0</v>
      </c>
      <c r="G232" s="73">
        <v>0</v>
      </c>
      <c r="H232" s="73">
        <v>0</v>
      </c>
      <c r="I232" s="73"/>
      <c r="J232" s="73"/>
      <c r="K232" s="73"/>
      <c r="L232" s="13"/>
      <c r="M232" s="79">
        <f t="shared" si="0"/>
        <v>0</v>
      </c>
      <c r="N232" s="13"/>
      <c r="O232" s="869" t="s">
        <v>848</v>
      </c>
      <c r="P232" s="13"/>
      <c r="Q232" s="13"/>
      <c r="R232" s="13"/>
      <c r="S232" s="13"/>
      <c r="T232" s="13"/>
      <c r="U232" s="13"/>
      <c r="V232" s="13"/>
      <c r="W232" s="13"/>
      <c r="X232" s="13"/>
      <c r="Y232" s="13"/>
      <c r="Z232" s="13"/>
    </row>
    <row r="233" spans="1:26" ht="12.75" customHeight="1" x14ac:dyDescent="0.2">
      <c r="A233" s="13"/>
      <c r="B233" s="62" t="s">
        <v>602</v>
      </c>
      <c r="C233" s="838"/>
      <c r="D233" s="65" t="s">
        <v>603</v>
      </c>
      <c r="E233" s="82" t="s">
        <v>604</v>
      </c>
      <c r="F233" s="73">
        <v>0</v>
      </c>
      <c r="G233" s="73">
        <v>0</v>
      </c>
      <c r="H233" s="73">
        <v>0</v>
      </c>
      <c r="I233" s="73"/>
      <c r="J233" s="73"/>
      <c r="K233" s="73"/>
      <c r="L233" s="13"/>
      <c r="M233" s="79">
        <f t="shared" si="0"/>
        <v>0</v>
      </c>
      <c r="N233" s="13"/>
      <c r="O233" s="870"/>
      <c r="P233" s="13"/>
      <c r="Q233" s="13"/>
      <c r="R233" s="13"/>
      <c r="S233" s="13"/>
      <c r="T233" s="13"/>
      <c r="U233" s="13"/>
      <c r="V233" s="13"/>
      <c r="W233" s="13"/>
      <c r="X233" s="13"/>
      <c r="Y233" s="13"/>
      <c r="Z233" s="13"/>
    </row>
    <row r="234" spans="1:26" ht="12.75" customHeight="1" x14ac:dyDescent="0.2">
      <c r="A234" s="13"/>
      <c r="B234" s="83" t="s">
        <v>605</v>
      </c>
      <c r="C234" s="838"/>
      <c r="D234" s="65" t="s">
        <v>606</v>
      </c>
      <c r="E234" s="82" t="s">
        <v>607</v>
      </c>
      <c r="F234" s="73">
        <v>0</v>
      </c>
      <c r="G234" s="73">
        <v>0</v>
      </c>
      <c r="H234" s="73">
        <v>0</v>
      </c>
      <c r="I234" s="73"/>
      <c r="J234" s="73"/>
      <c r="K234" s="73"/>
      <c r="L234" s="13"/>
      <c r="M234" s="79">
        <f t="shared" si="0"/>
        <v>0</v>
      </c>
      <c r="N234" s="13"/>
      <c r="O234" s="870"/>
      <c r="P234" s="13"/>
      <c r="Q234" s="13"/>
      <c r="R234" s="13"/>
      <c r="S234" s="13"/>
      <c r="T234" s="13"/>
      <c r="U234" s="13"/>
      <c r="V234" s="13"/>
      <c r="W234" s="13"/>
      <c r="X234" s="13"/>
      <c r="Y234" s="13"/>
      <c r="Z234" s="13"/>
    </row>
    <row r="235" spans="1:26" ht="12.75" customHeight="1" x14ac:dyDescent="0.2">
      <c r="A235" s="13"/>
      <c r="B235" s="83" t="s">
        <v>608</v>
      </c>
      <c r="C235" s="838"/>
      <c r="D235" s="65" t="s">
        <v>609</v>
      </c>
      <c r="E235" s="82" t="s">
        <v>610</v>
      </c>
      <c r="F235" s="73">
        <v>0</v>
      </c>
      <c r="G235" s="73">
        <v>0</v>
      </c>
      <c r="H235" s="73">
        <v>0</v>
      </c>
      <c r="I235" s="73"/>
      <c r="J235" s="73"/>
      <c r="K235" s="73"/>
      <c r="L235" s="13"/>
      <c r="M235" s="79">
        <f t="shared" si="0"/>
        <v>0</v>
      </c>
      <c r="N235" s="13"/>
      <c r="O235" s="870"/>
      <c r="P235" s="13"/>
      <c r="Q235" s="13"/>
      <c r="R235" s="13"/>
      <c r="S235" s="13"/>
      <c r="T235" s="13"/>
      <c r="U235" s="13"/>
      <c r="V235" s="13"/>
      <c r="W235" s="13"/>
      <c r="X235" s="13"/>
      <c r="Y235" s="13"/>
      <c r="Z235" s="13"/>
    </row>
    <row r="236" spans="1:26" ht="12.75" customHeight="1" x14ac:dyDescent="0.2">
      <c r="A236" s="13"/>
      <c r="B236" s="83" t="s">
        <v>611</v>
      </c>
      <c r="C236" s="838"/>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70"/>
      <c r="P236" s="13"/>
      <c r="Q236" s="13"/>
      <c r="R236" s="13"/>
      <c r="S236" s="13"/>
      <c r="T236" s="13"/>
      <c r="U236" s="13"/>
      <c r="V236" s="13"/>
      <c r="W236" s="13"/>
      <c r="X236" s="13"/>
      <c r="Y236" s="13"/>
      <c r="Z236" s="13"/>
    </row>
    <row r="237" spans="1:26" ht="12.75" customHeight="1" x14ac:dyDescent="0.2">
      <c r="A237" s="13"/>
      <c r="B237" s="83" t="s">
        <v>614</v>
      </c>
      <c r="C237" s="838"/>
      <c r="D237" s="129" t="s">
        <v>615</v>
      </c>
      <c r="E237" s="130" t="s">
        <v>616</v>
      </c>
      <c r="F237" s="96"/>
      <c r="G237" s="96"/>
      <c r="H237" s="96"/>
      <c r="I237" s="96"/>
      <c r="J237" s="96"/>
      <c r="K237" s="96"/>
      <c r="L237" s="13"/>
      <c r="M237" s="79">
        <f t="shared" si="0"/>
        <v>0</v>
      </c>
      <c r="N237" s="13"/>
      <c r="O237" s="870"/>
      <c r="P237" s="13"/>
      <c r="Q237" s="13"/>
      <c r="R237" s="13"/>
      <c r="S237" s="13"/>
      <c r="T237" s="13"/>
      <c r="U237" s="13"/>
      <c r="V237" s="13"/>
      <c r="W237" s="13"/>
      <c r="X237" s="13"/>
      <c r="Y237" s="13"/>
      <c r="Z237" s="13"/>
    </row>
    <row r="238" spans="1:26" ht="12.75" customHeight="1" x14ac:dyDescent="0.2">
      <c r="A238" s="13"/>
      <c r="B238" s="83" t="s">
        <v>617</v>
      </c>
      <c r="C238" s="838"/>
      <c r="D238" s="129" t="s">
        <v>618</v>
      </c>
      <c r="E238" s="130" t="s">
        <v>619</v>
      </c>
      <c r="F238" s="96"/>
      <c r="G238" s="96"/>
      <c r="H238" s="96"/>
      <c r="I238" s="96"/>
      <c r="J238" s="96"/>
      <c r="K238" s="96"/>
      <c r="L238" s="13"/>
      <c r="M238" s="79">
        <f t="shared" si="0"/>
        <v>0</v>
      </c>
      <c r="N238" s="13"/>
      <c r="O238" s="870"/>
      <c r="P238" s="13"/>
      <c r="Q238" s="13"/>
      <c r="R238" s="13"/>
      <c r="S238" s="13"/>
      <c r="T238" s="13"/>
      <c r="U238" s="13"/>
      <c r="V238" s="13"/>
      <c r="W238" s="13"/>
      <c r="X238" s="13"/>
      <c r="Y238" s="13"/>
      <c r="Z238" s="13"/>
    </row>
    <row r="239" spans="1:26" ht="12.75" customHeight="1" x14ac:dyDescent="0.2">
      <c r="A239" s="13"/>
      <c r="B239" s="83" t="s">
        <v>620</v>
      </c>
      <c r="C239" s="838"/>
      <c r="D239" s="129" t="s">
        <v>621</v>
      </c>
      <c r="E239" s="130" t="s">
        <v>622</v>
      </c>
      <c r="F239" s="96"/>
      <c r="G239" s="96"/>
      <c r="H239" s="96"/>
      <c r="I239" s="96"/>
      <c r="J239" s="96"/>
      <c r="K239" s="96"/>
      <c r="L239" s="13"/>
      <c r="M239" s="79">
        <f t="shared" si="0"/>
        <v>0</v>
      </c>
      <c r="N239" s="13"/>
      <c r="O239" s="870"/>
      <c r="P239" s="13"/>
      <c r="Q239" s="13"/>
      <c r="R239" s="13"/>
      <c r="S239" s="13"/>
      <c r="T239" s="13"/>
      <c r="U239" s="13"/>
      <c r="V239" s="13"/>
      <c r="W239" s="13"/>
      <c r="X239" s="13"/>
      <c r="Y239" s="13"/>
      <c r="Z239" s="13"/>
    </row>
    <row r="240" spans="1:26" ht="12.75" customHeight="1" x14ac:dyDescent="0.2">
      <c r="A240" s="13"/>
      <c r="B240" s="83" t="s">
        <v>623</v>
      </c>
      <c r="C240" s="838"/>
      <c r="D240" s="129" t="s">
        <v>624</v>
      </c>
      <c r="E240" s="130" t="s">
        <v>625</v>
      </c>
      <c r="F240" s="96"/>
      <c r="G240" s="96"/>
      <c r="H240" s="96"/>
      <c r="I240" s="96"/>
      <c r="J240" s="96"/>
      <c r="K240" s="96"/>
      <c r="L240" s="13"/>
      <c r="M240" s="79">
        <f t="shared" si="0"/>
        <v>0</v>
      </c>
      <c r="N240" s="13"/>
      <c r="O240" s="870"/>
      <c r="P240" s="13"/>
      <c r="Q240" s="13"/>
      <c r="R240" s="13"/>
      <c r="S240" s="13"/>
      <c r="T240" s="13"/>
      <c r="U240" s="13"/>
      <c r="V240" s="13"/>
      <c r="W240" s="13"/>
      <c r="X240" s="13"/>
      <c r="Y240" s="13"/>
      <c r="Z240" s="13"/>
    </row>
    <row r="241" spans="1:26" ht="12.75" customHeight="1" x14ac:dyDescent="0.2">
      <c r="A241" s="13"/>
      <c r="B241" s="83" t="s">
        <v>626</v>
      </c>
      <c r="C241" s="838"/>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70"/>
      <c r="P241" s="13"/>
      <c r="Q241" s="13"/>
      <c r="R241" s="13"/>
      <c r="S241" s="13"/>
      <c r="T241" s="13"/>
      <c r="U241" s="13"/>
      <c r="V241" s="13"/>
      <c r="W241" s="13"/>
      <c r="X241" s="13"/>
      <c r="Y241" s="13"/>
      <c r="Z241" s="13"/>
    </row>
    <row r="242" spans="1:26" ht="12.75" customHeight="1" x14ac:dyDescent="0.2">
      <c r="A242" s="13"/>
      <c r="B242" s="83" t="s">
        <v>628</v>
      </c>
      <c r="C242" s="838"/>
      <c r="D242" s="131" t="s">
        <v>629</v>
      </c>
      <c r="E242" s="130" t="s">
        <v>630</v>
      </c>
      <c r="F242" s="96"/>
      <c r="G242" s="96"/>
      <c r="H242" s="96"/>
      <c r="I242" s="96"/>
      <c r="J242" s="96"/>
      <c r="K242" s="96"/>
      <c r="L242" s="13"/>
      <c r="M242" s="79">
        <f t="shared" si="0"/>
        <v>0</v>
      </c>
      <c r="N242" s="13"/>
      <c r="O242" s="870"/>
      <c r="P242" s="13"/>
      <c r="Q242" s="13"/>
      <c r="R242" s="13"/>
      <c r="S242" s="13"/>
      <c r="T242" s="13"/>
      <c r="U242" s="13"/>
      <c r="V242" s="13"/>
      <c r="W242" s="13"/>
      <c r="X242" s="13"/>
      <c r="Y242" s="13"/>
      <c r="Z242" s="13"/>
    </row>
    <row r="243" spans="1:26" ht="12.75" customHeight="1" x14ac:dyDescent="0.2">
      <c r="A243" s="13"/>
      <c r="B243" s="83" t="s">
        <v>631</v>
      </c>
      <c r="C243" s="838"/>
      <c r="D243" s="131" t="s">
        <v>632</v>
      </c>
      <c r="E243" s="130" t="s">
        <v>633</v>
      </c>
      <c r="F243" s="96"/>
      <c r="G243" s="96"/>
      <c r="H243" s="96"/>
      <c r="I243" s="96"/>
      <c r="J243" s="96"/>
      <c r="K243" s="96"/>
      <c r="L243" s="13"/>
      <c r="M243" s="79">
        <f t="shared" si="0"/>
        <v>0</v>
      </c>
      <c r="N243" s="13"/>
      <c r="O243" s="870"/>
      <c r="P243" s="13"/>
      <c r="Q243" s="13"/>
      <c r="R243" s="13"/>
      <c r="S243" s="13"/>
      <c r="T243" s="13"/>
      <c r="U243" s="13"/>
      <c r="V243" s="13"/>
      <c r="W243" s="13"/>
      <c r="X243" s="13"/>
      <c r="Y243" s="13"/>
      <c r="Z243" s="13"/>
    </row>
    <row r="244" spans="1:26" ht="12.75" customHeight="1" x14ac:dyDescent="0.2">
      <c r="A244" s="13"/>
      <c r="B244" s="83" t="s">
        <v>634</v>
      </c>
      <c r="C244" s="838"/>
      <c r="D244" s="131" t="s">
        <v>635</v>
      </c>
      <c r="E244" s="130" t="s">
        <v>636</v>
      </c>
      <c r="F244" s="96"/>
      <c r="G244" s="96"/>
      <c r="H244" s="96"/>
      <c r="I244" s="96"/>
      <c r="J244" s="96"/>
      <c r="K244" s="96"/>
      <c r="L244" s="13"/>
      <c r="M244" s="79">
        <f t="shared" si="0"/>
        <v>0</v>
      </c>
      <c r="N244" s="13"/>
      <c r="O244" s="870"/>
      <c r="P244" s="13"/>
      <c r="Q244" s="13"/>
      <c r="R244" s="13"/>
      <c r="S244" s="13"/>
      <c r="T244" s="13"/>
      <c r="U244" s="13"/>
      <c r="V244" s="13"/>
      <c r="W244" s="13"/>
      <c r="X244" s="13"/>
      <c r="Y244" s="13"/>
      <c r="Z244" s="13"/>
    </row>
    <row r="245" spans="1:26" ht="12.75" customHeight="1" x14ac:dyDescent="0.2">
      <c r="A245" s="13"/>
      <c r="B245" s="83" t="s">
        <v>637</v>
      </c>
      <c r="C245" s="838"/>
      <c r="D245" s="131" t="s">
        <v>638</v>
      </c>
      <c r="E245" s="130" t="s">
        <v>639</v>
      </c>
      <c r="F245" s="96"/>
      <c r="G245" s="96"/>
      <c r="H245" s="96"/>
      <c r="I245" s="96"/>
      <c r="J245" s="96"/>
      <c r="K245" s="96"/>
      <c r="L245" s="13"/>
      <c r="M245" s="79">
        <f t="shared" si="0"/>
        <v>0</v>
      </c>
      <c r="N245" s="13"/>
      <c r="O245" s="870"/>
      <c r="P245" s="13"/>
      <c r="Q245" s="13"/>
      <c r="R245" s="13"/>
      <c r="S245" s="13"/>
      <c r="T245" s="13"/>
      <c r="U245" s="13"/>
      <c r="V245" s="13"/>
      <c r="W245" s="13"/>
      <c r="X245" s="13"/>
      <c r="Y245" s="13"/>
      <c r="Z245" s="13"/>
    </row>
    <row r="246" spans="1:26" ht="12.75" customHeight="1" x14ac:dyDescent="0.2">
      <c r="A246" s="13"/>
      <c r="B246" s="83" t="s">
        <v>640</v>
      </c>
      <c r="C246" s="839"/>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70"/>
      <c r="P246" s="13"/>
      <c r="Q246" s="13"/>
      <c r="R246" s="13"/>
      <c r="S246" s="13"/>
      <c r="T246" s="13"/>
      <c r="U246" s="13"/>
      <c r="V246" s="13"/>
      <c r="W246" s="13"/>
      <c r="X246" s="13"/>
      <c r="Y246" s="13"/>
      <c r="Z246" s="13"/>
    </row>
    <row r="247" spans="1:26" ht="15" customHeight="1" x14ac:dyDescent="0.2">
      <c r="A247" s="13"/>
      <c r="B247" s="83" t="s">
        <v>643</v>
      </c>
      <c r="C247" s="861" t="s">
        <v>644</v>
      </c>
      <c r="D247" s="132" t="s">
        <v>645</v>
      </c>
      <c r="E247" s="82" t="s">
        <v>646</v>
      </c>
      <c r="F247" s="73">
        <v>0</v>
      </c>
      <c r="G247" s="73">
        <v>0</v>
      </c>
      <c r="H247" s="73">
        <v>0</v>
      </c>
      <c r="I247" s="73"/>
      <c r="J247" s="73"/>
      <c r="K247" s="73"/>
      <c r="L247" s="13"/>
      <c r="M247" s="79">
        <f t="shared" si="0"/>
        <v>0</v>
      </c>
      <c r="N247" s="13"/>
      <c r="O247" s="869" t="s">
        <v>849</v>
      </c>
      <c r="P247" s="13"/>
      <c r="Q247" s="13"/>
      <c r="R247" s="13"/>
      <c r="S247" s="13"/>
      <c r="T247" s="13"/>
      <c r="U247" s="13"/>
      <c r="V247" s="13"/>
      <c r="W247" s="13"/>
      <c r="X247" s="13"/>
      <c r="Y247" s="13"/>
      <c r="Z247" s="13"/>
    </row>
    <row r="248" spans="1:26" ht="12.75" customHeight="1" x14ac:dyDescent="0.2">
      <c r="A248" s="13"/>
      <c r="B248" s="83" t="s">
        <v>648</v>
      </c>
      <c r="C248" s="838"/>
      <c r="D248" s="132" t="s">
        <v>649</v>
      </c>
      <c r="E248" s="82" t="s">
        <v>650</v>
      </c>
      <c r="F248" s="73">
        <v>0</v>
      </c>
      <c r="G248" s="73">
        <v>0</v>
      </c>
      <c r="H248" s="73">
        <v>0</v>
      </c>
      <c r="I248" s="73"/>
      <c r="J248" s="73"/>
      <c r="K248" s="73"/>
      <c r="L248" s="13"/>
      <c r="M248" s="79">
        <f t="shared" si="0"/>
        <v>0</v>
      </c>
      <c r="N248" s="13"/>
      <c r="O248" s="870"/>
      <c r="P248" s="13"/>
      <c r="Q248" s="13"/>
      <c r="R248" s="13"/>
      <c r="S248" s="13"/>
      <c r="T248" s="13"/>
      <c r="U248" s="13"/>
      <c r="V248" s="13"/>
      <c r="W248" s="13"/>
      <c r="X248" s="13"/>
      <c r="Y248" s="13"/>
      <c r="Z248" s="13"/>
    </row>
    <row r="249" spans="1:26" ht="12.75" customHeight="1" x14ac:dyDescent="0.2">
      <c r="A249" s="13"/>
      <c r="B249" s="83" t="s">
        <v>651</v>
      </c>
      <c r="C249" s="838"/>
      <c r="D249" s="132" t="s">
        <v>652</v>
      </c>
      <c r="E249" s="82" t="s">
        <v>653</v>
      </c>
      <c r="F249" s="73">
        <v>0</v>
      </c>
      <c r="G249" s="73">
        <v>0</v>
      </c>
      <c r="H249" s="73">
        <v>0</v>
      </c>
      <c r="I249" s="73"/>
      <c r="J249" s="73"/>
      <c r="K249" s="73"/>
      <c r="L249" s="13"/>
      <c r="M249" s="79">
        <f t="shared" si="0"/>
        <v>0</v>
      </c>
      <c r="N249" s="13"/>
      <c r="O249" s="870"/>
      <c r="P249" s="13"/>
      <c r="Q249" s="13"/>
      <c r="R249" s="13"/>
      <c r="S249" s="13"/>
      <c r="T249" s="13"/>
      <c r="U249" s="13"/>
      <c r="V249" s="13"/>
      <c r="W249" s="13"/>
      <c r="X249" s="13"/>
      <c r="Y249" s="13"/>
      <c r="Z249" s="13"/>
    </row>
    <row r="250" spans="1:26" ht="12.75" customHeight="1" x14ac:dyDescent="0.2">
      <c r="A250" s="13"/>
      <c r="B250" s="83" t="s">
        <v>654</v>
      </c>
      <c r="C250" s="838"/>
      <c r="D250" s="132" t="s">
        <v>655</v>
      </c>
      <c r="E250" s="82" t="s">
        <v>656</v>
      </c>
      <c r="F250" s="73">
        <v>0</v>
      </c>
      <c r="G250" s="73">
        <v>0</v>
      </c>
      <c r="H250" s="73">
        <v>0</v>
      </c>
      <c r="I250" s="73"/>
      <c r="J250" s="73"/>
      <c r="K250" s="73"/>
      <c r="L250" s="13"/>
      <c r="M250" s="79">
        <f t="shared" si="0"/>
        <v>0</v>
      </c>
      <c r="N250" s="13"/>
      <c r="O250" s="870"/>
      <c r="P250" s="13"/>
      <c r="Q250" s="13"/>
      <c r="R250" s="13"/>
      <c r="S250" s="13"/>
      <c r="T250" s="13"/>
      <c r="U250" s="13"/>
      <c r="V250" s="13"/>
      <c r="W250" s="13"/>
      <c r="X250" s="13"/>
      <c r="Y250" s="13"/>
      <c r="Z250" s="13"/>
    </row>
    <row r="251" spans="1:26" ht="12.75" customHeight="1" x14ac:dyDescent="0.2">
      <c r="A251" s="13"/>
      <c r="B251" s="83" t="s">
        <v>657</v>
      </c>
      <c r="C251" s="838"/>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70"/>
      <c r="P251" s="13"/>
      <c r="Q251" s="13"/>
      <c r="R251" s="13"/>
      <c r="S251" s="13"/>
      <c r="T251" s="13"/>
      <c r="U251" s="13"/>
      <c r="V251" s="13"/>
      <c r="W251" s="13"/>
      <c r="X251" s="13"/>
      <c r="Y251" s="13"/>
      <c r="Z251" s="13"/>
    </row>
    <row r="252" spans="1:26" ht="12.75" customHeight="1" x14ac:dyDescent="0.2">
      <c r="A252" s="13"/>
      <c r="B252" s="83" t="s">
        <v>660</v>
      </c>
      <c r="C252" s="838"/>
      <c r="D252" s="131" t="s">
        <v>661</v>
      </c>
      <c r="E252" s="130" t="s">
        <v>662</v>
      </c>
      <c r="F252" s="96"/>
      <c r="G252" s="96"/>
      <c r="H252" s="96"/>
      <c r="I252" s="96"/>
      <c r="J252" s="96"/>
      <c r="K252" s="96"/>
      <c r="L252" s="13"/>
      <c r="M252" s="79">
        <f t="shared" si="0"/>
        <v>0</v>
      </c>
      <c r="N252" s="13"/>
      <c r="O252" s="870"/>
      <c r="P252" s="13"/>
      <c r="Q252" s="13"/>
      <c r="R252" s="13"/>
      <c r="S252" s="13"/>
      <c r="T252" s="13"/>
      <c r="U252" s="13"/>
      <c r="V252" s="13"/>
      <c r="W252" s="13"/>
      <c r="X252" s="13"/>
      <c r="Y252" s="13"/>
      <c r="Z252" s="13"/>
    </row>
    <row r="253" spans="1:26" ht="12.75" customHeight="1" x14ac:dyDescent="0.2">
      <c r="A253" s="13"/>
      <c r="B253" s="83" t="s">
        <v>663</v>
      </c>
      <c r="C253" s="838"/>
      <c r="D253" s="131" t="s">
        <v>664</v>
      </c>
      <c r="E253" s="130" t="s">
        <v>665</v>
      </c>
      <c r="F253" s="96"/>
      <c r="G253" s="96"/>
      <c r="H253" s="96"/>
      <c r="I253" s="96"/>
      <c r="J253" s="96"/>
      <c r="K253" s="96"/>
      <c r="L253" s="13"/>
      <c r="M253" s="79">
        <f t="shared" si="0"/>
        <v>0</v>
      </c>
      <c r="N253" s="13"/>
      <c r="O253" s="870"/>
      <c r="P253" s="13"/>
      <c r="Q253" s="13"/>
      <c r="R253" s="13"/>
      <c r="S253" s="13"/>
      <c r="T253" s="13"/>
      <c r="U253" s="13"/>
      <c r="V253" s="13"/>
      <c r="W253" s="13"/>
      <c r="X253" s="13"/>
      <c r="Y253" s="13"/>
      <c r="Z253" s="13"/>
    </row>
    <row r="254" spans="1:26" ht="12.75" customHeight="1" x14ac:dyDescent="0.2">
      <c r="A254" s="13"/>
      <c r="B254" s="83" t="s">
        <v>666</v>
      </c>
      <c r="C254" s="838"/>
      <c r="D254" s="131" t="s">
        <v>667</v>
      </c>
      <c r="E254" s="130" t="s">
        <v>668</v>
      </c>
      <c r="F254" s="96"/>
      <c r="G254" s="96"/>
      <c r="H254" s="96"/>
      <c r="I254" s="96"/>
      <c r="J254" s="96"/>
      <c r="K254" s="96"/>
      <c r="L254" s="13"/>
      <c r="M254" s="79">
        <f t="shared" si="0"/>
        <v>0</v>
      </c>
      <c r="N254" s="13"/>
      <c r="O254" s="870"/>
      <c r="P254" s="13"/>
      <c r="Q254" s="13"/>
      <c r="R254" s="13"/>
      <c r="S254" s="13"/>
      <c r="T254" s="13"/>
      <c r="U254" s="13"/>
      <c r="V254" s="13"/>
      <c r="W254" s="13"/>
      <c r="X254" s="13"/>
      <c r="Y254" s="13"/>
      <c r="Z254" s="13"/>
    </row>
    <row r="255" spans="1:26" ht="12.75" customHeight="1" x14ac:dyDescent="0.2">
      <c r="A255" s="13"/>
      <c r="B255" s="83" t="s">
        <v>669</v>
      </c>
      <c r="C255" s="838"/>
      <c r="D255" s="131" t="s">
        <v>670</v>
      </c>
      <c r="E255" s="130" t="s">
        <v>671</v>
      </c>
      <c r="F255" s="96"/>
      <c r="G255" s="96"/>
      <c r="H255" s="96"/>
      <c r="I255" s="96"/>
      <c r="J255" s="96"/>
      <c r="K255" s="96"/>
      <c r="L255" s="13"/>
      <c r="M255" s="79">
        <f t="shared" si="0"/>
        <v>0</v>
      </c>
      <c r="N255" s="13"/>
      <c r="O255" s="870"/>
      <c r="P255" s="13"/>
      <c r="Q255" s="13"/>
      <c r="R255" s="13"/>
      <c r="S255" s="13"/>
      <c r="T255" s="13"/>
      <c r="U255" s="13"/>
      <c r="V255" s="13"/>
      <c r="W255" s="13"/>
      <c r="X255" s="13"/>
      <c r="Y255" s="13"/>
      <c r="Z255" s="13"/>
    </row>
    <row r="256" spans="1:26" ht="12.75" customHeight="1" x14ac:dyDescent="0.2">
      <c r="A256" s="13"/>
      <c r="B256" s="83" t="s">
        <v>672</v>
      </c>
      <c r="C256" s="838"/>
      <c r="D256" s="822" t="s">
        <v>673</v>
      </c>
      <c r="E256" s="823" t="s">
        <v>674</v>
      </c>
      <c r="F256" s="824">
        <f t="shared" ref="F256:K256" si="26">+F252+F253+F254+F255</f>
        <v>0</v>
      </c>
      <c r="G256" s="824">
        <f t="shared" si="26"/>
        <v>0</v>
      </c>
      <c r="H256" s="824">
        <f t="shared" si="26"/>
        <v>0</v>
      </c>
      <c r="I256" s="824">
        <f t="shared" si="26"/>
        <v>0</v>
      </c>
      <c r="J256" s="824">
        <f t="shared" si="26"/>
        <v>0</v>
      </c>
      <c r="K256" s="824">
        <f t="shared" si="26"/>
        <v>0</v>
      </c>
      <c r="L256" s="13"/>
      <c r="M256" s="79">
        <f t="shared" si="0"/>
        <v>0</v>
      </c>
      <c r="N256" s="13"/>
      <c r="O256" s="870"/>
      <c r="P256" s="13"/>
      <c r="Q256" s="13"/>
      <c r="R256" s="13"/>
      <c r="S256" s="13"/>
      <c r="T256" s="13"/>
      <c r="U256" s="13"/>
      <c r="V256" s="13"/>
      <c r="W256" s="13"/>
      <c r="X256" s="13"/>
      <c r="Y256" s="13"/>
      <c r="Z256" s="13"/>
    </row>
    <row r="257" spans="1:26" ht="12.75" customHeight="1" x14ac:dyDescent="0.2">
      <c r="A257" s="13"/>
      <c r="B257" s="83" t="s">
        <v>675</v>
      </c>
      <c r="C257" s="838"/>
      <c r="D257" s="816" t="s">
        <v>676</v>
      </c>
      <c r="E257" s="817" t="s">
        <v>677</v>
      </c>
      <c r="F257" s="818"/>
      <c r="G257" s="818"/>
      <c r="H257" s="818"/>
      <c r="I257" s="818"/>
      <c r="J257" s="818"/>
      <c r="K257" s="818"/>
      <c r="L257" s="13"/>
      <c r="M257" s="79">
        <f t="shared" si="0"/>
        <v>0</v>
      </c>
      <c r="N257" s="13"/>
      <c r="O257" s="870"/>
      <c r="P257" s="13"/>
      <c r="Q257" s="13"/>
      <c r="R257" s="13"/>
      <c r="S257" s="13"/>
      <c r="T257" s="13"/>
      <c r="U257" s="13"/>
      <c r="V257" s="13"/>
      <c r="W257" s="13"/>
      <c r="X257" s="13"/>
      <c r="Y257" s="13"/>
      <c r="Z257" s="13"/>
    </row>
    <row r="258" spans="1:26" ht="12.75" customHeight="1" x14ac:dyDescent="0.2">
      <c r="A258" s="13"/>
      <c r="B258" s="83" t="s">
        <v>678</v>
      </c>
      <c r="C258" s="838"/>
      <c r="D258" s="816" t="s">
        <v>679</v>
      </c>
      <c r="E258" s="817" t="s">
        <v>680</v>
      </c>
      <c r="F258" s="818"/>
      <c r="G258" s="818"/>
      <c r="H258" s="818"/>
      <c r="I258" s="818"/>
      <c r="J258" s="818"/>
      <c r="K258" s="818"/>
      <c r="L258" s="13"/>
      <c r="M258" s="79">
        <f t="shared" si="0"/>
        <v>0</v>
      </c>
      <c r="N258" s="13"/>
      <c r="O258" s="870"/>
      <c r="P258" s="13"/>
      <c r="Q258" s="13"/>
      <c r="R258" s="13"/>
      <c r="S258" s="13"/>
      <c r="T258" s="13"/>
      <c r="U258" s="13"/>
      <c r="V258" s="13"/>
      <c r="W258" s="13"/>
      <c r="X258" s="13"/>
      <c r="Y258" s="13"/>
      <c r="Z258" s="13"/>
    </row>
    <row r="259" spans="1:26" ht="12.75" customHeight="1" x14ac:dyDescent="0.2">
      <c r="A259" s="13"/>
      <c r="B259" s="83" t="s">
        <v>681</v>
      </c>
      <c r="C259" s="838"/>
      <c r="D259" s="816" t="s">
        <v>682</v>
      </c>
      <c r="E259" s="817" t="s">
        <v>683</v>
      </c>
      <c r="F259" s="818"/>
      <c r="G259" s="818"/>
      <c r="H259" s="818"/>
      <c r="I259" s="818"/>
      <c r="J259" s="818"/>
      <c r="K259" s="818"/>
      <c r="L259" s="13"/>
      <c r="M259" s="79">
        <f t="shared" si="0"/>
        <v>0</v>
      </c>
      <c r="N259" s="13"/>
      <c r="O259" s="870"/>
      <c r="P259" s="13"/>
      <c r="Q259" s="13"/>
      <c r="R259" s="13"/>
      <c r="S259" s="13"/>
      <c r="T259" s="13"/>
      <c r="U259" s="13"/>
      <c r="V259" s="13"/>
      <c r="W259" s="13"/>
      <c r="X259" s="13"/>
      <c r="Y259" s="13"/>
      <c r="Z259" s="13"/>
    </row>
    <row r="260" spans="1:26" ht="12.75" customHeight="1" x14ac:dyDescent="0.2">
      <c r="A260" s="13"/>
      <c r="B260" s="83" t="s">
        <v>684</v>
      </c>
      <c r="C260" s="838"/>
      <c r="D260" s="816" t="s">
        <v>685</v>
      </c>
      <c r="E260" s="817" t="s">
        <v>686</v>
      </c>
      <c r="F260" s="818"/>
      <c r="G260" s="818"/>
      <c r="H260" s="818"/>
      <c r="I260" s="818"/>
      <c r="J260" s="818"/>
      <c r="K260" s="818"/>
      <c r="L260" s="13"/>
      <c r="M260" s="79">
        <f t="shared" si="0"/>
        <v>0</v>
      </c>
      <c r="N260" s="13"/>
      <c r="O260" s="870"/>
      <c r="P260" s="13"/>
      <c r="Q260" s="13"/>
      <c r="R260" s="13"/>
      <c r="S260" s="13"/>
      <c r="T260" s="13"/>
      <c r="U260" s="13"/>
      <c r="V260" s="13"/>
      <c r="W260" s="13"/>
      <c r="X260" s="13"/>
      <c r="Y260" s="13"/>
      <c r="Z260" s="13"/>
    </row>
    <row r="261" spans="1:26" ht="12.75" customHeight="1" x14ac:dyDescent="0.2">
      <c r="A261" s="13"/>
      <c r="B261" s="83" t="s">
        <v>687</v>
      </c>
      <c r="C261" s="838"/>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70"/>
      <c r="P261" s="13"/>
      <c r="Q261" s="13"/>
      <c r="R261" s="13"/>
      <c r="S261" s="13"/>
      <c r="T261" s="13"/>
      <c r="U261" s="13"/>
      <c r="V261" s="13"/>
      <c r="W261" s="13"/>
      <c r="X261" s="13"/>
      <c r="Y261" s="13"/>
      <c r="Z261" s="13"/>
    </row>
    <row r="262" spans="1:26" ht="12.75" customHeight="1" x14ac:dyDescent="0.2">
      <c r="A262" s="13"/>
      <c r="B262" s="83" t="s">
        <v>690</v>
      </c>
      <c r="C262" s="838"/>
      <c r="D262" s="172" t="s">
        <v>691</v>
      </c>
      <c r="E262" s="173" t="s">
        <v>692</v>
      </c>
      <c r="F262" s="175"/>
      <c r="G262" s="175"/>
      <c r="H262" s="175"/>
      <c r="I262" s="175"/>
      <c r="J262" s="175"/>
      <c r="K262" s="175"/>
      <c r="L262" s="134"/>
      <c r="M262" s="135">
        <f t="shared" si="0"/>
        <v>0</v>
      </c>
      <c r="N262" s="13"/>
      <c r="O262" s="870"/>
      <c r="P262" s="13"/>
      <c r="Q262" s="13"/>
      <c r="R262" s="13"/>
      <c r="S262" s="13"/>
      <c r="T262" s="13"/>
      <c r="U262" s="13"/>
      <c r="V262" s="13"/>
      <c r="W262" s="13"/>
      <c r="X262" s="13"/>
      <c r="Y262" s="13"/>
      <c r="Z262" s="13"/>
    </row>
    <row r="263" spans="1:26" ht="12.75" customHeight="1" x14ac:dyDescent="0.2">
      <c r="A263" s="13"/>
      <c r="B263" s="83" t="s">
        <v>693</v>
      </c>
      <c r="C263" s="838"/>
      <c r="D263" s="172" t="s">
        <v>694</v>
      </c>
      <c r="E263" s="173" t="s">
        <v>695</v>
      </c>
      <c r="F263" s="175"/>
      <c r="G263" s="175"/>
      <c r="H263" s="175"/>
      <c r="I263" s="175"/>
      <c r="J263" s="175"/>
      <c r="K263" s="175"/>
      <c r="L263" s="134"/>
      <c r="M263" s="135">
        <f t="shared" si="0"/>
        <v>0</v>
      </c>
      <c r="N263" s="13"/>
      <c r="O263" s="870"/>
      <c r="P263" s="13"/>
      <c r="Q263" s="13"/>
      <c r="R263" s="13"/>
      <c r="S263" s="13"/>
      <c r="T263" s="13"/>
      <c r="U263" s="13"/>
      <c r="V263" s="13"/>
      <c r="W263" s="13"/>
      <c r="X263" s="13"/>
      <c r="Y263" s="13"/>
      <c r="Z263" s="13"/>
    </row>
    <row r="264" spans="1:26" ht="12.75" customHeight="1" x14ac:dyDescent="0.2">
      <c r="A264" s="13"/>
      <c r="B264" s="83" t="s">
        <v>696</v>
      </c>
      <c r="C264" s="838"/>
      <c r="D264" s="172" t="s">
        <v>697</v>
      </c>
      <c r="E264" s="173" t="s">
        <v>698</v>
      </c>
      <c r="F264" s="175"/>
      <c r="G264" s="175"/>
      <c r="H264" s="175"/>
      <c r="I264" s="175"/>
      <c r="J264" s="175"/>
      <c r="K264" s="175"/>
      <c r="L264" s="134"/>
      <c r="M264" s="135">
        <f t="shared" si="0"/>
        <v>0</v>
      </c>
      <c r="N264" s="13"/>
      <c r="O264" s="870"/>
      <c r="P264" s="13"/>
      <c r="Q264" s="13"/>
      <c r="R264" s="13"/>
      <c r="S264" s="13"/>
      <c r="T264" s="13"/>
      <c r="U264" s="13"/>
      <c r="V264" s="13"/>
      <c r="W264" s="13"/>
      <c r="X264" s="13"/>
      <c r="Y264" s="13"/>
      <c r="Z264" s="13"/>
    </row>
    <row r="265" spans="1:26" ht="12.75" customHeight="1" x14ac:dyDescent="0.2">
      <c r="A265" s="13"/>
      <c r="B265" s="83" t="s">
        <v>699</v>
      </c>
      <c r="C265" s="838"/>
      <c r="D265" s="172" t="s">
        <v>700</v>
      </c>
      <c r="E265" s="173" t="s">
        <v>701</v>
      </c>
      <c r="F265" s="175"/>
      <c r="G265" s="175"/>
      <c r="H265" s="175"/>
      <c r="I265" s="175"/>
      <c r="J265" s="175"/>
      <c r="K265" s="175"/>
      <c r="L265" s="134"/>
      <c r="M265" s="135">
        <f t="shared" ref="M265:M289" si="28">SUM(F265:K265)</f>
        <v>0</v>
      </c>
      <c r="N265" s="13"/>
      <c r="O265" s="870"/>
      <c r="P265" s="13"/>
      <c r="Q265" s="13"/>
      <c r="R265" s="13"/>
      <c r="S265" s="13"/>
      <c r="T265" s="13"/>
      <c r="U265" s="13"/>
      <c r="V265" s="13"/>
      <c r="W265" s="13"/>
      <c r="X265" s="13"/>
      <c r="Y265" s="13"/>
      <c r="Z265" s="13"/>
    </row>
    <row r="266" spans="1:26" ht="12.75" customHeight="1" x14ac:dyDescent="0.2">
      <c r="A266" s="13"/>
      <c r="B266" s="83" t="s">
        <v>702</v>
      </c>
      <c r="C266" s="839"/>
      <c r="D266" s="819" t="s">
        <v>703</v>
      </c>
      <c r="E266" s="820" t="s">
        <v>704</v>
      </c>
      <c r="F266" s="821">
        <f t="shared" ref="F266:K266" si="29">+F262+F263+F264+F265</f>
        <v>0</v>
      </c>
      <c r="G266" s="821">
        <f t="shared" si="29"/>
        <v>0</v>
      </c>
      <c r="H266" s="821">
        <f t="shared" si="29"/>
        <v>0</v>
      </c>
      <c r="I266" s="821">
        <f t="shared" si="29"/>
        <v>0</v>
      </c>
      <c r="J266" s="821">
        <f t="shared" si="29"/>
        <v>0</v>
      </c>
      <c r="K266" s="821">
        <f t="shared" si="29"/>
        <v>0</v>
      </c>
      <c r="L266" s="13"/>
      <c r="M266" s="79">
        <f t="shared" si="28"/>
        <v>0</v>
      </c>
      <c r="N266" s="13"/>
      <c r="O266" s="870"/>
      <c r="P266" s="13"/>
      <c r="Q266" s="13"/>
      <c r="R266" s="13"/>
      <c r="S266" s="13"/>
      <c r="T266" s="13"/>
      <c r="U266" s="13"/>
      <c r="V266" s="13"/>
      <c r="W266" s="13"/>
      <c r="X266" s="13"/>
      <c r="Y266" s="13"/>
      <c r="Z266" s="13"/>
    </row>
    <row r="267" spans="1:26" ht="13.5" customHeight="1" x14ac:dyDescent="0.2">
      <c r="A267" s="13"/>
      <c r="B267" s="83" t="s">
        <v>705</v>
      </c>
      <c r="C267" s="861" t="s">
        <v>706</v>
      </c>
      <c r="D267" s="816" t="s">
        <v>707</v>
      </c>
      <c r="E267" s="817" t="s">
        <v>708</v>
      </c>
      <c r="F267" s="818"/>
      <c r="G267" s="818"/>
      <c r="H267" s="818"/>
      <c r="I267" s="818"/>
      <c r="J267" s="818"/>
      <c r="K267" s="818"/>
      <c r="L267" s="13"/>
      <c r="M267" s="79">
        <f t="shared" si="28"/>
        <v>0</v>
      </c>
      <c r="N267" s="13"/>
      <c r="O267" s="869" t="s">
        <v>850</v>
      </c>
      <c r="P267" s="13"/>
      <c r="Q267" s="13"/>
      <c r="R267" s="13"/>
      <c r="S267" s="13"/>
      <c r="T267" s="13"/>
      <c r="U267" s="13"/>
      <c r="V267" s="13"/>
      <c r="W267" s="13"/>
      <c r="X267" s="13"/>
      <c r="Y267" s="13"/>
      <c r="Z267" s="13"/>
    </row>
    <row r="268" spans="1:26" ht="12.75" customHeight="1" x14ac:dyDescent="0.2">
      <c r="A268" s="13"/>
      <c r="B268" s="83" t="s">
        <v>710</v>
      </c>
      <c r="C268" s="838"/>
      <c r="D268" s="816" t="s">
        <v>711</v>
      </c>
      <c r="E268" s="817" t="s">
        <v>712</v>
      </c>
      <c r="F268" s="818"/>
      <c r="G268" s="818"/>
      <c r="H268" s="818"/>
      <c r="I268" s="818"/>
      <c r="J268" s="818"/>
      <c r="K268" s="818"/>
      <c r="L268" s="13"/>
      <c r="M268" s="79">
        <f t="shared" si="28"/>
        <v>0</v>
      </c>
      <c r="N268" s="13"/>
      <c r="O268" s="870"/>
      <c r="P268" s="13"/>
      <c r="Q268" s="13"/>
      <c r="R268" s="13"/>
      <c r="S268" s="13"/>
      <c r="T268" s="13"/>
      <c r="U268" s="13"/>
      <c r="V268" s="13"/>
      <c r="W268" s="13"/>
      <c r="X268" s="13"/>
      <c r="Y268" s="13"/>
      <c r="Z268" s="13"/>
    </row>
    <row r="269" spans="1:26" ht="12.75" customHeight="1" x14ac:dyDescent="0.2">
      <c r="A269" s="13"/>
      <c r="B269" s="83" t="s">
        <v>713</v>
      </c>
      <c r="C269" s="838"/>
      <c r="D269" s="816" t="s">
        <v>714</v>
      </c>
      <c r="E269" s="817" t="s">
        <v>715</v>
      </c>
      <c r="F269" s="818"/>
      <c r="G269" s="818"/>
      <c r="H269" s="818"/>
      <c r="I269" s="818"/>
      <c r="J269" s="818"/>
      <c r="K269" s="818"/>
      <c r="L269" s="13"/>
      <c r="M269" s="79">
        <f t="shared" si="28"/>
        <v>0</v>
      </c>
      <c r="N269" s="13"/>
      <c r="O269" s="870"/>
      <c r="P269" s="13"/>
      <c r="Q269" s="13"/>
      <c r="R269" s="13"/>
      <c r="S269" s="13"/>
      <c r="T269" s="13"/>
      <c r="U269" s="13"/>
      <c r="V269" s="13"/>
      <c r="W269" s="13"/>
      <c r="X269" s="13"/>
      <c r="Y269" s="13"/>
      <c r="Z269" s="13"/>
    </row>
    <row r="270" spans="1:26" ht="12.75" customHeight="1" x14ac:dyDescent="0.2">
      <c r="A270" s="13"/>
      <c r="B270" s="83" t="s">
        <v>716</v>
      </c>
      <c r="C270" s="838"/>
      <c r="D270" s="816" t="s">
        <v>717</v>
      </c>
      <c r="E270" s="817" t="s">
        <v>718</v>
      </c>
      <c r="F270" s="818"/>
      <c r="G270" s="818"/>
      <c r="H270" s="818"/>
      <c r="I270" s="818"/>
      <c r="J270" s="818"/>
      <c r="K270" s="818"/>
      <c r="L270" s="13"/>
      <c r="M270" s="79">
        <f t="shared" si="28"/>
        <v>0</v>
      </c>
      <c r="N270" s="13"/>
      <c r="O270" s="870"/>
      <c r="P270" s="13"/>
      <c r="Q270" s="13"/>
      <c r="R270" s="13"/>
      <c r="S270" s="13"/>
      <c r="T270" s="13"/>
      <c r="U270" s="13"/>
      <c r="V270" s="13"/>
      <c r="W270" s="13"/>
      <c r="X270" s="13"/>
      <c r="Y270" s="13"/>
      <c r="Z270" s="13"/>
    </row>
    <row r="271" spans="1:26" ht="12.75" customHeight="1" x14ac:dyDescent="0.2">
      <c r="A271" s="13"/>
      <c r="B271" s="83">
        <v>18</v>
      </c>
      <c r="C271" s="839"/>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70"/>
      <c r="P271" s="13"/>
      <c r="Q271" s="13"/>
      <c r="R271" s="13"/>
      <c r="S271" s="13"/>
      <c r="T271" s="13"/>
      <c r="U271" s="13"/>
      <c r="V271" s="13"/>
      <c r="W271" s="13"/>
      <c r="X271" s="13"/>
      <c r="Y271" s="13"/>
      <c r="Z271" s="13"/>
    </row>
    <row r="272" spans="1:26" ht="12.75" customHeight="1" x14ac:dyDescent="0.2">
      <c r="A272" s="138"/>
      <c r="B272" s="139" t="s">
        <v>721</v>
      </c>
      <c r="C272" s="862" t="s">
        <v>722</v>
      </c>
      <c r="D272" s="65" t="s">
        <v>723</v>
      </c>
      <c r="E272" s="63" t="s">
        <v>724</v>
      </c>
      <c r="F272" s="825">
        <v>1</v>
      </c>
      <c r="G272" s="142">
        <v>1</v>
      </c>
      <c r="H272" s="142">
        <v>0</v>
      </c>
      <c r="I272" s="141"/>
      <c r="J272" s="141"/>
      <c r="K272" s="141"/>
      <c r="L272" s="138"/>
      <c r="M272" s="79">
        <f t="shared" si="28"/>
        <v>2</v>
      </c>
      <c r="N272" s="138"/>
      <c r="O272" s="876" t="s">
        <v>725</v>
      </c>
      <c r="P272" s="138"/>
      <c r="Q272" s="138"/>
      <c r="R272" s="138"/>
      <c r="S272" s="138"/>
      <c r="T272" s="138"/>
      <c r="U272" s="138"/>
      <c r="V272" s="138"/>
      <c r="W272" s="138"/>
      <c r="X272" s="138"/>
      <c r="Y272" s="138"/>
      <c r="Z272" s="138"/>
    </row>
    <row r="273" spans="1:26" ht="12.75" customHeight="1" x14ac:dyDescent="0.2">
      <c r="A273" s="138"/>
      <c r="B273" s="139" t="s">
        <v>726</v>
      </c>
      <c r="C273" s="838"/>
      <c r="D273" s="65" t="s">
        <v>727</v>
      </c>
      <c r="E273" s="63" t="s">
        <v>728</v>
      </c>
      <c r="F273" s="825">
        <v>15</v>
      </c>
      <c r="G273" s="142">
        <v>15</v>
      </c>
      <c r="H273" s="142">
        <v>0</v>
      </c>
      <c r="I273" s="141"/>
      <c r="J273" s="141"/>
      <c r="K273" s="141"/>
      <c r="L273" s="138"/>
      <c r="M273" s="79">
        <f t="shared" si="28"/>
        <v>30</v>
      </c>
      <c r="N273" s="138"/>
      <c r="O273" s="870"/>
      <c r="P273" s="138"/>
      <c r="Q273" s="138"/>
      <c r="R273" s="138"/>
      <c r="S273" s="138"/>
      <c r="T273" s="138"/>
      <c r="U273" s="138"/>
      <c r="V273" s="138"/>
      <c r="W273" s="138"/>
      <c r="X273" s="138"/>
      <c r="Y273" s="138"/>
      <c r="Z273" s="138"/>
    </row>
    <row r="274" spans="1:26" ht="12.75" customHeight="1" x14ac:dyDescent="0.2">
      <c r="A274" s="13"/>
      <c r="B274" s="139" t="s">
        <v>729</v>
      </c>
      <c r="C274" s="838"/>
      <c r="D274" s="65" t="s">
        <v>730</v>
      </c>
      <c r="E274" s="63" t="s">
        <v>731</v>
      </c>
      <c r="F274" s="825">
        <v>15</v>
      </c>
      <c r="G274" s="142">
        <v>15</v>
      </c>
      <c r="H274" s="142">
        <v>0</v>
      </c>
      <c r="I274" s="142"/>
      <c r="J274" s="142"/>
      <c r="K274" s="142"/>
      <c r="L274" s="13"/>
      <c r="M274" s="79">
        <f t="shared" si="28"/>
        <v>30</v>
      </c>
      <c r="N274" s="13"/>
      <c r="O274" s="870"/>
      <c r="P274" s="13"/>
      <c r="Q274" s="13"/>
      <c r="R274" s="13"/>
      <c r="S274" s="13"/>
      <c r="T274" s="13"/>
      <c r="U274" s="13"/>
      <c r="V274" s="13"/>
      <c r="W274" s="13"/>
      <c r="X274" s="13"/>
      <c r="Y274" s="13"/>
      <c r="Z274" s="13"/>
    </row>
    <row r="275" spans="1:26" ht="12.75" customHeight="1" x14ac:dyDescent="0.2">
      <c r="A275" s="13"/>
      <c r="B275" s="139" t="s">
        <v>732</v>
      </c>
      <c r="C275" s="838"/>
      <c r="D275" s="65" t="s">
        <v>733</v>
      </c>
      <c r="E275" s="63" t="s">
        <v>734</v>
      </c>
      <c r="F275" s="825">
        <v>5</v>
      </c>
      <c r="G275" s="142">
        <v>12</v>
      </c>
      <c r="H275" s="142">
        <v>0</v>
      </c>
      <c r="I275" s="142"/>
      <c r="J275" s="142"/>
      <c r="K275" s="142"/>
      <c r="L275" s="13"/>
      <c r="M275" s="79">
        <f t="shared" si="28"/>
        <v>17</v>
      </c>
      <c r="N275" s="13"/>
      <c r="O275" s="870"/>
      <c r="P275" s="13"/>
      <c r="Q275" s="13"/>
      <c r="R275" s="13"/>
      <c r="S275" s="13"/>
      <c r="T275" s="13"/>
      <c r="U275" s="13"/>
      <c r="V275" s="13"/>
      <c r="W275" s="13"/>
      <c r="X275" s="13"/>
      <c r="Y275" s="13"/>
      <c r="Z275" s="13"/>
    </row>
    <row r="276" spans="1:26" ht="12.75" customHeight="1" x14ac:dyDescent="0.2">
      <c r="A276" s="13"/>
      <c r="B276" s="139" t="s">
        <v>735</v>
      </c>
      <c r="C276" s="838"/>
      <c r="D276" s="65" t="s">
        <v>201</v>
      </c>
      <c r="E276" s="63" t="s">
        <v>736</v>
      </c>
      <c r="F276" s="825">
        <v>0</v>
      </c>
      <c r="G276" s="142">
        <v>1</v>
      </c>
      <c r="H276" s="142">
        <v>0</v>
      </c>
      <c r="I276" s="142"/>
      <c r="J276" s="142"/>
      <c r="K276" s="142"/>
      <c r="L276" s="13"/>
      <c r="M276" s="79">
        <f t="shared" si="28"/>
        <v>1</v>
      </c>
      <c r="N276" s="13"/>
      <c r="O276" s="870"/>
      <c r="P276" s="13"/>
      <c r="Q276" s="13"/>
      <c r="R276" s="13"/>
      <c r="S276" s="13"/>
      <c r="T276" s="13"/>
      <c r="U276" s="13"/>
      <c r="V276" s="13"/>
      <c r="W276" s="13"/>
      <c r="X276" s="13"/>
      <c r="Y276" s="13"/>
      <c r="Z276" s="13"/>
    </row>
    <row r="277" spans="1:26" ht="12.75" customHeight="1" x14ac:dyDescent="0.2">
      <c r="A277" s="13"/>
      <c r="B277" s="139" t="s">
        <v>737</v>
      </c>
      <c r="C277" s="838"/>
      <c r="D277" s="65" t="s">
        <v>738</v>
      </c>
      <c r="E277" s="63" t="s">
        <v>739</v>
      </c>
      <c r="F277" s="144">
        <v>0</v>
      </c>
      <c r="G277" s="144">
        <v>0</v>
      </c>
      <c r="H277" s="144">
        <v>0</v>
      </c>
      <c r="I277" s="144"/>
      <c r="J277" s="144"/>
      <c r="K277" s="144"/>
      <c r="L277" s="13"/>
      <c r="M277" s="79">
        <f t="shared" si="28"/>
        <v>0</v>
      </c>
      <c r="N277" s="13"/>
      <c r="O277" s="870"/>
      <c r="P277" s="13"/>
      <c r="Q277" s="13"/>
      <c r="R277" s="13"/>
      <c r="S277" s="13"/>
      <c r="T277" s="13"/>
      <c r="U277" s="13"/>
      <c r="V277" s="13"/>
      <c r="W277" s="13"/>
      <c r="X277" s="13"/>
      <c r="Y277" s="13"/>
      <c r="Z277" s="13"/>
    </row>
    <row r="278" spans="1:26" ht="12.75" customHeight="1" x14ac:dyDescent="0.2">
      <c r="A278" s="13"/>
      <c r="B278" s="139" t="s">
        <v>740</v>
      </c>
      <c r="C278" s="838"/>
      <c r="D278" s="65" t="s">
        <v>741</v>
      </c>
      <c r="E278" s="63" t="s">
        <v>742</v>
      </c>
      <c r="F278" s="144">
        <v>0</v>
      </c>
      <c r="G278" s="144">
        <v>0</v>
      </c>
      <c r="H278" s="144">
        <v>0</v>
      </c>
      <c r="I278" s="144"/>
      <c r="J278" s="144"/>
      <c r="K278" s="144"/>
      <c r="L278" s="13"/>
      <c r="M278" s="79">
        <f t="shared" si="28"/>
        <v>0</v>
      </c>
      <c r="N278" s="13"/>
      <c r="O278" s="870"/>
      <c r="P278" s="13"/>
      <c r="Q278" s="13"/>
      <c r="R278" s="13"/>
      <c r="S278" s="13"/>
      <c r="T278" s="13"/>
      <c r="U278" s="13"/>
      <c r="V278" s="13"/>
      <c r="W278" s="13"/>
      <c r="X278" s="13"/>
      <c r="Y278" s="13"/>
      <c r="Z278" s="13"/>
    </row>
    <row r="279" spans="1:26" ht="12.75" customHeight="1" x14ac:dyDescent="0.2">
      <c r="A279" s="13"/>
      <c r="B279" s="139" t="s">
        <v>743</v>
      </c>
      <c r="C279" s="838"/>
      <c r="D279" s="65" t="s">
        <v>744</v>
      </c>
      <c r="E279" s="63" t="s">
        <v>745</v>
      </c>
      <c r="F279" s="144">
        <v>1</v>
      </c>
      <c r="G279" s="144">
        <v>0</v>
      </c>
      <c r="H279" s="144">
        <v>0</v>
      </c>
      <c r="I279" s="144"/>
      <c r="J279" s="144"/>
      <c r="K279" s="144"/>
      <c r="L279" s="13"/>
      <c r="M279" s="79">
        <f t="shared" si="28"/>
        <v>1</v>
      </c>
      <c r="N279" s="13"/>
      <c r="O279" s="870"/>
      <c r="P279" s="13"/>
      <c r="Q279" s="13"/>
      <c r="R279" s="13"/>
      <c r="S279" s="13"/>
      <c r="T279" s="13"/>
      <c r="U279" s="13"/>
      <c r="V279" s="13"/>
      <c r="W279" s="13"/>
      <c r="X279" s="13"/>
      <c r="Y279" s="13"/>
      <c r="Z279" s="13"/>
    </row>
    <row r="280" spans="1:26" ht="12.75" customHeight="1" x14ac:dyDescent="0.2">
      <c r="A280" s="13"/>
      <c r="B280" s="139" t="s">
        <v>746</v>
      </c>
      <c r="C280" s="863"/>
      <c r="D280" s="65" t="s">
        <v>747</v>
      </c>
      <c r="E280" s="63" t="s">
        <v>748</v>
      </c>
      <c r="F280" s="144">
        <v>0</v>
      </c>
      <c r="G280" s="144">
        <v>1</v>
      </c>
      <c r="H280" s="144">
        <v>0</v>
      </c>
      <c r="I280" s="144"/>
      <c r="J280" s="144"/>
      <c r="K280" s="144"/>
      <c r="L280" s="13"/>
      <c r="M280" s="79">
        <f t="shared" si="28"/>
        <v>1</v>
      </c>
      <c r="N280" s="13"/>
      <c r="O280" s="870"/>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70"/>
      <c r="P281" s="13"/>
      <c r="Q281" s="13"/>
      <c r="R281" s="13"/>
      <c r="S281" s="13"/>
      <c r="T281" s="13"/>
      <c r="U281" s="13"/>
      <c r="V281" s="13"/>
      <c r="W281" s="13"/>
      <c r="X281" s="13"/>
      <c r="Y281" s="13"/>
      <c r="Z281" s="13"/>
    </row>
    <row r="282" spans="1:26" ht="12.75" customHeight="1" x14ac:dyDescent="0.2">
      <c r="A282" s="13"/>
      <c r="B282" s="62" t="s">
        <v>751</v>
      </c>
      <c r="C282" s="864" t="s">
        <v>752</v>
      </c>
      <c r="D282" s="65" t="s">
        <v>753</v>
      </c>
      <c r="E282" s="63" t="s">
        <v>754</v>
      </c>
      <c r="F282" s="137">
        <v>0</v>
      </c>
      <c r="G282" s="137">
        <v>0</v>
      </c>
      <c r="H282" s="137">
        <v>0</v>
      </c>
      <c r="I282" s="44"/>
      <c r="J282" s="44"/>
      <c r="K282" s="44"/>
      <c r="L282" s="13"/>
      <c r="M282" s="79">
        <f t="shared" si="28"/>
        <v>0</v>
      </c>
      <c r="N282" s="13"/>
      <c r="O282" s="869" t="s">
        <v>755</v>
      </c>
      <c r="P282" s="13"/>
      <c r="Q282" s="13"/>
      <c r="R282" s="13"/>
      <c r="S282" s="13"/>
      <c r="T282" s="13"/>
      <c r="U282" s="13"/>
      <c r="V282" s="13"/>
      <c r="W282" s="13"/>
      <c r="X282" s="13"/>
      <c r="Y282" s="13"/>
      <c r="Z282" s="13"/>
    </row>
    <row r="283" spans="1:26" ht="12.75" customHeight="1" x14ac:dyDescent="0.2">
      <c r="A283" s="13"/>
      <c r="B283" s="62" t="s">
        <v>756</v>
      </c>
      <c r="C283" s="838"/>
      <c r="D283" s="65" t="s">
        <v>757</v>
      </c>
      <c r="E283" s="63" t="s">
        <v>758</v>
      </c>
      <c r="F283" s="137">
        <v>0</v>
      </c>
      <c r="G283" s="137">
        <v>0</v>
      </c>
      <c r="H283" s="137">
        <v>0</v>
      </c>
      <c r="I283" s="44"/>
      <c r="J283" s="44"/>
      <c r="K283" s="44"/>
      <c r="L283" s="13"/>
      <c r="M283" s="79">
        <f t="shared" si="28"/>
        <v>0</v>
      </c>
      <c r="N283" s="13"/>
      <c r="O283" s="870"/>
      <c r="P283" s="13"/>
      <c r="Q283" s="13"/>
      <c r="R283" s="13"/>
      <c r="S283" s="13"/>
      <c r="T283" s="13"/>
      <c r="U283" s="13"/>
      <c r="V283" s="13"/>
      <c r="W283" s="13"/>
      <c r="X283" s="13"/>
      <c r="Y283" s="13"/>
      <c r="Z283" s="13"/>
    </row>
    <row r="284" spans="1:26" ht="12.75" customHeight="1" x14ac:dyDescent="0.2">
      <c r="A284" s="13"/>
      <c r="B284" s="62" t="s">
        <v>759</v>
      </c>
      <c r="C284" s="838"/>
      <c r="D284" s="65" t="s">
        <v>760</v>
      </c>
      <c r="E284" s="63" t="s">
        <v>761</v>
      </c>
      <c r="F284" s="137">
        <v>0</v>
      </c>
      <c r="G284" s="137">
        <v>0</v>
      </c>
      <c r="H284" s="137">
        <v>0</v>
      </c>
      <c r="I284" s="44"/>
      <c r="J284" s="44"/>
      <c r="K284" s="44"/>
      <c r="L284" s="13"/>
      <c r="M284" s="79">
        <f t="shared" si="28"/>
        <v>0</v>
      </c>
      <c r="N284" s="13"/>
      <c r="O284" s="870"/>
      <c r="P284" s="13"/>
      <c r="Q284" s="13"/>
      <c r="R284" s="13"/>
      <c r="S284" s="13"/>
      <c r="T284" s="13"/>
      <c r="U284" s="13"/>
      <c r="V284" s="13"/>
      <c r="W284" s="13"/>
      <c r="X284" s="13"/>
      <c r="Y284" s="13"/>
      <c r="Z284" s="13"/>
    </row>
    <row r="285" spans="1:26" ht="12.75" customHeight="1" x14ac:dyDescent="0.2">
      <c r="A285" s="13"/>
      <c r="B285" s="62" t="s">
        <v>762</v>
      </c>
      <c r="C285" s="838"/>
      <c r="D285" s="65" t="s">
        <v>763</v>
      </c>
      <c r="E285" s="63" t="s">
        <v>764</v>
      </c>
      <c r="F285" s="91">
        <v>0</v>
      </c>
      <c r="G285" s="91">
        <v>0</v>
      </c>
      <c r="H285" s="91">
        <v>0</v>
      </c>
      <c r="I285" s="144"/>
      <c r="J285" s="144"/>
      <c r="K285" s="144"/>
      <c r="L285" s="13"/>
      <c r="M285" s="79">
        <f t="shared" si="28"/>
        <v>0</v>
      </c>
      <c r="N285" s="13"/>
      <c r="O285" s="870"/>
      <c r="P285" s="13"/>
      <c r="Q285" s="13"/>
      <c r="R285" s="13"/>
      <c r="S285" s="13"/>
      <c r="T285" s="13"/>
      <c r="U285" s="13"/>
      <c r="V285" s="13"/>
      <c r="W285" s="13"/>
      <c r="X285" s="13"/>
      <c r="Y285" s="13"/>
      <c r="Z285" s="13"/>
    </row>
    <row r="286" spans="1:26" ht="12.75" customHeight="1" x14ac:dyDescent="0.2">
      <c r="A286" s="13"/>
      <c r="B286" s="62" t="s">
        <v>765</v>
      </c>
      <c r="C286" s="838"/>
      <c r="D286" s="65" t="s">
        <v>766</v>
      </c>
      <c r="E286" s="63" t="s">
        <v>767</v>
      </c>
      <c r="F286" s="91">
        <v>1</v>
      </c>
      <c r="G286" s="91">
        <v>4</v>
      </c>
      <c r="H286" s="91">
        <v>1</v>
      </c>
      <c r="I286" s="144"/>
      <c r="J286" s="144"/>
      <c r="K286" s="144"/>
      <c r="L286" s="13"/>
      <c r="M286" s="79">
        <f t="shared" si="28"/>
        <v>6</v>
      </c>
      <c r="N286" s="13"/>
      <c r="O286" s="870"/>
      <c r="P286" s="13"/>
      <c r="Q286" s="13"/>
      <c r="R286" s="13"/>
      <c r="S286" s="13"/>
      <c r="T286" s="13"/>
      <c r="U286" s="13"/>
      <c r="V286" s="13"/>
      <c r="W286" s="13"/>
      <c r="X286" s="13"/>
      <c r="Y286" s="13"/>
      <c r="Z286" s="13"/>
    </row>
    <row r="287" spans="1:26" ht="12.75" customHeight="1" x14ac:dyDescent="0.2">
      <c r="A287" s="13"/>
      <c r="B287" s="62" t="s">
        <v>768</v>
      </c>
      <c r="C287" s="838"/>
      <c r="D287" s="65" t="s">
        <v>769</v>
      </c>
      <c r="E287" s="63" t="s">
        <v>770</v>
      </c>
      <c r="F287" s="91">
        <v>12</v>
      </c>
      <c r="G287" s="91">
        <v>6</v>
      </c>
      <c r="H287" s="91">
        <v>8</v>
      </c>
      <c r="I287" s="144"/>
      <c r="J287" s="144"/>
      <c r="K287" s="144"/>
      <c r="L287" s="13"/>
      <c r="M287" s="79">
        <f t="shared" si="28"/>
        <v>26</v>
      </c>
      <c r="N287" s="13"/>
      <c r="O287" s="870"/>
      <c r="P287" s="13"/>
      <c r="Q287" s="13"/>
      <c r="R287" s="13"/>
      <c r="S287" s="13"/>
      <c r="T287" s="13"/>
      <c r="U287" s="13"/>
      <c r="V287" s="13"/>
      <c r="W287" s="13"/>
      <c r="X287" s="13"/>
      <c r="Y287" s="13"/>
      <c r="Z287" s="13"/>
    </row>
    <row r="288" spans="1:26" ht="12.75" customHeight="1" x14ac:dyDescent="0.2">
      <c r="A288" s="13"/>
      <c r="B288" s="62" t="s">
        <v>771</v>
      </c>
      <c r="C288" s="838"/>
      <c r="D288" s="65" t="s">
        <v>772</v>
      </c>
      <c r="E288" s="63" t="s">
        <v>773</v>
      </c>
      <c r="F288" s="91">
        <v>0</v>
      </c>
      <c r="G288" s="91">
        <v>0</v>
      </c>
      <c r="H288" s="91">
        <v>0</v>
      </c>
      <c r="I288" s="144"/>
      <c r="J288" s="144"/>
      <c r="K288" s="144"/>
      <c r="L288" s="13"/>
      <c r="M288" s="79">
        <f t="shared" si="28"/>
        <v>0</v>
      </c>
      <c r="N288" s="13"/>
      <c r="O288" s="870"/>
      <c r="P288" s="13"/>
      <c r="Q288" s="13"/>
      <c r="R288" s="13"/>
      <c r="S288" s="13"/>
      <c r="T288" s="13"/>
      <c r="U288" s="13"/>
      <c r="V288" s="13"/>
      <c r="W288" s="13"/>
      <c r="X288" s="13"/>
      <c r="Y288" s="13"/>
      <c r="Z288" s="13"/>
    </row>
    <row r="289" spans="1:26" ht="12.75" customHeight="1" x14ac:dyDescent="0.2">
      <c r="A289" s="13"/>
      <c r="B289" s="62">
        <v>20</v>
      </c>
      <c r="C289" s="839"/>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70"/>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PROMKES PUSKESMAS POLOWIJEN</cp:lastModifiedBy>
  <dcterms:created xsi:type="dcterms:W3CDTF">2023-01-24T04:38:48Z</dcterms:created>
  <dcterms:modified xsi:type="dcterms:W3CDTF">2023-12-15T04:42:03Z</dcterms:modified>
</cp:coreProperties>
</file>