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Desember" sheetId="13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3" l="1"/>
  <c r="D95" i="13"/>
  <c r="D93" i="13"/>
  <c r="B93" i="13"/>
  <c r="D92" i="13"/>
  <c r="B92" i="13"/>
  <c r="D91" i="13"/>
  <c r="B91" i="13"/>
  <c r="D90" i="13"/>
  <c r="B90" i="13"/>
  <c r="D89" i="13"/>
  <c r="B89" i="13"/>
  <c r="D88" i="13"/>
  <c r="B88" i="13"/>
  <c r="D87" i="13"/>
  <c r="B87" i="13"/>
  <c r="D86" i="13"/>
  <c r="B86" i="13"/>
  <c r="D85" i="13"/>
  <c r="B85" i="13"/>
  <c r="D84" i="13"/>
  <c r="B84" i="13"/>
  <c r="D83" i="13"/>
  <c r="B83" i="13"/>
  <c r="D82" i="13"/>
  <c r="B82" i="13"/>
  <c r="D81" i="13"/>
  <c r="B81" i="13"/>
  <c r="D80" i="13"/>
  <c r="B80" i="13"/>
  <c r="D79" i="13"/>
  <c r="B79" i="13"/>
  <c r="D72" i="13"/>
  <c r="L71" i="13"/>
  <c r="D71" i="13"/>
  <c r="L70" i="13"/>
  <c r="D70" i="13"/>
  <c r="L69" i="13"/>
  <c r="D69" i="13"/>
  <c r="D63" i="13"/>
  <c r="X61" i="13"/>
  <c r="X63" i="13" s="1"/>
  <c r="D61" i="13"/>
  <c r="X59" i="13"/>
  <c r="D59" i="13"/>
  <c r="B59" i="13"/>
  <c r="X58" i="13"/>
  <c r="D58" i="13"/>
  <c r="B58" i="13"/>
  <c r="X57" i="13"/>
  <c r="D57" i="13"/>
  <c r="B57" i="13"/>
  <c r="X56" i="13"/>
  <c r="D56" i="13"/>
  <c r="B56" i="13"/>
  <c r="X55" i="13"/>
  <c r="D55" i="13"/>
  <c r="B55" i="13"/>
  <c r="X54" i="13"/>
  <c r="D54" i="13"/>
  <c r="B54" i="13"/>
  <c r="X53" i="13"/>
  <c r="D53" i="13"/>
  <c r="B53" i="13"/>
  <c r="X52" i="13"/>
  <c r="D52" i="13"/>
  <c r="B52" i="13"/>
  <c r="X51" i="13"/>
  <c r="D51" i="13"/>
  <c r="B51" i="13"/>
  <c r="X50" i="13"/>
  <c r="D50" i="13"/>
  <c r="B50" i="13"/>
  <c r="X49" i="13"/>
  <c r="D49" i="13"/>
  <c r="B49" i="13"/>
  <c r="X48" i="13"/>
  <c r="D48" i="13"/>
  <c r="B48" i="13"/>
  <c r="X47" i="13"/>
  <c r="D47" i="13"/>
  <c r="B47" i="13"/>
  <c r="X46" i="13"/>
  <c r="D46" i="13"/>
  <c r="B46" i="13"/>
  <c r="X45" i="13"/>
  <c r="D45" i="13"/>
  <c r="B45" i="13"/>
  <c r="D38" i="13"/>
  <c r="L37" i="13"/>
  <c r="D37" i="13"/>
  <c r="L36" i="13"/>
  <c r="D36" i="13"/>
  <c r="L35" i="13"/>
  <c r="D35" i="13"/>
  <c r="M30" i="13"/>
  <c r="M28" i="13"/>
  <c r="D28" i="13"/>
  <c r="D30" i="13" s="1"/>
  <c r="M26" i="13"/>
  <c r="D26" i="13"/>
  <c r="B26" i="13"/>
  <c r="M25" i="13"/>
  <c r="D25" i="13"/>
  <c r="B25" i="13"/>
  <c r="M24" i="13"/>
  <c r="D24" i="13"/>
  <c r="B24" i="13"/>
  <c r="V23" i="13"/>
  <c r="M23" i="13"/>
  <c r="E23" i="13"/>
  <c r="D23" i="13"/>
  <c r="B23" i="13"/>
  <c r="M22" i="13"/>
  <c r="D22" i="13"/>
  <c r="B22" i="13"/>
  <c r="M21" i="13"/>
  <c r="E21" i="13"/>
  <c r="D21" i="13"/>
  <c r="B21" i="13"/>
  <c r="M20" i="13"/>
  <c r="D20" i="13"/>
  <c r="B20" i="13"/>
  <c r="AL19" i="13"/>
  <c r="N19" i="13"/>
  <c r="M19" i="13"/>
  <c r="D19" i="13"/>
  <c r="B19" i="13"/>
  <c r="R18" i="13"/>
  <c r="M18" i="13"/>
  <c r="D18" i="13"/>
  <c r="B18" i="13"/>
  <c r="V17" i="13"/>
  <c r="N17" i="13"/>
  <c r="M17" i="13"/>
  <c r="D17" i="13"/>
  <c r="B17" i="13"/>
  <c r="R16" i="13"/>
  <c r="M16" i="13"/>
  <c r="D16" i="13"/>
  <c r="B16" i="13"/>
  <c r="AD15" i="13"/>
  <c r="V15" i="13"/>
  <c r="M15" i="13"/>
  <c r="D15" i="13"/>
  <c r="B15" i="13"/>
  <c r="AH14" i="13"/>
  <c r="M14" i="13"/>
  <c r="D14" i="13"/>
  <c r="B14" i="13"/>
  <c r="AL13" i="13"/>
  <c r="V13" i="13"/>
  <c r="N13" i="13"/>
  <c r="M13" i="13"/>
  <c r="D13" i="13"/>
  <c r="B13" i="13"/>
  <c r="Y12" i="13"/>
  <c r="M12" i="13"/>
  <c r="D12" i="13"/>
  <c r="B12" i="13"/>
  <c r="BA11" i="13"/>
  <c r="AZ11" i="13"/>
  <c r="AD19" i="13" s="1"/>
  <c r="BA10" i="13"/>
  <c r="AZ10" i="13"/>
  <c r="BC9" i="13"/>
  <c r="BB9" i="13"/>
  <c r="Z22" i="13" s="1"/>
  <c r="BA9" i="13"/>
  <c r="AZ9" i="13"/>
  <c r="AY9" i="13"/>
  <c r="AX9" i="13"/>
  <c r="AH20" i="13" s="1"/>
  <c r="L4" i="13"/>
  <c r="D4" i="13"/>
  <c r="L3" i="13"/>
  <c r="D3" i="13"/>
  <c r="L2" i="13"/>
  <c r="D2" i="13"/>
  <c r="S94" i="13" l="1"/>
  <c r="T94" i="13" s="1"/>
  <c r="J94" i="13"/>
  <c r="S92" i="13"/>
  <c r="J92" i="13"/>
  <c r="M90" i="13"/>
  <c r="E89" i="13"/>
  <c r="O88" i="13"/>
  <c r="F88" i="13"/>
  <c r="Q86" i="13"/>
  <c r="S84" i="13"/>
  <c r="J84" i="13"/>
  <c r="M82" i="13"/>
  <c r="E81" i="13"/>
  <c r="O80" i="13"/>
  <c r="F80" i="13"/>
  <c r="Z62" i="13"/>
  <c r="M62" i="13"/>
  <c r="N62" i="13" s="1"/>
  <c r="AM60" i="13"/>
  <c r="AD60" i="13"/>
  <c r="Q60" i="13"/>
  <c r="O59" i="13"/>
  <c r="F59" i="13"/>
  <c r="O58" i="13"/>
  <c r="F58" i="13"/>
  <c r="O57" i="13"/>
  <c r="P57" i="13" s="1"/>
  <c r="F57" i="13"/>
  <c r="O56" i="13"/>
  <c r="F56" i="13"/>
  <c r="O55" i="13"/>
  <c r="F55" i="13"/>
  <c r="O54" i="13"/>
  <c r="F54" i="13"/>
  <c r="O53" i="13"/>
  <c r="P53" i="13" s="1"/>
  <c r="F53" i="13"/>
  <c r="S96" i="13"/>
  <c r="J96" i="13"/>
  <c r="Q93" i="13"/>
  <c r="S91" i="13"/>
  <c r="J91" i="13"/>
  <c r="M89" i="13"/>
  <c r="N89" i="13" s="1"/>
  <c r="E88" i="13"/>
  <c r="O87" i="13"/>
  <c r="F87" i="13"/>
  <c r="Q85" i="13"/>
  <c r="S83" i="13"/>
  <c r="J83" i="13"/>
  <c r="Q94" i="13"/>
  <c r="Q92" i="13"/>
  <c r="S90" i="13"/>
  <c r="T90" i="13" s="1"/>
  <c r="J90" i="13"/>
  <c r="M88" i="13"/>
  <c r="E87" i="13"/>
  <c r="O86" i="13"/>
  <c r="F86" i="13"/>
  <c r="Q84" i="13"/>
  <c r="S82" i="13"/>
  <c r="J82" i="13"/>
  <c r="L82" i="13" s="1"/>
  <c r="Q96" i="13"/>
  <c r="O93" i="13"/>
  <c r="F93" i="13"/>
  <c r="Q91" i="13"/>
  <c r="S89" i="13"/>
  <c r="T89" i="13" s="1"/>
  <c r="J89" i="13"/>
  <c r="L89" i="13" s="1"/>
  <c r="M87" i="13"/>
  <c r="N87" i="13" s="1"/>
  <c r="E86" i="13"/>
  <c r="O85" i="13"/>
  <c r="F85" i="13"/>
  <c r="Q83" i="13"/>
  <c r="S81" i="13"/>
  <c r="T81" i="13" s="1"/>
  <c r="J81" i="13"/>
  <c r="L81" i="13" s="1"/>
  <c r="M79" i="13"/>
  <c r="E60" i="13"/>
  <c r="AG59" i="13"/>
  <c r="AI59" i="13" s="1"/>
  <c r="AJ59" i="13" s="1"/>
  <c r="AG58" i="13"/>
  <c r="AG57" i="13"/>
  <c r="AG56" i="13"/>
  <c r="AG55" i="13"/>
  <c r="AG54" i="13"/>
  <c r="AG53" i="13"/>
  <c r="AG52" i="13"/>
  <c r="AG51" i="13"/>
  <c r="AI51" i="13" s="1"/>
  <c r="AJ51" i="13" s="1"/>
  <c r="O94" i="13"/>
  <c r="F94" i="13"/>
  <c r="E93" i="13"/>
  <c r="O92" i="13"/>
  <c r="F92" i="13"/>
  <c r="Q90" i="13"/>
  <c r="S88" i="13"/>
  <c r="J88" i="13"/>
  <c r="L88" i="13" s="1"/>
  <c r="M86" i="13"/>
  <c r="E85" i="13"/>
  <c r="O84" i="13"/>
  <c r="F84" i="13"/>
  <c r="Q82" i="13"/>
  <c r="S80" i="13"/>
  <c r="J80" i="13"/>
  <c r="AM62" i="13"/>
  <c r="AN62" i="13" s="1"/>
  <c r="AD62" i="13"/>
  <c r="Q62" i="13"/>
  <c r="Z60" i="13"/>
  <c r="M60" i="13"/>
  <c r="N60" i="13" s="1"/>
  <c r="W59" i="13"/>
  <c r="Y59" i="13" s="1"/>
  <c r="W58" i="13"/>
  <c r="Y58" i="13" s="1"/>
  <c r="W57" i="13"/>
  <c r="Y57" i="13" s="1"/>
  <c r="W56" i="13"/>
  <c r="Y56" i="13" s="1"/>
  <c r="W55" i="13"/>
  <c r="Y55" i="13" s="1"/>
  <c r="W54" i="13"/>
  <c r="Y54" i="13" s="1"/>
  <c r="W53" i="13"/>
  <c r="Y53" i="13" s="1"/>
  <c r="W52" i="13"/>
  <c r="Y52" i="13" s="1"/>
  <c r="O96" i="13"/>
  <c r="F96" i="13"/>
  <c r="E94" i="13"/>
  <c r="M93" i="13"/>
  <c r="N93" i="13" s="1"/>
  <c r="E92" i="13"/>
  <c r="O91" i="13"/>
  <c r="P91" i="13" s="1"/>
  <c r="F91" i="13"/>
  <c r="Q89" i="13"/>
  <c r="R89" i="13" s="1"/>
  <c r="S87" i="13"/>
  <c r="T87" i="13" s="1"/>
  <c r="J87" i="13"/>
  <c r="L87" i="13" s="1"/>
  <c r="M85" i="13"/>
  <c r="N85" i="13" s="1"/>
  <c r="E84" i="13"/>
  <c r="O83" i="13"/>
  <c r="F83" i="13"/>
  <c r="Q81" i="13"/>
  <c r="R81" i="13" s="1"/>
  <c r="S79" i="13"/>
  <c r="J79" i="13"/>
  <c r="AH60" i="13"/>
  <c r="AM59" i="13"/>
  <c r="AD59" i="13"/>
  <c r="AE59" i="13" s="1"/>
  <c r="AM58" i="13"/>
  <c r="AN58" i="13" s="1"/>
  <c r="AD58" i="13"/>
  <c r="AE58" i="13" s="1"/>
  <c r="AM57" i="13"/>
  <c r="AN57" i="13" s="1"/>
  <c r="AD57" i="13"/>
  <c r="AM56" i="13"/>
  <c r="AN56" i="13" s="1"/>
  <c r="AD56" i="13"/>
  <c r="AM55" i="13"/>
  <c r="AN55" i="13" s="1"/>
  <c r="AD55" i="13"/>
  <c r="AE55" i="13" s="1"/>
  <c r="AM54" i="13"/>
  <c r="AN54" i="13" s="1"/>
  <c r="AD54" i="13"/>
  <c r="AE54" i="13" s="1"/>
  <c r="AM53" i="13"/>
  <c r="AN53" i="13" s="1"/>
  <c r="AD53" i="13"/>
  <c r="AE53" i="13" s="1"/>
  <c r="AM52" i="13"/>
  <c r="AN52" i="13" s="1"/>
  <c r="AD52" i="13"/>
  <c r="AE52" i="13" s="1"/>
  <c r="AM51" i="13"/>
  <c r="AD51" i="13"/>
  <c r="AE51" i="13" s="1"/>
  <c r="E96" i="13"/>
  <c r="M94" i="13"/>
  <c r="N94" i="13" s="1"/>
  <c r="M92" i="13"/>
  <c r="N92" i="13" s="1"/>
  <c r="E91" i="13"/>
  <c r="O90" i="13"/>
  <c r="F90" i="13"/>
  <c r="Q88" i="13"/>
  <c r="S86" i="13"/>
  <c r="T86" i="13" s="1"/>
  <c r="J86" i="13"/>
  <c r="M84" i="13"/>
  <c r="E83" i="13"/>
  <c r="O82" i="13"/>
  <c r="F82" i="13"/>
  <c r="Q80" i="13"/>
  <c r="AK62" i="13"/>
  <c r="AL62" i="13" s="1"/>
  <c r="AB62" i="13"/>
  <c r="AC62" i="13" s="1"/>
  <c r="O62" i="13"/>
  <c r="F62" i="13"/>
  <c r="AG60" i="13"/>
  <c r="AI60" i="13" s="1"/>
  <c r="AJ60" i="13" s="1"/>
  <c r="W60" i="13"/>
  <c r="Y60" i="13" s="1"/>
  <c r="Q59" i="13"/>
  <c r="Q58" i="13"/>
  <c r="Q57" i="13"/>
  <c r="Q56" i="13"/>
  <c r="R56" i="13" s="1"/>
  <c r="Q55" i="13"/>
  <c r="Q54" i="13"/>
  <c r="Q53" i="13"/>
  <c r="Q52" i="13"/>
  <c r="S93" i="13"/>
  <c r="T93" i="13" s="1"/>
  <c r="M91" i="13"/>
  <c r="N91" i="13" s="1"/>
  <c r="F89" i="13"/>
  <c r="J85" i="13"/>
  <c r="L85" i="13" s="1"/>
  <c r="F81" i="13"/>
  <c r="AB60" i="13"/>
  <c r="AC60" i="13" s="1"/>
  <c r="M59" i="13"/>
  <c r="AB58" i="13"/>
  <c r="AC58" i="13" s="1"/>
  <c r="E58" i="13"/>
  <c r="M55" i="13"/>
  <c r="AB54" i="13"/>
  <c r="AC54" i="13" s="1"/>
  <c r="E54" i="13"/>
  <c r="F52" i="13"/>
  <c r="AG50" i="13"/>
  <c r="AG49" i="13"/>
  <c r="AG48" i="13"/>
  <c r="AG47" i="13"/>
  <c r="AG46" i="13"/>
  <c r="AG45" i="13"/>
  <c r="AH29" i="13"/>
  <c r="Z29" i="13"/>
  <c r="R29" i="13"/>
  <c r="AL27" i="13"/>
  <c r="V27" i="13"/>
  <c r="N27" i="13"/>
  <c r="W26" i="13"/>
  <c r="O26" i="13"/>
  <c r="F26" i="13"/>
  <c r="AI25" i="13"/>
  <c r="S25" i="13"/>
  <c r="J25" i="13"/>
  <c r="J93" i="13"/>
  <c r="L93" i="13" s="1"/>
  <c r="AH59" i="13"/>
  <c r="Z58" i="13"/>
  <c r="AA58" i="13" s="1"/>
  <c r="AK56" i="13"/>
  <c r="AL56" i="13" s="1"/>
  <c r="AH55" i="13"/>
  <c r="Z54" i="13"/>
  <c r="AA54" i="13" s="1"/>
  <c r="AK52" i="13"/>
  <c r="AL52" i="13" s="1"/>
  <c r="E52" i="13"/>
  <c r="AH51" i="13"/>
  <c r="W51" i="13"/>
  <c r="Y51" i="13" s="1"/>
  <c r="W50" i="13"/>
  <c r="Y50" i="13" s="1"/>
  <c r="W49" i="13"/>
  <c r="Y49" i="13" s="1"/>
  <c r="W48" i="13"/>
  <c r="Y48" i="13" s="1"/>
  <c r="W47" i="13"/>
  <c r="Y47" i="13" s="1"/>
  <c r="W46" i="13"/>
  <c r="Y46" i="13" s="1"/>
  <c r="W45" i="13"/>
  <c r="AO29" i="13"/>
  <c r="Y29" i="13"/>
  <c r="AA29" i="13" s="1"/>
  <c r="AK27" i="13"/>
  <c r="AL26" i="13"/>
  <c r="V26" i="13"/>
  <c r="X26" i="13" s="1"/>
  <c r="AB26" i="13" s="1"/>
  <c r="AC26" i="13" s="1"/>
  <c r="N26" i="13"/>
  <c r="P26" i="13" s="1"/>
  <c r="Q26" i="13" s="1"/>
  <c r="E26" i="13"/>
  <c r="AH25" i="13"/>
  <c r="Z25" i="13"/>
  <c r="R25" i="13"/>
  <c r="T25" i="13" s="1"/>
  <c r="AL24" i="13"/>
  <c r="V24" i="13"/>
  <c r="N24" i="13"/>
  <c r="P24" i="13" s="1"/>
  <c r="Q24" i="13" s="1"/>
  <c r="M96" i="13"/>
  <c r="N96" i="13" s="1"/>
  <c r="Q79" i="13"/>
  <c r="W62" i="13"/>
  <c r="Y62" i="13" s="1"/>
  <c r="AB59" i="13"/>
  <c r="AC59" i="13" s="1"/>
  <c r="E59" i="13"/>
  <c r="M56" i="13"/>
  <c r="AB55" i="13"/>
  <c r="AC55" i="13" s="1"/>
  <c r="E55" i="13"/>
  <c r="AM50" i="13"/>
  <c r="AN50" i="13" s="1"/>
  <c r="AD50" i="13"/>
  <c r="AE50" i="13" s="1"/>
  <c r="AM49" i="13"/>
  <c r="AN49" i="13" s="1"/>
  <c r="AD49" i="13"/>
  <c r="AM48" i="13"/>
  <c r="AN48" i="13" s="1"/>
  <c r="AD48" i="13"/>
  <c r="AM47" i="13"/>
  <c r="AD47" i="13"/>
  <c r="AE47" i="13" s="1"/>
  <c r="AM46" i="13"/>
  <c r="AN46" i="13" s="1"/>
  <c r="AD46" i="13"/>
  <c r="AE46" i="13" s="1"/>
  <c r="AM45" i="13"/>
  <c r="AD45" i="13"/>
  <c r="AN29" i="13"/>
  <c r="AP29" i="13" s="1"/>
  <c r="F29" i="13"/>
  <c r="J27" i="13"/>
  <c r="AK26" i="13"/>
  <c r="AM26" i="13" s="1"/>
  <c r="AO25" i="13"/>
  <c r="Y25" i="13"/>
  <c r="AA25" i="13" s="1"/>
  <c r="AK24" i="13"/>
  <c r="AM24" i="13" s="1"/>
  <c r="E82" i="13"/>
  <c r="O79" i="13"/>
  <c r="O60" i="13"/>
  <c r="P60" i="13" s="1"/>
  <c r="Z59" i="13"/>
  <c r="AA59" i="13" s="1"/>
  <c r="AK57" i="13"/>
  <c r="AL57" i="13" s="1"/>
  <c r="AH56" i="13"/>
  <c r="Z55" i="13"/>
  <c r="AA55" i="13" s="1"/>
  <c r="AK53" i="13"/>
  <c r="AL53" i="13" s="1"/>
  <c r="O52" i="13"/>
  <c r="Q51" i="13"/>
  <c r="Q50" i="13"/>
  <c r="Q49" i="13"/>
  <c r="Q48" i="13"/>
  <c r="R48" i="13" s="1"/>
  <c r="Q47" i="13"/>
  <c r="Q46" i="13"/>
  <c r="Q45" i="13"/>
  <c r="W29" i="13"/>
  <c r="O29" i="13"/>
  <c r="E29" i="13"/>
  <c r="AI27" i="13"/>
  <c r="S27" i="13"/>
  <c r="AN25" i="13"/>
  <c r="AP25" i="13" s="1"/>
  <c r="E90" i="13"/>
  <c r="M57" i="13"/>
  <c r="AB56" i="13"/>
  <c r="E56" i="13"/>
  <c r="M53" i="13"/>
  <c r="AH52" i="13"/>
  <c r="AB51" i="13"/>
  <c r="AC51" i="13" s="1"/>
  <c r="AK50" i="13"/>
  <c r="AL50" i="13" s="1"/>
  <c r="AB50" i="13"/>
  <c r="AC50" i="13" s="1"/>
  <c r="AK49" i="13"/>
  <c r="AL49" i="13" s="1"/>
  <c r="AB49" i="13"/>
  <c r="AC49" i="13" s="1"/>
  <c r="AK48" i="13"/>
  <c r="AL48" i="13" s="1"/>
  <c r="AB48" i="13"/>
  <c r="AK47" i="13"/>
  <c r="AL47" i="13" s="1"/>
  <c r="AB47" i="13"/>
  <c r="AC47" i="13" s="1"/>
  <c r="AK46" i="13"/>
  <c r="AL46" i="13" s="1"/>
  <c r="AB46" i="13"/>
  <c r="AC46" i="13" s="1"/>
  <c r="AK45" i="13"/>
  <c r="AB45" i="13"/>
  <c r="AL29" i="13"/>
  <c r="V29" i="13"/>
  <c r="X29" i="13" s="1"/>
  <c r="N29" i="13"/>
  <c r="M80" i="13"/>
  <c r="N80" i="13" s="1"/>
  <c r="AK60" i="13"/>
  <c r="AL60" i="13" s="1"/>
  <c r="AK58" i="13"/>
  <c r="AL58" i="13" s="1"/>
  <c r="AH57" i="13"/>
  <c r="Z56" i="13"/>
  <c r="AK54" i="13"/>
  <c r="AL54" i="13" s="1"/>
  <c r="AH53" i="13"/>
  <c r="AB52" i="13"/>
  <c r="AC52" i="13" s="1"/>
  <c r="M52" i="13"/>
  <c r="N52" i="13" s="1"/>
  <c r="O51" i="13"/>
  <c r="F51" i="13"/>
  <c r="O50" i="13"/>
  <c r="F50" i="13"/>
  <c r="O49" i="13"/>
  <c r="P49" i="13" s="1"/>
  <c r="F49" i="13"/>
  <c r="O48" i="13"/>
  <c r="F48" i="13"/>
  <c r="O47" i="13"/>
  <c r="F47" i="13"/>
  <c r="O46" i="13"/>
  <c r="F46" i="13"/>
  <c r="O45" i="13"/>
  <c r="F45" i="13"/>
  <c r="AK29" i="13"/>
  <c r="AO27" i="13"/>
  <c r="Y27" i="13"/>
  <c r="AH26" i="13"/>
  <c r="Z26" i="13"/>
  <c r="R26" i="13"/>
  <c r="AL25" i="13"/>
  <c r="V25" i="13"/>
  <c r="N25" i="13"/>
  <c r="E25" i="13"/>
  <c r="AH24" i="13"/>
  <c r="Z24" i="13"/>
  <c r="O81" i="13"/>
  <c r="P81" i="13" s="1"/>
  <c r="F79" i="13"/>
  <c r="F95" i="13" s="1"/>
  <c r="F97" i="13" s="1"/>
  <c r="AH62" i="13"/>
  <c r="E62" i="13"/>
  <c r="F60" i="13"/>
  <c r="M58" i="13"/>
  <c r="N58" i="13" s="1"/>
  <c r="AB57" i="13"/>
  <c r="AC57" i="13" s="1"/>
  <c r="E57" i="13"/>
  <c r="M54" i="13"/>
  <c r="AB53" i="13"/>
  <c r="AC53" i="13" s="1"/>
  <c r="E53" i="13"/>
  <c r="AK51" i="13"/>
  <c r="AL51" i="13" s="1"/>
  <c r="Z51" i="13"/>
  <c r="AA51" i="13" s="1"/>
  <c r="E51" i="13"/>
  <c r="Z50" i="13"/>
  <c r="AA50" i="13" s="1"/>
  <c r="E50" i="13"/>
  <c r="Z49" i="13"/>
  <c r="AA49" i="13" s="1"/>
  <c r="E49" i="13"/>
  <c r="Z48" i="13"/>
  <c r="E48" i="13"/>
  <c r="Z47" i="13"/>
  <c r="AA47" i="13" s="1"/>
  <c r="E47" i="13"/>
  <c r="Z46" i="13"/>
  <c r="AA46" i="13" s="1"/>
  <c r="E46" i="13"/>
  <c r="Z45" i="13"/>
  <c r="E45" i="13"/>
  <c r="J29" i="13"/>
  <c r="L29" i="13" s="1"/>
  <c r="AN27" i="13"/>
  <c r="F27" i="13"/>
  <c r="AO26" i="13"/>
  <c r="Y26" i="13"/>
  <c r="AA26" i="13" s="1"/>
  <c r="AK25" i="13"/>
  <c r="AM25" i="13" s="1"/>
  <c r="AO24" i="13"/>
  <c r="Y24" i="13"/>
  <c r="Q87" i="13"/>
  <c r="R87" i="13" s="1"/>
  <c r="AK55" i="13"/>
  <c r="AL55" i="13" s="1"/>
  <c r="M48" i="13"/>
  <c r="R27" i="13"/>
  <c r="W24" i="13"/>
  <c r="J24" i="13"/>
  <c r="AK23" i="13"/>
  <c r="AO22" i="13"/>
  <c r="Y22" i="13"/>
  <c r="AA22" i="13" s="1"/>
  <c r="AK21" i="13"/>
  <c r="AO20" i="13"/>
  <c r="Y20" i="13"/>
  <c r="AK19" i="13"/>
  <c r="AM19" i="13" s="1"/>
  <c r="AO18" i="13"/>
  <c r="Y18" i="13"/>
  <c r="AK17" i="13"/>
  <c r="AO16" i="13"/>
  <c r="Y16" i="13"/>
  <c r="AK15" i="13"/>
  <c r="AO14" i="13"/>
  <c r="Y14" i="13"/>
  <c r="AK13" i="13"/>
  <c r="AM13" i="13" s="1"/>
  <c r="AO12" i="13"/>
  <c r="AG62" i="13"/>
  <c r="Z57" i="13"/>
  <c r="AA57" i="13" s="1"/>
  <c r="AH50" i="13"/>
  <c r="AH46" i="13"/>
  <c r="O27" i="13"/>
  <c r="O25" i="13"/>
  <c r="AN24" i="13"/>
  <c r="AP24" i="13" s="1"/>
  <c r="AN22" i="13"/>
  <c r="AP22" i="13" s="1"/>
  <c r="AN20" i="13"/>
  <c r="AP20" i="13" s="1"/>
  <c r="AN18" i="13"/>
  <c r="AP18" i="13" s="1"/>
  <c r="AN16" i="13"/>
  <c r="AN14" i="13"/>
  <c r="AN12" i="13"/>
  <c r="M83" i="13"/>
  <c r="N83" i="13" s="1"/>
  <c r="E80" i="13"/>
  <c r="Z53" i="13"/>
  <c r="AA53" i="13" s="1"/>
  <c r="M49" i="13"/>
  <c r="N49" i="13" s="1"/>
  <c r="M45" i="13"/>
  <c r="S26" i="13"/>
  <c r="S24" i="13"/>
  <c r="AI23" i="13"/>
  <c r="AR23" i="13" s="1"/>
  <c r="S23" i="13"/>
  <c r="J23" i="13"/>
  <c r="L23" i="13" s="1"/>
  <c r="W22" i="13"/>
  <c r="O22" i="13"/>
  <c r="F22" i="13"/>
  <c r="AI21" i="13"/>
  <c r="S21" i="13"/>
  <c r="J21" i="13"/>
  <c r="L21" i="13" s="1"/>
  <c r="W20" i="13"/>
  <c r="O20" i="13"/>
  <c r="F20" i="13"/>
  <c r="AI19" i="13"/>
  <c r="S19" i="13"/>
  <c r="J19" i="13"/>
  <c r="W18" i="13"/>
  <c r="O18" i="13"/>
  <c r="F18" i="13"/>
  <c r="AI17" i="13"/>
  <c r="S17" i="13"/>
  <c r="J17" i="13"/>
  <c r="W16" i="13"/>
  <c r="O16" i="13"/>
  <c r="F16" i="13"/>
  <c r="AI15" i="13"/>
  <c r="AR15" i="13" s="1"/>
  <c r="S15" i="13"/>
  <c r="J15" i="13"/>
  <c r="W14" i="13"/>
  <c r="O14" i="13"/>
  <c r="F14" i="13"/>
  <c r="AI13" i="13"/>
  <c r="S13" i="13"/>
  <c r="J13" i="13"/>
  <c r="L13" i="13" s="1"/>
  <c r="W12" i="13"/>
  <c r="O12" i="13"/>
  <c r="F12" i="13"/>
  <c r="O89" i="13"/>
  <c r="P89" i="13" s="1"/>
  <c r="AH47" i="13"/>
  <c r="AI29" i="13"/>
  <c r="AR29" i="13" s="1"/>
  <c r="E27" i="13"/>
  <c r="AI24" i="13"/>
  <c r="AR24" i="13" s="1"/>
  <c r="R24" i="13"/>
  <c r="T24" i="13" s="1"/>
  <c r="F24" i="13"/>
  <c r="AH23" i="13"/>
  <c r="Z23" i="13"/>
  <c r="R23" i="13"/>
  <c r="T23" i="13" s="1"/>
  <c r="U23" i="13" s="1"/>
  <c r="AL22" i="13"/>
  <c r="V22" i="13"/>
  <c r="X22" i="13" s="1"/>
  <c r="N22" i="13"/>
  <c r="P22" i="13" s="1"/>
  <c r="Q22" i="13" s="1"/>
  <c r="E22" i="13"/>
  <c r="AH21" i="13"/>
  <c r="Z21" i="13"/>
  <c r="R21" i="13"/>
  <c r="T21" i="13" s="1"/>
  <c r="AL20" i="13"/>
  <c r="V20" i="13"/>
  <c r="X20" i="13" s="1"/>
  <c r="N20" i="13"/>
  <c r="E20" i="13"/>
  <c r="AH19" i="13"/>
  <c r="Z19" i="13"/>
  <c r="R19" i="13"/>
  <c r="AL18" i="13"/>
  <c r="V18" i="13"/>
  <c r="X18" i="13" s="1"/>
  <c r="N18" i="13"/>
  <c r="E18" i="13"/>
  <c r="AH17" i="13"/>
  <c r="Z17" i="13"/>
  <c r="R17" i="13"/>
  <c r="T17" i="13" s="1"/>
  <c r="AL16" i="13"/>
  <c r="V16" i="13"/>
  <c r="N16" i="13"/>
  <c r="P16" i="13" s="1"/>
  <c r="Q16" i="13" s="1"/>
  <c r="E16" i="13"/>
  <c r="AH15" i="13"/>
  <c r="Z15" i="13"/>
  <c r="R15" i="13"/>
  <c r="T15" i="13" s="1"/>
  <c r="AL14" i="13"/>
  <c r="V14" i="13"/>
  <c r="X14" i="13" s="1"/>
  <c r="N14" i="13"/>
  <c r="P14" i="13" s="1"/>
  <c r="Q14" i="13" s="1"/>
  <c r="E14" i="13"/>
  <c r="AH13" i="13"/>
  <c r="Z13" i="13"/>
  <c r="R13" i="13"/>
  <c r="T13" i="13" s="1"/>
  <c r="AL12" i="13"/>
  <c r="V12" i="13"/>
  <c r="N12" i="13"/>
  <c r="E12" i="13"/>
  <c r="AH58" i="13"/>
  <c r="M50" i="13"/>
  <c r="N50" i="13" s="1"/>
  <c r="M46" i="13"/>
  <c r="N46" i="13" s="1"/>
  <c r="AH27" i="13"/>
  <c r="F25" i="13"/>
  <c r="E24" i="13"/>
  <c r="AO23" i="13"/>
  <c r="Y23" i="13"/>
  <c r="AA23" i="13" s="1"/>
  <c r="AK22" i="13"/>
  <c r="AM22" i="13" s="1"/>
  <c r="AO21" i="13"/>
  <c r="Y21" i="13"/>
  <c r="AA21" i="13" s="1"/>
  <c r="AK20" i="13"/>
  <c r="AM20" i="13" s="1"/>
  <c r="AO19" i="13"/>
  <c r="Y19" i="13"/>
  <c r="AA19" i="13" s="1"/>
  <c r="AK18" i="13"/>
  <c r="AM18" i="13" s="1"/>
  <c r="AO17" i="13"/>
  <c r="Y17" i="13"/>
  <c r="AA17" i="13" s="1"/>
  <c r="AK16" i="13"/>
  <c r="AM16" i="13" s="1"/>
  <c r="AO15" i="13"/>
  <c r="Y15" i="13"/>
  <c r="AA15" i="13" s="1"/>
  <c r="AK14" i="13"/>
  <c r="AO13" i="13"/>
  <c r="S85" i="13"/>
  <c r="T85" i="13" s="1"/>
  <c r="E79" i="13"/>
  <c r="AH54" i="13"/>
  <c r="AH48" i="13"/>
  <c r="S29" i="13"/>
  <c r="AN26" i="13"/>
  <c r="AP26" i="13" s="1"/>
  <c r="J26" i="13"/>
  <c r="L26" i="13" s="1"/>
  <c r="O24" i="13"/>
  <c r="AN23" i="13"/>
  <c r="AP23" i="13" s="1"/>
  <c r="AN21" i="13"/>
  <c r="AP21" i="13" s="1"/>
  <c r="AN19" i="13"/>
  <c r="AP19" i="13" s="1"/>
  <c r="AN17" i="13"/>
  <c r="AP17" i="13" s="1"/>
  <c r="AN15" i="13"/>
  <c r="AP15" i="13" s="1"/>
  <c r="AN13" i="13"/>
  <c r="AP13" i="13" s="1"/>
  <c r="Z52" i="13"/>
  <c r="AA52" i="13" s="1"/>
  <c r="M51" i="13"/>
  <c r="M47" i="13"/>
  <c r="Z27" i="13"/>
  <c r="AI26" i="13"/>
  <c r="W23" i="13"/>
  <c r="O23" i="13"/>
  <c r="F23" i="13"/>
  <c r="G23" i="13" s="1"/>
  <c r="AI22" i="13"/>
  <c r="AR22" i="13" s="1"/>
  <c r="S22" i="13"/>
  <c r="J22" i="13"/>
  <c r="L22" i="13" s="1"/>
  <c r="W21" i="13"/>
  <c r="O21" i="13"/>
  <c r="F21" i="13"/>
  <c r="AI20" i="13"/>
  <c r="S20" i="13"/>
  <c r="J20" i="13"/>
  <c r="W19" i="13"/>
  <c r="O19" i="13"/>
  <c r="F19" i="13"/>
  <c r="AI18" i="13"/>
  <c r="AR18" i="13" s="1"/>
  <c r="S18" i="13"/>
  <c r="J18" i="13"/>
  <c r="L18" i="13" s="1"/>
  <c r="W17" i="13"/>
  <c r="X17" i="13" s="1"/>
  <c r="AB17" i="13" s="1"/>
  <c r="AC17" i="13" s="1"/>
  <c r="O17" i="13"/>
  <c r="F17" i="13"/>
  <c r="AI16" i="13"/>
  <c r="AR16" i="13" s="1"/>
  <c r="S16" i="13"/>
  <c r="J16" i="13"/>
  <c r="L16" i="13" s="1"/>
  <c r="W15" i="13"/>
  <c r="O15" i="13"/>
  <c r="F15" i="13"/>
  <c r="AI14" i="13"/>
  <c r="S14" i="13"/>
  <c r="J14" i="13"/>
  <c r="W13" i="13"/>
  <c r="X13" i="13" s="1"/>
  <c r="AB13" i="13" s="1"/>
  <c r="AC13" i="13" s="1"/>
  <c r="O13" i="13"/>
  <c r="P13" i="13" s="1"/>
  <c r="Q13" i="13" s="1"/>
  <c r="F13" i="13"/>
  <c r="AI12" i="13"/>
  <c r="S12" i="13"/>
  <c r="J12" i="13"/>
  <c r="AL15" i="13"/>
  <c r="AH16" i="13"/>
  <c r="AD17" i="13"/>
  <c r="Z18" i="13"/>
  <c r="V19" i="13"/>
  <c r="R20" i="13"/>
  <c r="N21" i="13"/>
  <c r="P21" i="13" s="1"/>
  <c r="Q21" i="13" s="1"/>
  <c r="X15" i="13"/>
  <c r="Z12" i="13"/>
  <c r="AA12" i="13" s="1"/>
  <c r="P19" i="13"/>
  <c r="Q19" i="13" s="1"/>
  <c r="W25" i="13"/>
  <c r="AL17" i="13"/>
  <c r="AH18" i="13"/>
  <c r="Z20" i="13"/>
  <c r="V21" i="13"/>
  <c r="X21" i="13" s="1"/>
  <c r="AB21" i="13" s="1"/>
  <c r="R22" i="13"/>
  <c r="T22" i="13" s="1"/>
  <c r="N23" i="13"/>
  <c r="P23" i="13" s="1"/>
  <c r="Q23" i="13" s="1"/>
  <c r="AF13" i="13"/>
  <c r="Z14" i="13"/>
  <c r="X23" i="13"/>
  <c r="AB23" i="13" s="1"/>
  <c r="AC23" i="13" s="1"/>
  <c r="AH49" i="13"/>
  <c r="AK59" i="13"/>
  <c r="AL59" i="13" s="1"/>
  <c r="Z16" i="13"/>
  <c r="T18" i="13"/>
  <c r="AD27" i="13"/>
  <c r="AE26" i="13"/>
  <c r="AD26" i="13"/>
  <c r="AD24" i="13"/>
  <c r="AF29" i="13"/>
  <c r="AE29" i="13"/>
  <c r="AF25" i="13"/>
  <c r="AD29" i="13"/>
  <c r="AD25" i="13"/>
  <c r="AF27" i="13"/>
  <c r="AF22" i="13"/>
  <c r="AF20" i="13"/>
  <c r="AF18" i="13"/>
  <c r="AF16" i="13"/>
  <c r="AF14" i="13"/>
  <c r="AF12" i="13"/>
  <c r="AE22" i="13"/>
  <c r="AE20" i="13"/>
  <c r="AE18" i="13"/>
  <c r="AE16" i="13"/>
  <c r="AE14" i="13"/>
  <c r="AE12" i="13"/>
  <c r="AD22" i="13"/>
  <c r="AD20" i="13"/>
  <c r="AG20" i="13" s="1"/>
  <c r="AD18" i="13"/>
  <c r="AD16" i="13"/>
  <c r="AD14" i="13"/>
  <c r="AG14" i="13" s="1"/>
  <c r="AD12" i="13"/>
  <c r="AF24" i="13"/>
  <c r="AE27" i="13"/>
  <c r="AE25" i="13"/>
  <c r="AE24" i="13"/>
  <c r="AF23" i="13"/>
  <c r="AF21" i="13"/>
  <c r="AF19" i="13"/>
  <c r="AF17" i="13"/>
  <c r="AF15" i="13"/>
  <c r="AE23" i="13"/>
  <c r="AE21" i="13"/>
  <c r="AE19" i="13"/>
  <c r="AG19" i="13" s="1"/>
  <c r="AE17" i="13"/>
  <c r="AE15" i="13"/>
  <c r="AG15" i="13" s="1"/>
  <c r="AE13" i="13"/>
  <c r="R12" i="13"/>
  <c r="AH12" i="13"/>
  <c r="E13" i="13"/>
  <c r="E15" i="13"/>
  <c r="AL21" i="13"/>
  <c r="AH22" i="13"/>
  <c r="AD23" i="13"/>
  <c r="AF26" i="13"/>
  <c r="T16" i="13"/>
  <c r="U16" i="13" s="1"/>
  <c r="AD21" i="13"/>
  <c r="AG21" i="13" s="1"/>
  <c r="Y13" i="13"/>
  <c r="AA13" i="13" s="1"/>
  <c r="E17" i="13"/>
  <c r="AL23" i="13"/>
  <c r="W27" i="13"/>
  <c r="M81" i="13"/>
  <c r="N81" i="13" s="1"/>
  <c r="P17" i="13"/>
  <c r="Q17" i="13" s="1"/>
  <c r="AJ14" i="13"/>
  <c r="AQ14" i="13"/>
  <c r="AK12" i="13"/>
  <c r="AD13" i="13"/>
  <c r="R14" i="13"/>
  <c r="N15" i="13"/>
  <c r="P15" i="13" s="1"/>
  <c r="Q15" i="13" s="1"/>
  <c r="E19" i="13"/>
  <c r="AH45" i="13"/>
  <c r="AH61" i="13" s="1"/>
  <c r="AH63" i="13" s="1"/>
  <c r="G21" i="13"/>
  <c r="H21" i="13" s="1"/>
  <c r="H23" i="13" l="1"/>
  <c r="I23" i="13"/>
  <c r="I84" i="13"/>
  <c r="G84" i="13"/>
  <c r="H84" i="13" s="1"/>
  <c r="G86" i="13"/>
  <c r="H86" i="13" s="1"/>
  <c r="I86" i="13"/>
  <c r="R86" i="13"/>
  <c r="I19" i="13"/>
  <c r="G19" i="13"/>
  <c r="H19" i="13" s="1"/>
  <c r="AG23" i="13"/>
  <c r="AG16" i="13"/>
  <c r="AJ18" i="13"/>
  <c r="AQ18" i="13"/>
  <c r="T20" i="13"/>
  <c r="U20" i="13" s="1"/>
  <c r="AI28" i="13"/>
  <c r="AR12" i="13"/>
  <c r="AR20" i="13"/>
  <c r="AJ15" i="13"/>
  <c r="AQ15" i="13"/>
  <c r="G18" i="13"/>
  <c r="H18" i="13" s="1"/>
  <c r="I18" i="13"/>
  <c r="P20" i="13"/>
  <c r="Q20" i="13" s="1"/>
  <c r="AB22" i="13"/>
  <c r="AC22" i="13" s="1"/>
  <c r="I27" i="13"/>
  <c r="G27" i="13"/>
  <c r="H27" i="13" s="1"/>
  <c r="AP14" i="13"/>
  <c r="AM15" i="13"/>
  <c r="N48" i="13"/>
  <c r="P25" i="13"/>
  <c r="Q25" i="13" s="1"/>
  <c r="AM29" i="13"/>
  <c r="P48" i="13"/>
  <c r="P29" i="13"/>
  <c r="Q29" i="13" s="1"/>
  <c r="AR27" i="13"/>
  <c r="R49" i="13"/>
  <c r="L27" i="13"/>
  <c r="AN47" i="13"/>
  <c r="X24" i="13"/>
  <c r="AG61" i="13"/>
  <c r="AI45" i="13"/>
  <c r="AJ45" i="13" s="1"/>
  <c r="R57" i="13"/>
  <c r="R88" i="13"/>
  <c r="AN51" i="13"/>
  <c r="AN59" i="13"/>
  <c r="G94" i="13"/>
  <c r="H94" i="13" s="1"/>
  <c r="L80" i="13"/>
  <c r="T88" i="13"/>
  <c r="AI52" i="13"/>
  <c r="AJ52" i="13" s="1"/>
  <c r="I60" i="13"/>
  <c r="G60" i="13"/>
  <c r="T82" i="13"/>
  <c r="R92" i="13"/>
  <c r="AA62" i="13"/>
  <c r="U13" i="13"/>
  <c r="AJ17" i="13"/>
  <c r="AQ17" i="13"/>
  <c r="AN28" i="13"/>
  <c r="AP12" i="13"/>
  <c r="AA20" i="13"/>
  <c r="G88" i="13"/>
  <c r="H88" i="13" s="1"/>
  <c r="AJ22" i="13"/>
  <c r="AQ22" i="13"/>
  <c r="AG18" i="13"/>
  <c r="AG25" i="13"/>
  <c r="AG27" i="13"/>
  <c r="X19" i="13"/>
  <c r="AB19" i="13" s="1"/>
  <c r="AC19" i="13" s="1"/>
  <c r="AJ13" i="13"/>
  <c r="AQ13" i="13"/>
  <c r="G16" i="13"/>
  <c r="H16" i="13" s="1"/>
  <c r="I16" i="13"/>
  <c r="P18" i="13"/>
  <c r="Q18" i="13" s="1"/>
  <c r="AB20" i="13"/>
  <c r="AR13" i="13"/>
  <c r="L19" i="13"/>
  <c r="AR21" i="13"/>
  <c r="AP16" i="13"/>
  <c r="AA16" i="13"/>
  <c r="AM21" i="13"/>
  <c r="AP27" i="13"/>
  <c r="I48" i="13"/>
  <c r="G48" i="13"/>
  <c r="I62" i="13"/>
  <c r="G62" i="13"/>
  <c r="X25" i="13"/>
  <c r="AB25" i="13" s="1"/>
  <c r="AC25" i="13" s="1"/>
  <c r="F61" i="13"/>
  <c r="F63" i="13" s="1"/>
  <c r="AB29" i="13"/>
  <c r="AC48" i="13"/>
  <c r="N53" i="13"/>
  <c r="G29" i="13"/>
  <c r="H29" i="13" s="1"/>
  <c r="I29" i="13"/>
  <c r="R50" i="13"/>
  <c r="AE48" i="13"/>
  <c r="N56" i="13"/>
  <c r="AM27" i="13"/>
  <c r="AI46" i="13"/>
  <c r="AJ46" i="13" s="1"/>
  <c r="N55" i="13"/>
  <c r="R58" i="13"/>
  <c r="R80" i="13"/>
  <c r="AE56" i="13"/>
  <c r="T80" i="13"/>
  <c r="R90" i="13"/>
  <c r="AI53" i="13"/>
  <c r="AJ53" i="13" s="1"/>
  <c r="M95" i="13"/>
  <c r="N79" i="13"/>
  <c r="R84" i="13"/>
  <c r="R94" i="13"/>
  <c r="L91" i="13"/>
  <c r="P54" i="13"/>
  <c r="P58" i="13"/>
  <c r="P88" i="13"/>
  <c r="AG26" i="13"/>
  <c r="G20" i="13"/>
  <c r="H20" i="13" s="1"/>
  <c r="T27" i="13"/>
  <c r="AR26" i="13"/>
  <c r="G14" i="13"/>
  <c r="H14" i="13" s="1"/>
  <c r="I14" i="13"/>
  <c r="AB18" i="13"/>
  <c r="M61" i="13"/>
  <c r="N45" i="13"/>
  <c r="AA48" i="13"/>
  <c r="I53" i="13"/>
  <c r="G53" i="13"/>
  <c r="O61" i="13"/>
  <c r="P45" i="13"/>
  <c r="G56" i="13"/>
  <c r="R51" i="13"/>
  <c r="P79" i="13"/>
  <c r="O95" i="13"/>
  <c r="G59" i="13"/>
  <c r="U25" i="13"/>
  <c r="P27" i="13"/>
  <c r="Q27" i="13" s="1"/>
  <c r="AI47" i="13"/>
  <c r="AJ47" i="13" s="1"/>
  <c r="I58" i="13"/>
  <c r="G58" i="13"/>
  <c r="R59" i="13"/>
  <c r="P90" i="13"/>
  <c r="J95" i="13"/>
  <c r="L79" i="13"/>
  <c r="P96" i="13"/>
  <c r="R82" i="13"/>
  <c r="AI54" i="13"/>
  <c r="AJ54" i="13" s="1"/>
  <c r="L83" i="13"/>
  <c r="T91" i="13"/>
  <c r="P80" i="13"/>
  <c r="G89" i="13"/>
  <c r="H89" i="13" s="1"/>
  <c r="G47" i="13"/>
  <c r="T14" i="13"/>
  <c r="U14" i="13" s="1"/>
  <c r="AG29" i="13"/>
  <c r="G17" i="13"/>
  <c r="H17" i="13" s="1"/>
  <c r="G15" i="13"/>
  <c r="H15" i="13" s="1"/>
  <c r="AG22" i="13"/>
  <c r="Y28" i="13"/>
  <c r="AG17" i="13"/>
  <c r="G79" i="13"/>
  <c r="H79" i="13" s="1"/>
  <c r="E95" i="13"/>
  <c r="E28" i="13"/>
  <c r="G12" i="13"/>
  <c r="I12" i="13"/>
  <c r="X16" i="13"/>
  <c r="U21" i="13"/>
  <c r="L17" i="13"/>
  <c r="AR19" i="13"/>
  <c r="AI62" i="13"/>
  <c r="AJ62" i="13" s="1"/>
  <c r="AM17" i="13"/>
  <c r="AA24" i="13"/>
  <c r="E61" i="13"/>
  <c r="I45" i="13"/>
  <c r="G45" i="13"/>
  <c r="I49" i="13"/>
  <c r="G49" i="13"/>
  <c r="T26" i="13"/>
  <c r="U26" i="13" s="1"/>
  <c r="AA56" i="13"/>
  <c r="AB61" i="13"/>
  <c r="AC45" i="13"/>
  <c r="AC56" i="13"/>
  <c r="P52" i="13"/>
  <c r="I82" i="13"/>
  <c r="G82" i="13"/>
  <c r="H82" i="13" s="1"/>
  <c r="AE45" i="13"/>
  <c r="AD61" i="13"/>
  <c r="AE49" i="13"/>
  <c r="X27" i="13"/>
  <c r="AB27" i="13" s="1"/>
  <c r="AC27" i="13" s="1"/>
  <c r="AI48" i="13"/>
  <c r="AJ48" i="13" s="1"/>
  <c r="R52" i="13"/>
  <c r="P82" i="13"/>
  <c r="G91" i="13"/>
  <c r="H91" i="13" s="1"/>
  <c r="AE57" i="13"/>
  <c r="S95" i="13"/>
  <c r="T79" i="13"/>
  <c r="P92" i="13"/>
  <c r="AI55" i="13"/>
  <c r="AJ55" i="13" s="1"/>
  <c r="R91" i="13"/>
  <c r="P86" i="13"/>
  <c r="T83" i="13"/>
  <c r="R93" i="13"/>
  <c r="P55" i="13"/>
  <c r="P59" i="13"/>
  <c r="I81" i="13"/>
  <c r="G81" i="13"/>
  <c r="H81" i="13" s="1"/>
  <c r="N90" i="13"/>
  <c r="AJ27" i="13"/>
  <c r="AQ27" i="13"/>
  <c r="G51" i="13"/>
  <c r="I51" i="13" s="1"/>
  <c r="AF28" i="13"/>
  <c r="AF30" i="13" s="1"/>
  <c r="AG13" i="13"/>
  <c r="AK28" i="13"/>
  <c r="AM12" i="13"/>
  <c r="G13" i="13"/>
  <c r="H13" i="13" s="1"/>
  <c r="AE28" i="13"/>
  <c r="AE30" i="13" s="1"/>
  <c r="AJ16" i="13"/>
  <c r="AQ16" i="13"/>
  <c r="L14" i="13"/>
  <c r="N47" i="13"/>
  <c r="N28" i="13"/>
  <c r="P12" i="13"/>
  <c r="Q12" i="13" s="1"/>
  <c r="T19" i="13"/>
  <c r="U19" i="13" s="1"/>
  <c r="AJ23" i="13"/>
  <c r="AQ23" i="13"/>
  <c r="F28" i="13"/>
  <c r="F30" i="13" s="1"/>
  <c r="AO28" i="13"/>
  <c r="AO30" i="13" s="1"/>
  <c r="AA18" i="13"/>
  <c r="AM23" i="13"/>
  <c r="Z61" i="13"/>
  <c r="AA45" i="13"/>
  <c r="N54" i="13"/>
  <c r="P46" i="13"/>
  <c r="P50" i="13"/>
  <c r="AK61" i="13"/>
  <c r="AL45" i="13"/>
  <c r="N57" i="13"/>
  <c r="R45" i="13"/>
  <c r="Q61" i="13"/>
  <c r="AN45" i="13"/>
  <c r="AM61" i="13"/>
  <c r="AQ25" i="13"/>
  <c r="AJ25" i="13"/>
  <c r="W61" i="13"/>
  <c r="Y45" i="13"/>
  <c r="G52" i="13"/>
  <c r="I52" i="13" s="1"/>
  <c r="L25" i="13"/>
  <c r="AI49" i="13"/>
  <c r="AJ49" i="13" s="1"/>
  <c r="N59" i="13"/>
  <c r="R53" i="13"/>
  <c r="I83" i="13"/>
  <c r="G83" i="13"/>
  <c r="H83" i="13" s="1"/>
  <c r="AA60" i="13"/>
  <c r="P84" i="13"/>
  <c r="G93" i="13"/>
  <c r="H93" i="13" s="1"/>
  <c r="AI56" i="13"/>
  <c r="AJ56" i="13" s="1"/>
  <c r="R83" i="13"/>
  <c r="G87" i="13"/>
  <c r="H87" i="13" s="1"/>
  <c r="R85" i="13"/>
  <c r="L96" i="13"/>
  <c r="R60" i="13"/>
  <c r="N82" i="13"/>
  <c r="L92" i="13"/>
  <c r="S28" i="13"/>
  <c r="S30" i="13" s="1"/>
  <c r="I54" i="13"/>
  <c r="G54" i="13"/>
  <c r="AS14" i="13"/>
  <c r="AT14" i="13" s="1"/>
  <c r="AH28" i="13"/>
  <c r="AQ12" i="13"/>
  <c r="AJ12" i="13"/>
  <c r="U22" i="13"/>
  <c r="Z28" i="13"/>
  <c r="Z30" i="13" s="1"/>
  <c r="G24" i="13"/>
  <c r="H24" i="13" s="1"/>
  <c r="V28" i="13"/>
  <c r="X12" i="13"/>
  <c r="AB12" i="13" s="1"/>
  <c r="AC12" i="13" s="1"/>
  <c r="U17" i="13"/>
  <c r="AJ21" i="13"/>
  <c r="AQ21" i="13"/>
  <c r="O28" i="13"/>
  <c r="O30" i="13" s="1"/>
  <c r="L15" i="13"/>
  <c r="AR17" i="13"/>
  <c r="G80" i="13"/>
  <c r="H80" i="13" s="1"/>
  <c r="L24" i="13"/>
  <c r="I46" i="13"/>
  <c r="G46" i="13"/>
  <c r="I50" i="13"/>
  <c r="G50" i="13"/>
  <c r="G57" i="13"/>
  <c r="I57" i="13" s="1"/>
  <c r="AJ26" i="13"/>
  <c r="AQ26" i="13"/>
  <c r="I90" i="13"/>
  <c r="G90" i="13"/>
  <c r="H90" i="13" s="1"/>
  <c r="R46" i="13"/>
  <c r="Q95" i="13"/>
  <c r="R79" i="13"/>
  <c r="G26" i="13"/>
  <c r="H26" i="13" s="1"/>
  <c r="T29" i="13"/>
  <c r="U29" i="13" s="1"/>
  <c r="AI50" i="13"/>
  <c r="AJ50" i="13" s="1"/>
  <c r="R54" i="13"/>
  <c r="N84" i="13"/>
  <c r="R62" i="13"/>
  <c r="G85" i="13"/>
  <c r="H85" i="13" s="1"/>
  <c r="AI57" i="13"/>
  <c r="AJ57" i="13" s="1"/>
  <c r="P93" i="13"/>
  <c r="N88" i="13"/>
  <c r="T96" i="13"/>
  <c r="P56" i="13"/>
  <c r="AE60" i="13"/>
  <c r="L84" i="13"/>
  <c r="T92" i="13"/>
  <c r="AQ20" i="13"/>
  <c r="I25" i="13"/>
  <c r="G25" i="13"/>
  <c r="H25" i="13" s="1"/>
  <c r="G55" i="13"/>
  <c r="AJ29" i="13"/>
  <c r="AQ29" i="13"/>
  <c r="N51" i="13"/>
  <c r="I21" i="13"/>
  <c r="R28" i="13"/>
  <c r="T12" i="13"/>
  <c r="U12" i="13" s="1"/>
  <c r="AD28" i="13"/>
  <c r="AG12" i="13"/>
  <c r="AG24" i="13"/>
  <c r="AC21" i="13"/>
  <c r="AB15" i="13"/>
  <c r="AC15" i="13" s="1"/>
  <c r="J28" i="13"/>
  <c r="L12" i="13"/>
  <c r="AR14" i="13"/>
  <c r="L20" i="13"/>
  <c r="AM14" i="13"/>
  <c r="AL28" i="13"/>
  <c r="AL30" i="13" s="1"/>
  <c r="U15" i="13"/>
  <c r="AJ19" i="13"/>
  <c r="AQ19" i="13"/>
  <c r="G22" i="13"/>
  <c r="H22" i="13" s="1"/>
  <c r="U24" i="13"/>
  <c r="W28" i="13"/>
  <c r="W30" i="13" s="1"/>
  <c r="AA14" i="13"/>
  <c r="AB14" i="13" s="1"/>
  <c r="AC14" i="13" s="1"/>
  <c r="AJ24" i="13"/>
  <c r="AQ24" i="13"/>
  <c r="AA27" i="13"/>
  <c r="P47" i="13"/>
  <c r="P51" i="13"/>
  <c r="R47" i="13"/>
  <c r="AR25" i="13"/>
  <c r="R55" i="13"/>
  <c r="P62" i="13"/>
  <c r="L86" i="13"/>
  <c r="G96" i="13"/>
  <c r="H96" i="13" s="1"/>
  <c r="P83" i="13"/>
  <c r="G92" i="13"/>
  <c r="H92" i="13" s="1"/>
  <c r="AE62" i="13"/>
  <c r="N86" i="13"/>
  <c r="P94" i="13"/>
  <c r="AI58" i="13"/>
  <c r="AJ58" i="13" s="1"/>
  <c r="P85" i="13"/>
  <c r="R96" i="13"/>
  <c r="L90" i="13"/>
  <c r="P87" i="13"/>
  <c r="AN60" i="13"/>
  <c r="T84" i="13"/>
  <c r="L94" i="13"/>
  <c r="AJ20" i="13"/>
  <c r="AU12" i="13" l="1"/>
  <c r="AS12" i="13"/>
  <c r="AT12" i="13" s="1"/>
  <c r="G61" i="13"/>
  <c r="I61" i="13" s="1"/>
  <c r="E63" i="13"/>
  <c r="J56" i="13"/>
  <c r="H56" i="13"/>
  <c r="L56" i="13" s="1"/>
  <c r="AS17" i="13"/>
  <c r="AT17" i="13" s="1"/>
  <c r="AU17" i="13"/>
  <c r="J30" i="13"/>
  <c r="L28" i="13"/>
  <c r="AC61" i="13"/>
  <c r="AB63" i="13"/>
  <c r="AC29" i="13"/>
  <c r="I26" i="13"/>
  <c r="Q63" i="13"/>
  <c r="R63" i="13" s="1"/>
  <c r="R61" i="13"/>
  <c r="E30" i="13"/>
  <c r="AU29" i="13"/>
  <c r="AS29" i="13"/>
  <c r="AT29" i="13" s="1"/>
  <c r="I85" i="13"/>
  <c r="AU14" i="13"/>
  <c r="AA61" i="13"/>
  <c r="Z63" i="13"/>
  <c r="AA63" i="13" s="1"/>
  <c r="AS27" i="13"/>
  <c r="AT27" i="13" s="1"/>
  <c r="AU27" i="13"/>
  <c r="I79" i="13"/>
  <c r="I89" i="13"/>
  <c r="J97" i="13"/>
  <c r="L97" i="13" s="1"/>
  <c r="L95" i="13"/>
  <c r="J59" i="13"/>
  <c r="H59" i="13"/>
  <c r="L59" i="13" s="1"/>
  <c r="O63" i="13"/>
  <c r="P61" i="13"/>
  <c r="AS13" i="13"/>
  <c r="AT13" i="13" s="1"/>
  <c r="AB24" i="13"/>
  <c r="AC24" i="13" s="1"/>
  <c r="AS18" i="13"/>
  <c r="AT18" i="13" s="1"/>
  <c r="AU26" i="13"/>
  <c r="AS26" i="13"/>
  <c r="AT26" i="13" s="1"/>
  <c r="AN61" i="13"/>
  <c r="AM63" i="13"/>
  <c r="N95" i="13"/>
  <c r="M97" i="13"/>
  <c r="N97" i="13" s="1"/>
  <c r="S97" i="13"/>
  <c r="T97" i="13" s="1"/>
  <c r="T95" i="13"/>
  <c r="G28" i="13"/>
  <c r="H12" i="13"/>
  <c r="I56" i="13"/>
  <c r="H52" i="13"/>
  <c r="L52" i="13" s="1"/>
  <c r="J52" i="13"/>
  <c r="R95" i="13"/>
  <c r="Q97" i="13"/>
  <c r="R97" i="13" s="1"/>
  <c r="J50" i="13"/>
  <c r="H50" i="13"/>
  <c r="L50" i="13" s="1"/>
  <c r="I24" i="13"/>
  <c r="J54" i="13"/>
  <c r="H54" i="13"/>
  <c r="L54" i="13" s="1"/>
  <c r="I87" i="13"/>
  <c r="I13" i="13"/>
  <c r="I91" i="13"/>
  <c r="J49" i="13"/>
  <c r="H49" i="13"/>
  <c r="L49" i="13" s="1"/>
  <c r="G95" i="13"/>
  <c r="H95" i="13" s="1"/>
  <c r="E97" i="13"/>
  <c r="I17" i="13"/>
  <c r="I59" i="13"/>
  <c r="J53" i="13"/>
  <c r="H53" i="13"/>
  <c r="L53" i="13" s="1"/>
  <c r="H62" i="13"/>
  <c r="L62" i="13" s="1"/>
  <c r="J62" i="13"/>
  <c r="I88" i="13"/>
  <c r="I94" i="13"/>
  <c r="AS23" i="13"/>
  <c r="AT23" i="13" s="1"/>
  <c r="AU23" i="13"/>
  <c r="J47" i="13"/>
  <c r="H47" i="13"/>
  <c r="L47" i="13" s="1"/>
  <c r="AS19" i="13"/>
  <c r="AT19" i="13" s="1"/>
  <c r="AS24" i="13"/>
  <c r="AT24" i="13" s="1"/>
  <c r="I80" i="13"/>
  <c r="J55" i="13"/>
  <c r="H55" i="13"/>
  <c r="L55" i="13" s="1"/>
  <c r="W63" i="13"/>
  <c r="Y63" i="13" s="1"/>
  <c r="Y61" i="13"/>
  <c r="N30" i="13"/>
  <c r="P30" i="13" s="1"/>
  <c r="Q30" i="13" s="1"/>
  <c r="P28" i="13"/>
  <c r="Q28" i="13" s="1"/>
  <c r="U18" i="13"/>
  <c r="P95" i="13"/>
  <c r="O97" i="13"/>
  <c r="P97" i="13" s="1"/>
  <c r="U27" i="13"/>
  <c r="AS15" i="13"/>
  <c r="AT15" i="13" s="1"/>
  <c r="AU15" i="13"/>
  <c r="R30" i="13"/>
  <c r="T30" i="13" s="1"/>
  <c r="U30" i="13" s="1"/>
  <c r="T28" i="13"/>
  <c r="U28" i="13" s="1"/>
  <c r="AQ28" i="13"/>
  <c r="AH30" i="13"/>
  <c r="AJ28" i="13"/>
  <c r="J51" i="13"/>
  <c r="H51" i="13"/>
  <c r="L51" i="13" s="1"/>
  <c r="AU22" i="13"/>
  <c r="AS22" i="13"/>
  <c r="AT22" i="13" s="1"/>
  <c r="AI30" i="13"/>
  <c r="AR30" i="13" s="1"/>
  <c r="AR28" i="13"/>
  <c r="V30" i="13"/>
  <c r="X30" i="13" s="1"/>
  <c r="X28" i="13"/>
  <c r="I15" i="13"/>
  <c r="I92" i="13"/>
  <c r="AD30" i="13"/>
  <c r="AG30" i="13" s="1"/>
  <c r="AG28" i="13"/>
  <c r="I55" i="13"/>
  <c r="J46" i="13"/>
  <c r="H46" i="13"/>
  <c r="L46" i="13" s="1"/>
  <c r="AS21" i="13"/>
  <c r="AT21" i="13" s="1"/>
  <c r="AU21" i="13"/>
  <c r="AL61" i="13"/>
  <c r="AK63" i="13"/>
  <c r="AL63" i="13" s="1"/>
  <c r="AK30" i="13"/>
  <c r="AM30" i="13" s="1"/>
  <c r="AM28" i="13"/>
  <c r="J45" i="13"/>
  <c r="H45" i="13"/>
  <c r="L45" i="13" s="1"/>
  <c r="J58" i="13"/>
  <c r="H58" i="13"/>
  <c r="L58" i="13" s="1"/>
  <c r="I20" i="13"/>
  <c r="J48" i="13"/>
  <c r="H48" i="13"/>
  <c r="L48" i="13" s="1"/>
  <c r="H60" i="13"/>
  <c r="L60" i="13" s="1"/>
  <c r="J60" i="13"/>
  <c r="AS16" i="13"/>
  <c r="AT16" i="13" s="1"/>
  <c r="N61" i="13"/>
  <c r="M63" i="13"/>
  <c r="N63" i="13" s="1"/>
  <c r="I96" i="13"/>
  <c r="AS20" i="13"/>
  <c r="AT20" i="13" s="1"/>
  <c r="I93" i="13"/>
  <c r="I47" i="13"/>
  <c r="AC18" i="13"/>
  <c r="J57" i="13"/>
  <c r="H57" i="13"/>
  <c r="L57" i="13" s="1"/>
  <c r="AE61" i="13"/>
  <c r="AD63" i="13"/>
  <c r="AG63" i="13"/>
  <c r="AI63" i="13" s="1"/>
  <c r="AJ63" i="13" s="1"/>
  <c r="AI61" i="13"/>
  <c r="AJ61" i="13" s="1"/>
  <c r="I22" i="13"/>
  <c r="AS25" i="13"/>
  <c r="AT25" i="13" s="1"/>
  <c r="AU25" i="13"/>
  <c r="AB16" i="13"/>
  <c r="AC16" i="13" s="1"/>
  <c r="AA28" i="13"/>
  <c r="Y30" i="13"/>
  <c r="AA30" i="13" s="1"/>
  <c r="AC20" i="13"/>
  <c r="AP28" i="13"/>
  <c r="AN30" i="13"/>
  <c r="AP30" i="13" s="1"/>
  <c r="AU18" i="13" l="1"/>
  <c r="AB28" i="13"/>
  <c r="AC28" i="13" s="1"/>
  <c r="AU16" i="13"/>
  <c r="AB30" i="13"/>
  <c r="AC30" i="13" s="1"/>
  <c r="AJ30" i="13"/>
  <c r="AQ30" i="13"/>
  <c r="AU13" i="13"/>
  <c r="AC63" i="13"/>
  <c r="I63" i="13"/>
  <c r="G63" i="13"/>
  <c r="AU28" i="13"/>
  <c r="AS28" i="13"/>
  <c r="AT28" i="13" s="1"/>
  <c r="AU24" i="13"/>
  <c r="G97" i="13"/>
  <c r="H97" i="13" s="1"/>
  <c r="AN63" i="13"/>
  <c r="H28" i="13"/>
  <c r="G30" i="13"/>
  <c r="H30" i="13" s="1"/>
  <c r="I28" i="13"/>
  <c r="J61" i="13"/>
  <c r="H61" i="13"/>
  <c r="L61" i="13" s="1"/>
  <c r="AE63" i="13"/>
  <c r="AU20" i="13"/>
  <c r="AU19" i="13"/>
  <c r="I95" i="13"/>
  <c r="P63" i="13"/>
  <c r="I30" i="13"/>
  <c r="L30" i="13"/>
  <c r="AU30" i="13" l="1"/>
  <c r="AS30" i="13"/>
  <c r="AT30" i="13" s="1"/>
  <c r="I97" i="13"/>
  <c r="J63" i="13"/>
  <c r="H63" i="13"/>
  <c r="L63" i="13" s="1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<sst xmlns="http://schemas.openxmlformats.org/spreadsheetml/2006/main" count="188" uniqueCount="106">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</sst>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46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0" fontId="11" fillId="3" borderId="9" xfId="3" applyFont="1" applyFill="1" applyBorder="1" applyAlignment="1" applyProtection="1">
      <alignment horizontal="center" vertical="center"/>
      <protection hidden="1"/>
    </xf>
    <xf numFmtId="0" fontId="11" fillId="3" borderId="3" xfId="3" applyFont="1" applyFill="1" applyBorder="1" applyAlignment="1" applyProtection="1">
      <alignment horizontal="center" vertical="center"/>
      <protection hidden="1"/>
    </xf>
    <xf numFmtId="3" fontId="1" fillId="3" borderId="8" xfId="1" applyNumberFormat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3" fillId="3" borderId="32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2" fontId="1" fillId="3" borderId="31" xfId="1" applyNumberFormat="1" applyFill="1" applyBorder="1" applyAlignment="1" applyProtection="1">
      <alignment horizontal="center" vertical="center"/>
      <protection hidden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left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34</xdr:row>
      <xdr:rowOff>27214</xdr:rowOff>
    </xdr:from>
    <xdr:to>
      <xdr:col>15</xdr:col>
      <xdr:colOff>421822</xdr:colOff>
      <xdr:row>36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/>
      </xdr:nvSpPr>
      <xdr:spPr>
        <a:xfrm>
          <a:off x="8451397" y="73995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15</xdr:col>
      <xdr:colOff>489857</xdr:colOff>
      <xdr:row>70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/>
      </xdr:nvSpPr>
      <xdr:spPr>
        <a:xfrm>
          <a:off x="8515350" y="143160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</row>
        <row r="11">
          <cell r="B11" t="str">
            <v>JODIPAN</v>
          </cell>
          <cell r="E11">
            <v>185</v>
          </cell>
        </row>
        <row r="12">
          <cell r="B12" t="str">
            <v>KESATRIAN</v>
          </cell>
          <cell r="E12">
            <v>168</v>
          </cell>
        </row>
        <row r="13">
          <cell r="B13" t="str">
            <v>POLEHAN</v>
          </cell>
          <cell r="E13">
            <v>283</v>
          </cell>
        </row>
        <row r="26">
          <cell r="B26" t="str">
            <v>Luar Wilayah</v>
          </cell>
        </row>
        <row r="27">
          <cell r="E27">
            <v>1000</v>
          </cell>
          <cell r="R27">
            <v>0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abSelected="1" zoomScaleSheetLayoutView="70" workbookViewId="0">
      <pane xSplit="3" topLeftCell="D1" activePane="topRight" state="frozen"/>
      <selection activeCell="A39" sqref="A39"/>
      <selection pane="topRight" activeCell="F100" sqref="F100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305" customWidth="1"/>
    <col min="26" max="26" width="9.85546875" style="305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8" customWidth="1"/>
    <col min="35" max="35" width="9.140625" style="218" customWidth="1"/>
    <col min="36" max="36" width="9.42578125" style="218" customWidth="1"/>
    <col min="37" max="37" width="8" style="218" customWidth="1"/>
    <col min="38" max="38" width="9.42578125" style="218" customWidth="1"/>
    <col min="39" max="39" width="10.7109375" style="218" customWidth="1"/>
    <col min="40" max="40" width="11" style="218" customWidth="1"/>
    <col min="41" max="42" width="8.42578125" style="218" customWidth="1"/>
    <col min="43" max="43" width="8.28515625" style="218" customWidth="1"/>
    <col min="44" max="44" width="8" style="218" customWidth="1"/>
    <col min="45" max="45" width="7.85546875" style="218" customWidth="1"/>
    <col min="46" max="46" width="14.42578125" style="218" customWidth="1"/>
    <col min="47" max="47" width="13.7109375" style="218" customWidth="1"/>
    <col min="48" max="48" width="27.85546875" style="218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12</v>
      </c>
      <c r="AZ10" s="105">
        <f>DATE('[1]data faskes19'!D2,AY10,1)</f>
        <v>44896</v>
      </c>
      <c r="BA10" s="105">
        <f>DATE('[1]data faskes19'!D2,AY10+1,0)</f>
        <v>44926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44531</v>
      </c>
      <c r="BA11" s="121">
        <f>DATE('[1]data faskes19'!D2-1,AY10+3,1)</f>
        <v>44621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344" t="str">
        <f>'[1]data faskes19'!B10</f>
        <v>BUNULREJO</v>
      </c>
      <c r="C12" s="124"/>
      <c r="D12" s="125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0</v>
      </c>
      <c r="F12" s="123">
        <f>COUNTIFS('[1]Form 3E'!$C$15:$C$726,"&gt;="&amp;$AZ$10,'[1]Form 3E'!$C$15:$C$726,"&lt;="&amp;$BA$10,'[1]Form 3E'!$O$15:$O$726,"NR",'[1]Form 3E'!$H$15:$H$726,B12)</f>
        <v>15</v>
      </c>
      <c r="G12" s="123">
        <f>SUM(E12:F12)</f>
        <v>15</v>
      </c>
      <c r="H12" s="126">
        <f>G12/D12*100</f>
        <v>4.1208791208791204</v>
      </c>
      <c r="I12" s="127">
        <f>E12/G12*100</f>
        <v>0</v>
      </c>
      <c r="J12" s="123">
        <f>COUNTIFS('[1]Form 3E'!$C$15:$C$726,"&gt;="&amp;$AZ$10,'[1]Form 3E'!$C$15:$C$726,"&lt;="&amp;$BA$10,'[1]Form 3E'!$O$15:$O$726,"R",'[1]Form 3E'!$T$15:$T$726,"Y",'[1]Form 3E'!$H$15:$H$726,B12)</f>
        <v>0</v>
      </c>
      <c r="K12" s="128"/>
      <c r="L12" s="126" t="e">
        <f>J12/E12*100</f>
        <v>#DIV/0!</v>
      </c>
      <c r="M12" s="129">
        <f>'[1]data faskes19'!R10</f>
        <v>0</v>
      </c>
      <c r="N1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0</v>
      </c>
      <c r="P12" s="131">
        <f>SUM(N12:O12)</f>
        <v>0</v>
      </c>
      <c r="Q12" s="132" t="e">
        <f>P12/M12*100</f>
        <v>#DIV/0!</v>
      </c>
      <c r="R1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0</v>
      </c>
      <c r="T12" s="131">
        <f>SUM(R12:S12)</f>
        <v>0</v>
      </c>
      <c r="U12" s="133" t="e">
        <f>T12/P12*100</f>
        <v>#DIV/0!</v>
      </c>
      <c r="V1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0</v>
      </c>
      <c r="X12" s="134">
        <f>SUM(V12:W12)</f>
        <v>0</v>
      </c>
      <c r="Y12" s="130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0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5">
        <f>SUM(Y12:Z12)</f>
        <v>0</v>
      </c>
      <c r="AB12" s="136">
        <f>X12+AA12</f>
        <v>0</v>
      </c>
      <c r="AC12" s="133" t="e">
        <f>AB12/P12*100</f>
        <v>#DIV/0!</v>
      </c>
      <c r="AD12" s="131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1">
        <f>COUNTIFS('[1]Form 3E'!$Z$15:$Z$726,"&gt;="&amp;$AZ$11,'[1]Form 3E'!$Z$15:$Z$726,"&lt;="&amp;$BA$11,'[1]Form 3E'!$C$15:$C$726,"&gt;="&amp;$AZ$9,'[1]Form 3E'!$C$15:$C$726,"&lt;="&amp;$BA$9,'[1]Form 3E'!$H$15:$H$726,B12)</f>
        <v>2</v>
      </c>
      <c r="AF12" s="131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4">
        <f>SUM(AD12:AF12)</f>
        <v>2</v>
      </c>
      <c r="AH12" s="131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1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5">
        <f>SUM(AH12:AI12)</f>
        <v>0</v>
      </c>
      <c r="AK12" s="131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1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0</v>
      </c>
      <c r="AM12" s="135">
        <f>SUM(AK12:AL12)</f>
        <v>0</v>
      </c>
      <c r="AN12" s="131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1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5">
        <f>SUM(AN12:AO12)</f>
        <v>0</v>
      </c>
      <c r="AQ12" s="136">
        <f>AH12+AK12+AN12</f>
        <v>0</v>
      </c>
      <c r="AR12" s="131">
        <f>AI12+AL12+AO12</f>
        <v>0</v>
      </c>
      <c r="AS12" s="131">
        <f>SUM(AQ12:AR12)</f>
        <v>0</v>
      </c>
      <c r="AT12" s="137">
        <f>AS12/AG12*100</f>
        <v>0</v>
      </c>
      <c r="AU12" s="127" t="e">
        <f>AQ12/AS12*100</f>
        <v>#DIV/0!</v>
      </c>
      <c r="AV12" s="138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344" t="str">
        <f>'[1]data faskes19'!B11</f>
        <v>JODIPAN</v>
      </c>
      <c r="C13" s="124"/>
      <c r="D13" s="125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0</v>
      </c>
      <c r="F13" s="123">
        <f>COUNTIFS('[1]Form 3E'!$C$15:$C$726,"&gt;="&amp;$AZ$10,'[1]Form 3E'!$C$15:$C$726,"&lt;="&amp;$BA$10,'[1]Form 3E'!$O$15:$O$726,"NR",'[1]Form 3E'!$H$15:$H$726,B13)</f>
        <v>17</v>
      </c>
      <c r="G13" s="123">
        <f t="shared" ref="G13:G27" si="0">SUM(E13:F13)</f>
        <v>17</v>
      </c>
      <c r="H13" s="126">
        <f t="shared" ref="H13:H30" si="1">G13/D13*100</f>
        <v>9.1891891891891895</v>
      </c>
      <c r="I13" s="127">
        <f t="shared" ref="I13:I30" si="2">E13/G13*100</f>
        <v>0</v>
      </c>
      <c r="J13" s="123">
        <f>COUNTIFS('[1]Form 3E'!$C$15:$C$726,"&gt;="&amp;$AZ$10,'[1]Form 3E'!$C$15:$C$726,"&lt;="&amp;$BA$10,'[1]Form 3E'!$O$15:$O$726,"R",'[1]Form 3E'!$T$15:$T$726,"Y",'[1]Form 3E'!$H$15:$H$726,B13)</f>
        <v>0</v>
      </c>
      <c r="K13" s="128"/>
      <c r="L13" s="126" t="e">
        <f t="shared" ref="L13:L30" si="3">J13/E13*100</f>
        <v>#DIV/0!</v>
      </c>
      <c r="M13" s="129">
        <f>'[1]data faskes19'!R11</f>
        <v>0</v>
      </c>
      <c r="N1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0</v>
      </c>
      <c r="P13" s="131">
        <f t="shared" ref="P13:P29" si="4">SUM(N13:O13)</f>
        <v>0</v>
      </c>
      <c r="Q13" s="132" t="e">
        <f t="shared" ref="Q13:Q30" si="5">P13/M13*100</f>
        <v>#DIV/0!</v>
      </c>
      <c r="R1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0</v>
      </c>
      <c r="T13" s="131">
        <f t="shared" ref="T13:T30" si="6">SUM(R13:S13)</f>
        <v>0</v>
      </c>
      <c r="U13" s="133" t="e">
        <f t="shared" ref="U13:U30" si="7">T13/P13*100</f>
        <v>#DIV/0!</v>
      </c>
      <c r="V1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0</v>
      </c>
      <c r="X13" s="134">
        <f t="shared" ref="X13:X30" si="8">SUM(V13:W13)</f>
        <v>0</v>
      </c>
      <c r="Y13" s="130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0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5">
        <f t="shared" ref="AA13:AA30" si="9">SUM(Y13:Z13)</f>
        <v>0</v>
      </c>
      <c r="AB13" s="136">
        <f t="shared" ref="AB13:AB30" si="10">X13+AA13</f>
        <v>0</v>
      </c>
      <c r="AC13" s="133" t="e">
        <f t="shared" ref="AC13:AC30" si="11">AB13/P13*100</f>
        <v>#DIV/0!</v>
      </c>
      <c r="AD13" s="131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1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1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4">
        <f t="shared" ref="AG13:AG30" si="12">SUM(AD13:AF13)</f>
        <v>0</v>
      </c>
      <c r="AH13" s="131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1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5">
        <f t="shared" ref="AJ13:AJ30" si="13">SUM(AH13:AI13)</f>
        <v>0</v>
      </c>
      <c r="AK13" s="131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1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5">
        <f t="shared" ref="AM13:AM30" si="14">SUM(AK13:AL13)</f>
        <v>0</v>
      </c>
      <c r="AN13" s="131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1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5">
        <f t="shared" ref="AP13:AP30" si="15">SUM(AN13:AO13)</f>
        <v>0</v>
      </c>
      <c r="AQ13" s="136">
        <f t="shared" ref="AQ13:AR30" si="16">AH13+AK13+AN13</f>
        <v>0</v>
      </c>
      <c r="AR13" s="131">
        <f t="shared" si="16"/>
        <v>0</v>
      </c>
      <c r="AS13" s="131">
        <f t="shared" ref="AS13:AS30" si="17">SUM(AQ13:AR13)</f>
        <v>0</v>
      </c>
      <c r="AT13" s="137" t="e">
        <f t="shared" ref="AT13:AT30" si="18">AS13/AG13*100</f>
        <v>#DIV/0!</v>
      </c>
      <c r="AU13" s="127" t="e">
        <f t="shared" ref="AU13:AU30" si="19">AQ13/AS13*100</f>
        <v>#DIV/0!</v>
      </c>
      <c r="AV13" s="138"/>
      <c r="AW13" s="45"/>
      <c r="AX13" s="45"/>
      <c r="AY13" s="45"/>
      <c r="AZ13" s="139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344" t="str">
        <f>'[1]data faskes19'!B12</f>
        <v>KESATRIAN</v>
      </c>
      <c r="C14" s="124"/>
      <c r="D14" s="125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15</v>
      </c>
      <c r="G14" s="123">
        <f t="shared" si="0"/>
        <v>15</v>
      </c>
      <c r="H14" s="126">
        <f t="shared" si="1"/>
        <v>8.9285714285714288</v>
      </c>
      <c r="I14" s="127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8"/>
      <c r="L14" s="126" t="e">
        <f t="shared" si="3"/>
        <v>#DIV/0!</v>
      </c>
      <c r="M14" s="129">
        <f>'[1]data faskes19'!R12</f>
        <v>0</v>
      </c>
      <c r="N1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1">
        <f t="shared" si="4"/>
        <v>0</v>
      </c>
      <c r="Q14" s="132" t="e">
        <f t="shared" si="5"/>
        <v>#DIV/0!</v>
      </c>
      <c r="R1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1">
        <f t="shared" si="6"/>
        <v>0</v>
      </c>
      <c r="U14" s="133" t="e">
        <f t="shared" si="7"/>
        <v>#DIV/0!</v>
      </c>
      <c r="V1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4">
        <f t="shared" si="8"/>
        <v>0</v>
      </c>
      <c r="Y14" s="130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0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5">
        <f t="shared" si="9"/>
        <v>0</v>
      </c>
      <c r="AB14" s="136">
        <f t="shared" si="10"/>
        <v>0</v>
      </c>
      <c r="AC14" s="133" t="e">
        <f t="shared" si="11"/>
        <v>#DIV/0!</v>
      </c>
      <c r="AD14" s="131">
        <f>COUNTIFS('[1]Form 3E'!$Z$15:$Z$726,"&gt;="&amp;$AZ$11,'[1]Form 3E'!$Z$15:$Z$726,"&lt;="&amp;$BA$11,'[1]Form 3E'!$C$15:$C$726,"&gt;="&amp;$AX$9,'[1]Form 3E'!$C$15:$C$726,"&lt;="&amp;$AY$9,'[1]Form 3E'!$H$15:$H$726,B14)</f>
        <v>0</v>
      </c>
      <c r="AE14" s="131">
        <f>COUNTIFS('[1]Form 3E'!$Z$15:$Z$726,"&gt;="&amp;$AZ$11,'[1]Form 3E'!$Z$15:$Z$726,"&lt;="&amp;$BA$11,'[1]Form 3E'!$C$15:$C$726,"&gt;="&amp;$AZ$9,'[1]Form 3E'!$C$15:$C$726,"&lt;="&amp;$BA$9,'[1]Form 3E'!$H$15:$H$726,B14)</f>
        <v>2</v>
      </c>
      <c r="AF14" s="131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4">
        <f t="shared" si="12"/>
        <v>2</v>
      </c>
      <c r="AH14" s="131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1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0</v>
      </c>
      <c r="AJ14" s="135">
        <f t="shared" si="13"/>
        <v>0</v>
      </c>
      <c r="AK14" s="131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1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0</v>
      </c>
      <c r="AM14" s="135">
        <f t="shared" si="14"/>
        <v>0</v>
      </c>
      <c r="AN14" s="131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1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5">
        <f t="shared" si="15"/>
        <v>0</v>
      </c>
      <c r="AQ14" s="136">
        <f t="shared" si="16"/>
        <v>0</v>
      </c>
      <c r="AR14" s="131">
        <f t="shared" si="16"/>
        <v>0</v>
      </c>
      <c r="AS14" s="131">
        <f t="shared" si="17"/>
        <v>0</v>
      </c>
      <c r="AT14" s="137">
        <f t="shared" si="18"/>
        <v>0</v>
      </c>
      <c r="AU14" s="127" t="e">
        <f t="shared" si="19"/>
        <v>#DIV/0!</v>
      </c>
      <c r="AV14" s="138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x14ac:dyDescent="0.25">
      <c r="A15" s="123">
        <v>4</v>
      </c>
      <c r="B15" s="344" t="str">
        <f>'[1]data faskes19'!B13</f>
        <v>POLEHAN</v>
      </c>
      <c r="C15" s="124"/>
      <c r="D15" s="125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0</v>
      </c>
      <c r="F15" s="123">
        <f>COUNTIFS('[1]Form 3E'!$C$15:$C$726,"&gt;="&amp;$AZ$10,'[1]Form 3E'!$C$15:$C$726,"&lt;="&amp;$BA$10,'[1]Form 3E'!$O$15:$O$726,"NR",'[1]Form 3E'!$H$15:$H$726,B15)</f>
        <v>14</v>
      </c>
      <c r="G15" s="123">
        <f t="shared" si="0"/>
        <v>14</v>
      </c>
      <c r="H15" s="126">
        <f t="shared" si="1"/>
        <v>4.946996466431095</v>
      </c>
      <c r="I15" s="127">
        <f t="shared" si="2"/>
        <v>0</v>
      </c>
      <c r="J15" s="123">
        <f>COUNTIFS('[1]Form 3E'!$C$15:$C$726,"&gt;="&amp;$AZ$10,'[1]Form 3E'!$C$15:$C$726,"&lt;="&amp;$BA$10,'[1]Form 3E'!$O$15:$O$726,"R",'[1]Form 3E'!$T$15:$T$726,"Y",'[1]Form 3E'!$H$15:$H$726,B15)</f>
        <v>0</v>
      </c>
      <c r="K15" s="128"/>
      <c r="L15" s="126" t="e">
        <f t="shared" si="3"/>
        <v>#DIV/0!</v>
      </c>
      <c r="M15" s="129">
        <f>'[1]data faskes19'!R13</f>
        <v>0</v>
      </c>
      <c r="N1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0</v>
      </c>
      <c r="O1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0</v>
      </c>
      <c r="P15" s="131">
        <f t="shared" si="4"/>
        <v>0</v>
      </c>
      <c r="Q15" s="132" t="e">
        <f t="shared" si="5"/>
        <v>#DIV/0!</v>
      </c>
      <c r="R1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0</v>
      </c>
      <c r="S1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0</v>
      </c>
      <c r="T15" s="131">
        <f t="shared" si="6"/>
        <v>0</v>
      </c>
      <c r="U15" s="133" t="e">
        <f t="shared" si="7"/>
        <v>#DIV/0!</v>
      </c>
      <c r="V1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0</v>
      </c>
      <c r="W1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0</v>
      </c>
      <c r="X15" s="134">
        <f t="shared" si="8"/>
        <v>0</v>
      </c>
      <c r="Y15" s="130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0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5">
        <f t="shared" si="9"/>
        <v>0</v>
      </c>
      <c r="AB15" s="136">
        <f t="shared" si="10"/>
        <v>0</v>
      </c>
      <c r="AC15" s="133" t="e">
        <f t="shared" si="11"/>
        <v>#DIV/0!</v>
      </c>
      <c r="AD15" s="131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1">
        <f>COUNTIFS('[1]Form 3E'!$Z$15:$Z$726,"&gt;="&amp;$AZ$11,'[1]Form 3E'!$Z$15:$Z$726,"&lt;="&amp;$BA$11,'[1]Form 3E'!$C$15:$C$726,"&gt;="&amp;$AZ$9,'[1]Form 3E'!$C$15:$C$726,"&lt;="&amp;$BA$9,'[1]Form 3E'!$H$15:$H$726,B15)</f>
        <v>0</v>
      </c>
      <c r="AF15" s="131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4">
        <f t="shared" si="12"/>
        <v>0</v>
      </c>
      <c r="AH15" s="131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1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5">
        <f t="shared" si="13"/>
        <v>0</v>
      </c>
      <c r="AK15" s="131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1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5">
        <f t="shared" si="14"/>
        <v>0</v>
      </c>
      <c r="AN15" s="131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1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5">
        <f t="shared" si="15"/>
        <v>0</v>
      </c>
      <c r="AQ15" s="136">
        <f t="shared" si="16"/>
        <v>0</v>
      </c>
      <c r="AR15" s="131">
        <f t="shared" si="16"/>
        <v>0</v>
      </c>
      <c r="AS15" s="131">
        <f t="shared" si="17"/>
        <v>0</v>
      </c>
      <c r="AT15" s="137" t="e">
        <f t="shared" si="18"/>
        <v>#DIV/0!</v>
      </c>
      <c r="AU15" s="127" t="e">
        <f t="shared" si="19"/>
        <v>#DIV/0!</v>
      </c>
      <c r="AV15" s="138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x14ac:dyDescent="0.25">
      <c r="A16" s="123">
        <v>5</v>
      </c>
      <c r="B16" s="344">
        <f>'[1]data faskes19'!B14</f>
        <v>0</v>
      </c>
      <c r="C16" s="124"/>
      <c r="D16" s="125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6" t="e">
        <f t="shared" si="1"/>
        <v>#DIV/0!</v>
      </c>
      <c r="I16" s="127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8"/>
      <c r="L16" s="126" t="e">
        <f t="shared" si="3"/>
        <v>#DIV/0!</v>
      </c>
      <c r="M16" s="129">
        <f>'[1]data faskes19'!R14</f>
        <v>0</v>
      </c>
      <c r="N1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1">
        <f t="shared" si="4"/>
        <v>0</v>
      </c>
      <c r="Q16" s="132" t="e">
        <f t="shared" si="5"/>
        <v>#DIV/0!</v>
      </c>
      <c r="R1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1">
        <f t="shared" si="6"/>
        <v>0</v>
      </c>
      <c r="U16" s="133" t="e">
        <f t="shared" si="7"/>
        <v>#DIV/0!</v>
      </c>
      <c r="V1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4">
        <f t="shared" si="8"/>
        <v>0</v>
      </c>
      <c r="Y16" s="130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0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5">
        <f t="shared" si="9"/>
        <v>0</v>
      </c>
      <c r="AB16" s="136">
        <f t="shared" si="10"/>
        <v>0</v>
      </c>
      <c r="AC16" s="133" t="e">
        <f t="shared" si="11"/>
        <v>#DIV/0!</v>
      </c>
      <c r="AD16" s="131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1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1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4">
        <f t="shared" si="12"/>
        <v>0</v>
      </c>
      <c r="AH16" s="131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1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5">
        <f t="shared" si="13"/>
        <v>0</v>
      </c>
      <c r="AK16" s="131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1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5">
        <f t="shared" si="14"/>
        <v>0</v>
      </c>
      <c r="AN16" s="131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1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5">
        <f t="shared" si="15"/>
        <v>0</v>
      </c>
      <c r="AQ16" s="136">
        <f t="shared" si="16"/>
        <v>0</v>
      </c>
      <c r="AR16" s="131">
        <f t="shared" si="16"/>
        <v>0</v>
      </c>
      <c r="AS16" s="131">
        <f t="shared" si="17"/>
        <v>0</v>
      </c>
      <c r="AT16" s="137" t="e">
        <f t="shared" si="18"/>
        <v>#DIV/0!</v>
      </c>
      <c r="AU16" s="127" t="e">
        <f t="shared" si="19"/>
        <v>#DIV/0!</v>
      </c>
      <c r="AV16" s="138"/>
      <c r="AW16" s="45"/>
      <c r="AX16" s="45"/>
      <c r="AY16" s="45"/>
      <c r="AZ16" s="140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x14ac:dyDescent="0.25">
      <c r="A17" s="123">
        <v>6</v>
      </c>
      <c r="B17" s="344">
        <f>'[1]data faskes19'!B15</f>
        <v>0</v>
      </c>
      <c r="C17" s="124"/>
      <c r="D17" s="125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6" t="e">
        <f t="shared" si="1"/>
        <v>#DIV/0!</v>
      </c>
      <c r="I17" s="127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8"/>
      <c r="L17" s="126" t="e">
        <f t="shared" si="3"/>
        <v>#DIV/0!</v>
      </c>
      <c r="M17" s="129">
        <f>'[1]data faskes19'!R15</f>
        <v>0</v>
      </c>
      <c r="N17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1">
        <f t="shared" si="4"/>
        <v>0</v>
      </c>
      <c r="Q17" s="132" t="e">
        <f t="shared" si="5"/>
        <v>#DIV/0!</v>
      </c>
      <c r="R17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1">
        <f t="shared" si="6"/>
        <v>0</v>
      </c>
      <c r="U17" s="133" t="e">
        <f t="shared" si="7"/>
        <v>#DIV/0!</v>
      </c>
      <c r="V17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4">
        <f t="shared" si="8"/>
        <v>0</v>
      </c>
      <c r="Y17" s="130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0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5">
        <f t="shared" si="9"/>
        <v>0</v>
      </c>
      <c r="AB17" s="136">
        <f t="shared" si="10"/>
        <v>0</v>
      </c>
      <c r="AC17" s="133" t="e">
        <f t="shared" si="11"/>
        <v>#DIV/0!</v>
      </c>
      <c r="AD17" s="131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1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1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4">
        <f t="shared" si="12"/>
        <v>0</v>
      </c>
      <c r="AH17" s="131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1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5">
        <f t="shared" si="13"/>
        <v>0</v>
      </c>
      <c r="AK17" s="131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1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5">
        <f t="shared" si="14"/>
        <v>0</v>
      </c>
      <c r="AN17" s="131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1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5">
        <f t="shared" si="15"/>
        <v>0</v>
      </c>
      <c r="AQ17" s="136">
        <f t="shared" si="16"/>
        <v>0</v>
      </c>
      <c r="AR17" s="131">
        <f t="shared" si="16"/>
        <v>0</v>
      </c>
      <c r="AS17" s="131">
        <f t="shared" si="17"/>
        <v>0</v>
      </c>
      <c r="AT17" s="137" t="e">
        <f t="shared" si="18"/>
        <v>#DIV/0!</v>
      </c>
      <c r="AU17" s="127" t="e">
        <f t="shared" si="19"/>
        <v>#DIV/0!</v>
      </c>
      <c r="AV17" s="138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x14ac:dyDescent="0.25">
      <c r="A18" s="123">
        <v>7</v>
      </c>
      <c r="B18" s="344">
        <f>'[1]data faskes19'!B16</f>
        <v>0</v>
      </c>
      <c r="C18" s="124"/>
      <c r="D18" s="125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6" t="e">
        <f t="shared" si="1"/>
        <v>#DIV/0!</v>
      </c>
      <c r="I18" s="127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8"/>
      <c r="L18" s="126" t="e">
        <f t="shared" si="3"/>
        <v>#DIV/0!</v>
      </c>
      <c r="M18" s="129">
        <f>'[1]data faskes19'!R16</f>
        <v>0</v>
      </c>
      <c r="N18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1">
        <f t="shared" si="4"/>
        <v>0</v>
      </c>
      <c r="Q18" s="132" t="e">
        <f t="shared" si="5"/>
        <v>#DIV/0!</v>
      </c>
      <c r="R18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1">
        <f t="shared" si="6"/>
        <v>0</v>
      </c>
      <c r="U18" s="133" t="e">
        <f t="shared" si="7"/>
        <v>#DIV/0!</v>
      </c>
      <c r="V18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4">
        <f t="shared" si="8"/>
        <v>0</v>
      </c>
      <c r="Y18" s="130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0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5">
        <f t="shared" si="9"/>
        <v>0</v>
      </c>
      <c r="AB18" s="136">
        <f t="shared" si="10"/>
        <v>0</v>
      </c>
      <c r="AC18" s="133" t="e">
        <f t="shared" si="11"/>
        <v>#DIV/0!</v>
      </c>
      <c r="AD18" s="131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1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1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4">
        <f t="shared" si="12"/>
        <v>0</v>
      </c>
      <c r="AH18" s="131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1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5">
        <f t="shared" si="13"/>
        <v>0</v>
      </c>
      <c r="AK18" s="131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1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5">
        <f t="shared" si="14"/>
        <v>0</v>
      </c>
      <c r="AN18" s="131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1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5">
        <f t="shared" si="15"/>
        <v>0</v>
      </c>
      <c r="AQ18" s="136">
        <f t="shared" si="16"/>
        <v>0</v>
      </c>
      <c r="AR18" s="131">
        <f t="shared" si="16"/>
        <v>0</v>
      </c>
      <c r="AS18" s="131">
        <f t="shared" si="17"/>
        <v>0</v>
      </c>
      <c r="AT18" s="137" t="e">
        <f t="shared" si="18"/>
        <v>#DIV/0!</v>
      </c>
      <c r="AU18" s="127" t="e">
        <f t="shared" si="19"/>
        <v>#DIV/0!</v>
      </c>
      <c r="AV18" s="138"/>
      <c r="AW18" s="45"/>
      <c r="AX18" s="45"/>
      <c r="AY18" s="45"/>
      <c r="AZ18" s="140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x14ac:dyDescent="0.25">
      <c r="A19" s="123">
        <v>8</v>
      </c>
      <c r="B19" s="344">
        <f>'[1]data faskes19'!B17</f>
        <v>0</v>
      </c>
      <c r="C19" s="124"/>
      <c r="D19" s="125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6" t="e">
        <f t="shared" si="1"/>
        <v>#DIV/0!</v>
      </c>
      <c r="I19" s="127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8"/>
      <c r="L19" s="126" t="e">
        <f t="shared" si="3"/>
        <v>#DIV/0!</v>
      </c>
      <c r="M19" s="129">
        <f>'[1]data faskes19'!R17</f>
        <v>0</v>
      </c>
      <c r="N1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1">
        <f t="shared" si="4"/>
        <v>0</v>
      </c>
      <c r="Q19" s="132" t="e">
        <f t="shared" si="5"/>
        <v>#DIV/0!</v>
      </c>
      <c r="R1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1">
        <f t="shared" si="6"/>
        <v>0</v>
      </c>
      <c r="U19" s="133" t="e">
        <f t="shared" si="7"/>
        <v>#DIV/0!</v>
      </c>
      <c r="V1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4">
        <f t="shared" si="8"/>
        <v>0</v>
      </c>
      <c r="Y19" s="130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0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5">
        <f t="shared" si="9"/>
        <v>0</v>
      </c>
      <c r="AB19" s="136">
        <f t="shared" si="10"/>
        <v>0</v>
      </c>
      <c r="AC19" s="133" t="e">
        <f t="shared" si="11"/>
        <v>#DIV/0!</v>
      </c>
      <c r="AD19" s="131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1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1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4">
        <f t="shared" si="12"/>
        <v>0</v>
      </c>
      <c r="AH19" s="131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1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5">
        <f t="shared" si="13"/>
        <v>0</v>
      </c>
      <c r="AK19" s="131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1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5">
        <f t="shared" si="14"/>
        <v>0</v>
      </c>
      <c r="AN19" s="131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1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5">
        <f t="shared" si="15"/>
        <v>0</v>
      </c>
      <c r="AQ19" s="136">
        <f t="shared" si="16"/>
        <v>0</v>
      </c>
      <c r="AR19" s="131">
        <f t="shared" si="16"/>
        <v>0</v>
      </c>
      <c r="AS19" s="131">
        <f t="shared" si="17"/>
        <v>0</v>
      </c>
      <c r="AT19" s="137" t="e">
        <f t="shared" si="18"/>
        <v>#DIV/0!</v>
      </c>
      <c r="AU19" s="127" t="e">
        <f t="shared" si="19"/>
        <v>#DIV/0!</v>
      </c>
      <c r="AV19" s="138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x14ac:dyDescent="0.25">
      <c r="A20" s="123">
        <v>9</v>
      </c>
      <c r="B20" s="344">
        <f>'[1]data faskes19'!B18</f>
        <v>0</v>
      </c>
      <c r="C20" s="124"/>
      <c r="D20" s="125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6" t="e">
        <f t="shared" si="1"/>
        <v>#DIV/0!</v>
      </c>
      <c r="I20" s="127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8"/>
      <c r="L20" s="126" t="e">
        <f t="shared" si="3"/>
        <v>#DIV/0!</v>
      </c>
      <c r="M20" s="129">
        <f>'[1]data faskes19'!R18</f>
        <v>0</v>
      </c>
      <c r="N20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1">
        <f t="shared" si="4"/>
        <v>0</v>
      </c>
      <c r="Q20" s="132" t="e">
        <f t="shared" si="5"/>
        <v>#DIV/0!</v>
      </c>
      <c r="R20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1">
        <f t="shared" si="6"/>
        <v>0</v>
      </c>
      <c r="U20" s="133" t="e">
        <f t="shared" si="7"/>
        <v>#DIV/0!</v>
      </c>
      <c r="V20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4">
        <f t="shared" si="8"/>
        <v>0</v>
      </c>
      <c r="Y20" s="130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0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5">
        <f t="shared" si="9"/>
        <v>0</v>
      </c>
      <c r="AB20" s="136">
        <f t="shared" si="10"/>
        <v>0</v>
      </c>
      <c r="AC20" s="133" t="e">
        <f t="shared" si="11"/>
        <v>#DIV/0!</v>
      </c>
      <c r="AD20" s="131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1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1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4">
        <f t="shared" si="12"/>
        <v>0</v>
      </c>
      <c r="AH20" s="131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1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5">
        <f t="shared" si="13"/>
        <v>0</v>
      </c>
      <c r="AK20" s="131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1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5">
        <f t="shared" si="14"/>
        <v>0</v>
      </c>
      <c r="AN20" s="131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1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5">
        <f t="shared" si="15"/>
        <v>0</v>
      </c>
      <c r="AQ20" s="136">
        <f t="shared" si="16"/>
        <v>0</v>
      </c>
      <c r="AR20" s="131">
        <f t="shared" si="16"/>
        <v>0</v>
      </c>
      <c r="AS20" s="131">
        <f t="shared" si="17"/>
        <v>0</v>
      </c>
      <c r="AT20" s="137" t="e">
        <f t="shared" si="18"/>
        <v>#DIV/0!</v>
      </c>
      <c r="AU20" s="127" t="e">
        <f t="shared" si="19"/>
        <v>#DIV/0!</v>
      </c>
      <c r="AV20" s="138"/>
      <c r="AW20" s="45"/>
      <c r="AX20" s="141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x14ac:dyDescent="0.25">
      <c r="A21" s="123">
        <v>10</v>
      </c>
      <c r="B21" s="344">
        <f>'[1]data faskes19'!B19</f>
        <v>0</v>
      </c>
      <c r="C21" s="124"/>
      <c r="D21" s="125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6" t="e">
        <f t="shared" si="1"/>
        <v>#DIV/0!</v>
      </c>
      <c r="I21" s="127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8"/>
      <c r="L21" s="126" t="e">
        <f t="shared" si="3"/>
        <v>#DIV/0!</v>
      </c>
      <c r="M21" s="129">
        <f>'[1]data faskes19'!R19</f>
        <v>0</v>
      </c>
      <c r="N21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1">
        <f t="shared" si="4"/>
        <v>0</v>
      </c>
      <c r="Q21" s="132" t="e">
        <f t="shared" si="5"/>
        <v>#DIV/0!</v>
      </c>
      <c r="R21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1">
        <f t="shared" si="6"/>
        <v>0</v>
      </c>
      <c r="U21" s="133" t="e">
        <f t="shared" si="7"/>
        <v>#DIV/0!</v>
      </c>
      <c r="V21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4">
        <f t="shared" si="8"/>
        <v>0</v>
      </c>
      <c r="Y21" s="130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0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5">
        <f t="shared" si="9"/>
        <v>0</v>
      </c>
      <c r="AB21" s="136">
        <f t="shared" si="10"/>
        <v>0</v>
      </c>
      <c r="AC21" s="133" t="e">
        <f t="shared" si="11"/>
        <v>#DIV/0!</v>
      </c>
      <c r="AD21" s="131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1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1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4">
        <f t="shared" si="12"/>
        <v>0</v>
      </c>
      <c r="AH21" s="131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1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5">
        <f t="shared" si="13"/>
        <v>0</v>
      </c>
      <c r="AK21" s="131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1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5">
        <f t="shared" si="14"/>
        <v>0</v>
      </c>
      <c r="AN21" s="131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1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5">
        <f t="shared" si="15"/>
        <v>0</v>
      </c>
      <c r="AQ21" s="136">
        <f t="shared" si="16"/>
        <v>0</v>
      </c>
      <c r="AR21" s="131">
        <f t="shared" si="16"/>
        <v>0</v>
      </c>
      <c r="AS21" s="131">
        <f t="shared" si="17"/>
        <v>0</v>
      </c>
      <c r="AT21" s="137" t="e">
        <f t="shared" si="18"/>
        <v>#DIV/0!</v>
      </c>
      <c r="AU21" s="127" t="e">
        <f t="shared" si="19"/>
        <v>#DIV/0!</v>
      </c>
      <c r="AV21" s="138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x14ac:dyDescent="0.25">
      <c r="A22" s="123">
        <v>11</v>
      </c>
      <c r="B22" s="344">
        <f>'[1]data faskes19'!B20</f>
        <v>0</v>
      </c>
      <c r="C22" s="124"/>
      <c r="D22" s="125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6" t="e">
        <f t="shared" si="1"/>
        <v>#DIV/0!</v>
      </c>
      <c r="I22" s="127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8"/>
      <c r="L22" s="126" t="e">
        <f t="shared" si="3"/>
        <v>#DIV/0!</v>
      </c>
      <c r="M22" s="129">
        <f>'[1]data faskes19'!R20</f>
        <v>0</v>
      </c>
      <c r="N2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1">
        <f t="shared" si="4"/>
        <v>0</v>
      </c>
      <c r="Q22" s="132" t="e">
        <f t="shared" si="5"/>
        <v>#DIV/0!</v>
      </c>
      <c r="R2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1">
        <f t="shared" si="6"/>
        <v>0</v>
      </c>
      <c r="U22" s="133" t="e">
        <f t="shared" si="7"/>
        <v>#DIV/0!</v>
      </c>
      <c r="V2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4">
        <f t="shared" si="8"/>
        <v>0</v>
      </c>
      <c r="Y22" s="130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0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5">
        <f t="shared" si="9"/>
        <v>0</v>
      </c>
      <c r="AB22" s="136">
        <f t="shared" si="10"/>
        <v>0</v>
      </c>
      <c r="AC22" s="133" t="e">
        <f t="shared" si="11"/>
        <v>#DIV/0!</v>
      </c>
      <c r="AD22" s="131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1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1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4">
        <f t="shared" si="12"/>
        <v>0</v>
      </c>
      <c r="AH22" s="131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1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5">
        <f t="shared" si="13"/>
        <v>0</v>
      </c>
      <c r="AK22" s="131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1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5">
        <f t="shared" si="14"/>
        <v>0</v>
      </c>
      <c r="AN22" s="131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1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5">
        <f t="shared" si="15"/>
        <v>0</v>
      </c>
      <c r="AQ22" s="136">
        <f t="shared" si="16"/>
        <v>0</v>
      </c>
      <c r="AR22" s="131">
        <f t="shared" si="16"/>
        <v>0</v>
      </c>
      <c r="AS22" s="131">
        <f t="shared" si="17"/>
        <v>0</v>
      </c>
      <c r="AT22" s="137" t="e">
        <f t="shared" si="18"/>
        <v>#DIV/0!</v>
      </c>
      <c r="AU22" s="127" t="e">
        <f t="shared" si="19"/>
        <v>#DIV/0!</v>
      </c>
      <c r="AV22" s="138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x14ac:dyDescent="0.25">
      <c r="A23" s="123">
        <v>12</v>
      </c>
      <c r="B23" s="344">
        <f>'[1]data faskes19'!B21</f>
        <v>0</v>
      </c>
      <c r="C23" s="124"/>
      <c r="D23" s="125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6" t="e">
        <f t="shared" si="1"/>
        <v>#DIV/0!</v>
      </c>
      <c r="I23" s="127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8"/>
      <c r="L23" s="126" t="e">
        <f t="shared" si="3"/>
        <v>#DIV/0!</v>
      </c>
      <c r="M23" s="129">
        <f>'[1]data faskes19'!R21</f>
        <v>0</v>
      </c>
      <c r="N2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1">
        <f t="shared" si="4"/>
        <v>0</v>
      </c>
      <c r="Q23" s="132" t="e">
        <f t="shared" si="5"/>
        <v>#DIV/0!</v>
      </c>
      <c r="R2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1">
        <f t="shared" si="6"/>
        <v>0</v>
      </c>
      <c r="U23" s="133" t="e">
        <f t="shared" si="7"/>
        <v>#DIV/0!</v>
      </c>
      <c r="V2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4">
        <f t="shared" si="8"/>
        <v>0</v>
      </c>
      <c r="Y23" s="130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0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5">
        <f t="shared" si="9"/>
        <v>0</v>
      </c>
      <c r="AB23" s="136">
        <f t="shared" si="10"/>
        <v>0</v>
      </c>
      <c r="AC23" s="133" t="e">
        <f t="shared" si="11"/>
        <v>#DIV/0!</v>
      </c>
      <c r="AD23" s="131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1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1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4">
        <f t="shared" si="12"/>
        <v>0</v>
      </c>
      <c r="AH23" s="131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1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5">
        <f t="shared" si="13"/>
        <v>0</v>
      </c>
      <c r="AK23" s="131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1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5">
        <f t="shared" si="14"/>
        <v>0</v>
      </c>
      <c r="AN23" s="131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1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5">
        <f t="shared" si="15"/>
        <v>0</v>
      </c>
      <c r="AQ23" s="136">
        <f t="shared" si="16"/>
        <v>0</v>
      </c>
      <c r="AR23" s="131">
        <f t="shared" si="16"/>
        <v>0</v>
      </c>
      <c r="AS23" s="131">
        <f t="shared" si="17"/>
        <v>0</v>
      </c>
      <c r="AT23" s="137" t="e">
        <f t="shared" si="18"/>
        <v>#DIV/0!</v>
      </c>
      <c r="AU23" s="127" t="e">
        <f t="shared" si="19"/>
        <v>#DIV/0!</v>
      </c>
      <c r="AV23" s="142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x14ac:dyDescent="0.25">
      <c r="A24" s="123">
        <v>13</v>
      </c>
      <c r="B24" s="344">
        <f>'[1]data faskes19'!B22</f>
        <v>0</v>
      </c>
      <c r="C24" s="124"/>
      <c r="D24" s="125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6" t="e">
        <f t="shared" si="1"/>
        <v>#DIV/0!</v>
      </c>
      <c r="I24" s="127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8"/>
      <c r="L24" s="126" t="e">
        <f t="shared" si="3"/>
        <v>#DIV/0!</v>
      </c>
      <c r="M24" s="129">
        <f>'[1]data faskes19'!R22</f>
        <v>0</v>
      </c>
      <c r="N2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1">
        <f t="shared" si="4"/>
        <v>0</v>
      </c>
      <c r="Q24" s="132" t="e">
        <f t="shared" si="5"/>
        <v>#DIV/0!</v>
      </c>
      <c r="R2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1">
        <f t="shared" si="6"/>
        <v>0</v>
      </c>
      <c r="U24" s="133" t="e">
        <f t="shared" si="7"/>
        <v>#DIV/0!</v>
      </c>
      <c r="V2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4">
        <f t="shared" si="8"/>
        <v>0</v>
      </c>
      <c r="Y24" s="130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0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5">
        <f t="shared" si="9"/>
        <v>0</v>
      </c>
      <c r="AB24" s="136">
        <f t="shared" si="10"/>
        <v>0</v>
      </c>
      <c r="AC24" s="133" t="e">
        <f t="shared" si="11"/>
        <v>#DIV/0!</v>
      </c>
      <c r="AD24" s="131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1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1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4">
        <f t="shared" si="12"/>
        <v>0</v>
      </c>
      <c r="AH24" s="131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1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5">
        <f t="shared" si="13"/>
        <v>0</v>
      </c>
      <c r="AK24" s="131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1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5">
        <f t="shared" si="14"/>
        <v>0</v>
      </c>
      <c r="AN24" s="131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1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5">
        <f t="shared" si="15"/>
        <v>0</v>
      </c>
      <c r="AQ24" s="136">
        <f t="shared" si="16"/>
        <v>0</v>
      </c>
      <c r="AR24" s="131">
        <f t="shared" si="16"/>
        <v>0</v>
      </c>
      <c r="AS24" s="131">
        <f t="shared" si="17"/>
        <v>0</v>
      </c>
      <c r="AT24" s="137" t="e">
        <f t="shared" si="18"/>
        <v>#DIV/0!</v>
      </c>
      <c r="AU24" s="127" t="e">
        <f t="shared" si="19"/>
        <v>#DIV/0!</v>
      </c>
      <c r="AV24" s="142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5" customFormat="1" x14ac:dyDescent="0.25">
      <c r="A25" s="123">
        <v>14</v>
      </c>
      <c r="B25" s="344">
        <f>'[1]data faskes19'!B23</f>
        <v>0</v>
      </c>
      <c r="C25" s="124"/>
      <c r="D25" s="125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6" t="e">
        <f t="shared" si="1"/>
        <v>#DIV/0!</v>
      </c>
      <c r="I25" s="127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8"/>
      <c r="L25" s="126" t="e">
        <f t="shared" si="3"/>
        <v>#DIV/0!</v>
      </c>
      <c r="M25" s="129">
        <f>'[1]data faskes19'!R23</f>
        <v>0</v>
      </c>
      <c r="N2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1">
        <f t="shared" si="4"/>
        <v>0</v>
      </c>
      <c r="Q25" s="132" t="e">
        <f t="shared" si="5"/>
        <v>#DIV/0!</v>
      </c>
      <c r="R2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1">
        <f t="shared" si="6"/>
        <v>0</v>
      </c>
      <c r="U25" s="133" t="e">
        <f t="shared" si="7"/>
        <v>#DIV/0!</v>
      </c>
      <c r="V2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4">
        <f t="shared" si="8"/>
        <v>0</v>
      </c>
      <c r="Y25" s="130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0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5">
        <f t="shared" si="9"/>
        <v>0</v>
      </c>
      <c r="AB25" s="136">
        <f t="shared" si="10"/>
        <v>0</v>
      </c>
      <c r="AC25" s="133" t="e">
        <f t="shared" si="11"/>
        <v>#DIV/0!</v>
      </c>
      <c r="AD25" s="131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1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1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4">
        <f t="shared" si="12"/>
        <v>0</v>
      </c>
      <c r="AH25" s="131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1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5">
        <f t="shared" si="13"/>
        <v>0</v>
      </c>
      <c r="AK25" s="131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1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5">
        <f t="shared" si="14"/>
        <v>0</v>
      </c>
      <c r="AN25" s="131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1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5">
        <f t="shared" si="15"/>
        <v>0</v>
      </c>
      <c r="AQ25" s="136">
        <f t="shared" si="16"/>
        <v>0</v>
      </c>
      <c r="AR25" s="131">
        <f t="shared" si="16"/>
        <v>0</v>
      </c>
      <c r="AS25" s="131">
        <f t="shared" si="17"/>
        <v>0</v>
      </c>
      <c r="AT25" s="137" t="e">
        <f t="shared" si="18"/>
        <v>#DIV/0!</v>
      </c>
      <c r="AU25" s="127" t="e">
        <f t="shared" si="19"/>
        <v>#DIV/0!</v>
      </c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</row>
    <row r="26" spans="1:64" s="145" customFormat="1" x14ac:dyDescent="0.25">
      <c r="A26" s="123">
        <v>15</v>
      </c>
      <c r="B26" s="344">
        <f>'[1]data faskes19'!B24</f>
        <v>0</v>
      </c>
      <c r="C26" s="124"/>
      <c r="D26" s="125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6" t="e">
        <f t="shared" si="1"/>
        <v>#DIV/0!</v>
      </c>
      <c r="I26" s="127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8"/>
      <c r="L26" s="126" t="e">
        <f t="shared" si="3"/>
        <v>#DIV/0!</v>
      </c>
      <c r="M26" s="129">
        <f>'[1]data faskes19'!R24</f>
        <v>0</v>
      </c>
      <c r="N2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1">
        <f t="shared" si="4"/>
        <v>0</v>
      </c>
      <c r="Q26" s="132" t="e">
        <f t="shared" si="5"/>
        <v>#DIV/0!</v>
      </c>
      <c r="R2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1">
        <f t="shared" si="6"/>
        <v>0</v>
      </c>
      <c r="U26" s="133" t="e">
        <f t="shared" si="7"/>
        <v>#DIV/0!</v>
      </c>
      <c r="V2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4">
        <f t="shared" si="8"/>
        <v>0</v>
      </c>
      <c r="Y26" s="130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0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5">
        <f t="shared" si="9"/>
        <v>0</v>
      </c>
      <c r="AB26" s="136">
        <f t="shared" si="10"/>
        <v>0</v>
      </c>
      <c r="AC26" s="133" t="e">
        <f t="shared" si="11"/>
        <v>#DIV/0!</v>
      </c>
      <c r="AD26" s="131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1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1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4">
        <f t="shared" si="12"/>
        <v>0</v>
      </c>
      <c r="AH26" s="131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1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5">
        <f t="shared" si="13"/>
        <v>0</v>
      </c>
      <c r="AK26" s="131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1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5">
        <f t="shared" si="14"/>
        <v>0</v>
      </c>
      <c r="AN26" s="131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1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5">
        <f t="shared" si="15"/>
        <v>0</v>
      </c>
      <c r="AQ26" s="136">
        <f t="shared" si="16"/>
        <v>0</v>
      </c>
      <c r="AR26" s="131">
        <f t="shared" si="16"/>
        <v>0</v>
      </c>
      <c r="AS26" s="131">
        <f t="shared" si="17"/>
        <v>0</v>
      </c>
      <c r="AT26" s="137" t="e">
        <f t="shared" si="18"/>
        <v>#DIV/0!</v>
      </c>
      <c r="AU26" s="127" t="e">
        <f t="shared" si="19"/>
        <v>#DIV/0!</v>
      </c>
      <c r="AV26" s="146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64" s="50" customFormat="1" x14ac:dyDescent="0.25">
      <c r="A27" s="147"/>
      <c r="B27" s="148"/>
      <c r="C27" s="149"/>
      <c r="D27" s="150"/>
      <c r="E27" s="147">
        <f>COUNTIFS('[1]Form 3E'!$C$15:$C$726,"&gt;="&amp;$AZ$10,'[1]Form 3E'!$C$15:$C$726,"&lt;="&amp;$BA$10,'[1]Form 3E'!$O$15:$O$726,"R",'[1]Form 3E'!$H$15:$H$726,B27)</f>
        <v>0</v>
      </c>
      <c r="F27" s="147">
        <f>COUNTIFS('[1]Form 3E'!$C$15:$C$726,"&gt;="&amp;$AZ$10,'[1]Form 3E'!$C$15:$C$726,"&lt;="&amp;$BA$10,'[1]Form 3E'!$O$15:$O$726,"NR",'[1]Form 3E'!$H$15:$H$726,B27)</f>
        <v>0</v>
      </c>
      <c r="G27" s="147">
        <f t="shared" si="0"/>
        <v>0</v>
      </c>
      <c r="H27" s="151" t="e">
        <f t="shared" si="1"/>
        <v>#DIV/0!</v>
      </c>
      <c r="I27" s="152" t="e">
        <f t="shared" si="2"/>
        <v>#DIV/0!</v>
      </c>
      <c r="J27" s="147">
        <f>COUNTIFS('[1]Form 3E'!$C$15:$C$726,"&gt;="&amp;$AZ$10,'[1]Form 3E'!$C$15:$C$726,"&lt;="&amp;$BA$10,'[1]Form 3E'!$O$15:$O$726,"R",'[1]Form 3E'!$T$15:$T$726,"Y",'[1]Form 3E'!$H$15:$H$726,B27)</f>
        <v>0</v>
      </c>
      <c r="K27" s="153"/>
      <c r="L27" s="151" t="e">
        <f t="shared" si="3"/>
        <v>#DIV/0!</v>
      </c>
      <c r="M27" s="154"/>
      <c r="N27" s="155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3E'!$H$15:$H$726,B27)</f>
        <v>0</v>
      </c>
      <c r="O27" s="155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3E'!$H$15:$H$726,B27)</f>
        <v>0</v>
      </c>
      <c r="P27" s="156">
        <f t="shared" si="4"/>
        <v>0</v>
      </c>
      <c r="Q27" s="157" t="e">
        <f t="shared" si="5"/>
        <v>#DIV/0!</v>
      </c>
      <c r="R27" s="155">
        <f>COUNTIFS('[1]Form 3E'!$Z$15:$Z$726,"&gt;="&amp;$AZ$10,'[1]Form 3E'!$Z$15:$Z$726,"&lt;="&amp;$BA$10,'[1]Form 3E'!$C$15:$C$726,"&gt;="&amp;$AZ$9,'[1]Form 3E'!$C$15:$C$726,"&lt;="&amp;$BA$9,'[1]Form 3E'!$AM$15:$AM$726,"*&lt; 24 Jam",'[1]Form 3E'!$H$15:$H$726,B27)</f>
        <v>0</v>
      </c>
      <c r="S27" s="155">
        <f>COUNTIFS('[1]Form 3E'!$Z$15:$Z$726,"&gt;="&amp;$AZ$10,'[1]Form 3E'!$Z$15:$Z$726,"&lt;="&amp;$BA$10,'[1]Form 3E'!$C$15:$C$726,"&gt;="&amp;$BB$9,'[1]Form 3E'!$C$15:$C$726,"&lt;="&amp;$BC$9,'[1]Form 3E'!$AM$15:$AM$726,"*&lt; 24 Jam",'[1]Form 3E'!$H$15:$H$726,B27)</f>
        <v>0</v>
      </c>
      <c r="T27" s="156">
        <f t="shared" si="6"/>
        <v>0</v>
      </c>
      <c r="U27" s="158" t="e">
        <f t="shared" si="7"/>
        <v>#DIV/0!</v>
      </c>
      <c r="V27" s="155">
        <f>COUNTIFS('[1]Form 3E'!$Z$15:$Z$726,"&gt;="&amp;$AZ$10,'[1]Form 3E'!$Z$15:$Z$726,"&lt;="&amp;$BA$10,'[1]Form 3E'!$C$15:$C$726,"&gt;="&amp;$AZ$9,'[1]Form 3E'!$C$15:$C$726,"&lt;="&amp;$BA$9,'[1]Form 3E'!$AN$15:$AN$726,"*&lt; 24 Jam",'[1]Form 3E'!$H$15:$H$726,B27)</f>
        <v>0</v>
      </c>
      <c r="W27" s="155">
        <f>COUNTIFS('[1]Form 3E'!$Z$15:$Z$726,"&gt;="&amp;$AZ$10,'[1]Form 3E'!$Z$15:$Z$726,"&lt;="&amp;$BA$10,'[1]Form 3E'!$C$15:$C$726,"&gt;="&amp;$BB$9,'[1]Form 3E'!$C$15:$C$726,"&lt;="&amp;$BC$9,'[1]Form 3E'!$AN$15:$AN$726,"*&lt; 24 Jam",'[1]Form 3E'!$H$15:$H$726,B27)</f>
        <v>0</v>
      </c>
      <c r="X27" s="159">
        <f t="shared" si="8"/>
        <v>0</v>
      </c>
      <c r="Y27" s="155">
        <f>COUNTIFS('[1]Form 3E'!$Z$15:$Z$726,"&gt;="&amp;$AZ$10,'[1]Form 3E'!$Z$15:$Z$726,"&lt;="&amp;$BA$10,'[1]Form 3E'!$C$15:$C$726,"&gt;="&amp;$AZ$9,'[1]Form 3E'!$C$15:$C$726,"&lt;="&amp;$BA$9,'[1]Form 3E'!$AN$15:$AN$726,"*≥24 Jam",'[1]Form 3E'!$H$15:$H$726,B27)</f>
        <v>0</v>
      </c>
      <c r="Z27" s="155">
        <f>COUNTIFS('[1]Form 3E'!$Z$15:$Z$726,"&gt;="&amp;$AZ$10,'[1]Form 3E'!$Z$15:$Z$726,"&lt;="&amp;$BA$10,'[1]Form 3E'!$C$15:$C$726,"&gt;="&amp;$BB$9,'[1]Form 3E'!$C$15:$C$726,"&lt;="&amp;$BC$9,'[1]Form 3E'!$AN$15:$AN$726,"*≥24 Jam",'[1]Form 3E'!$H$15:$H$726,B27)</f>
        <v>0</v>
      </c>
      <c r="AA27" s="160">
        <f t="shared" si="9"/>
        <v>0</v>
      </c>
      <c r="AB27" s="161">
        <f t="shared" si="10"/>
        <v>0</v>
      </c>
      <c r="AC27" s="158" t="e">
        <f t="shared" si="11"/>
        <v>#DIV/0!</v>
      </c>
      <c r="AD27" s="156">
        <f>COUNTIFS('[1]Form 3E'!$Z$15:$Z$726,"&gt;="&amp;$AZ$11,'[1]Form 3E'!$Z$15:$Z$726,"&lt;="&amp;$BA$11,'[1]Form 3E'!$C$15:$C$726,"&gt;="&amp;$AX$9,'[1]Form 3E'!$C$15:$C$726,"&lt;="&amp;$AY$9,'[1]Form 3E'!$H$15:$H$726,B27)</f>
        <v>0</v>
      </c>
      <c r="AE27" s="156">
        <f>COUNTIFS('[1]Form 3E'!$Z$15:$Z$726,"&gt;="&amp;$AZ$11,'[1]Form 3E'!$Z$15:$Z$726,"&lt;="&amp;$BA$11,'[1]Form 3E'!$C$15:$C$726,"&gt;="&amp;$AZ$9,'[1]Form 3E'!$C$15:$C$726,"&lt;="&amp;$BA$9,'[1]Form 3E'!$H$15:$H$726,B27)</f>
        <v>0</v>
      </c>
      <c r="AF27" s="156">
        <f>COUNTIFS('[1]Form 3E'!$Z$15:$Z$726,"&gt;="&amp;$AZ$11,'[1]Form 3E'!$Z$15:$Z$726,"&lt;="&amp;$BA$11,'[1]Form 3E'!$C$15:$C$726,"&gt;="&amp;$BB$9,'[1]Form 3E'!$C$15:$C$726,"&lt;="&amp;$BC$9,'[1]Form 3E'!$H$15:$H$726,B27)</f>
        <v>0</v>
      </c>
      <c r="AG27" s="159">
        <f t="shared" si="12"/>
        <v>0</v>
      </c>
      <c r="AH27" s="156">
        <f>COUNTIFS('[1]Form 3E'!$AR$15:$AR$726,"&gt;="&amp;$AZ$10,'[1]Form 3E'!$AR$15:$AR$726,"&lt;="&amp;$BA$10,'[1]Form 3E'!$C$15:$C$726,"&gt;="&amp;$AX$9,'[1]Form 3E'!$C$15:$C$726,"&lt;="&amp;$AY$9,'[1]Form 3E'!$AS$15:$AS$726,"R",'[1]Form 3E'!$H$15:$H$726,B27)</f>
        <v>0</v>
      </c>
      <c r="AI27" s="156">
        <f>COUNTIFS('[1]Form 3E'!$AR$15:$AR$726,"&gt;="&amp;$AZ$10,'[1]Form 3E'!$AR$15:$AR$726,"&lt;="&amp;$BA$10,'[1]Form 3E'!$C$15:$C$726,"&gt;="&amp;$AX$9,'[1]Form 3E'!$C$15:$C$726,"&lt;="&amp;$AY$9,'[1]Form 3E'!$AS$15:$AS$726,"NR",'[1]Form 3E'!$H$15:$H$726,B27)</f>
        <v>0</v>
      </c>
      <c r="AJ27" s="160">
        <f t="shared" si="13"/>
        <v>0</v>
      </c>
      <c r="AK27" s="156">
        <f>COUNTIFS('[1]Form 3E'!$AR$15:$AR$726,"&gt;="&amp;$AZ$10,'[1]Form 3E'!$AR$15:$AR$726,"&lt;="&amp;$BA$10,'[1]Form 3E'!$C$15:$C$726,"&gt;="&amp;$AZ$9,'[1]Form 3E'!$C$15:$C$726,"&lt;="&amp;$BA$9,'[1]Form 3E'!$AS$15:$AS$726,"R",'[1]Form 3E'!$H$15:$H$726,B27)</f>
        <v>0</v>
      </c>
      <c r="AL27" s="156">
        <f>COUNTIFS('[1]Form 3E'!$AR$15:$AR$726,"&gt;="&amp;$AZ$10,'[1]Form 3E'!$AR$15:$AR$726,"&lt;="&amp;$BA$10,'[1]Form 3E'!$C$15:$C$726,"&gt;="&amp;$AZ$9,'[1]Form 3E'!$C$15:$C$726,"&lt;="&amp;$BA$9,'[1]Form 3E'!$AS$15:$AS$726,"NR",'[1]Form 3E'!$H$15:$H$726,B27)</f>
        <v>0</v>
      </c>
      <c r="AM27" s="160">
        <f t="shared" si="14"/>
        <v>0</v>
      </c>
      <c r="AN27" s="156">
        <f>COUNTIFS('[1]Form 3E'!$AR$15:$AR$726,"&gt;="&amp;$AZ$10,'[1]Form 3E'!$AR$15:$AR$726,"&lt;="&amp;$BA$10,'[1]Form 3E'!$C$15:$C$726,"&gt;="&amp;$BB$9,'[1]Form 3E'!$C$15:$C$726,"&lt;="&amp;$BC$9,'[1]Form 3E'!$AS$15:$AS$726,"R",'[1]Form 3E'!$H$15:$H$726,B27)</f>
        <v>0</v>
      </c>
      <c r="AO27" s="156">
        <f>COUNTIFS('[1]Form 3E'!$AR$15:$AR$726,"&gt;="&amp;$AZ$10,'[1]Form 3E'!$AR$15:$AR$726,"&lt;="&amp;$BA$10,'[1]Form 3E'!$C$15:$C$726,"&gt;="&amp;$BB$9,'[1]Form 3E'!$C$15:$C$726,"&lt;="&amp;$BC$9,'[1]Form 3E'!$AS$15:$AS$726,"NR",'[1]Form 3E'!$H$15:$H$726,B27)</f>
        <v>0</v>
      </c>
      <c r="AP27" s="160">
        <f t="shared" si="15"/>
        <v>0</v>
      </c>
      <c r="AQ27" s="161">
        <f t="shared" si="16"/>
        <v>0</v>
      </c>
      <c r="AR27" s="156">
        <f t="shared" si="16"/>
        <v>0</v>
      </c>
      <c r="AS27" s="156">
        <f t="shared" si="17"/>
        <v>0</v>
      </c>
      <c r="AT27" s="162" t="e">
        <f t="shared" si="18"/>
        <v>#DIV/0!</v>
      </c>
      <c r="AU27" s="152" t="e">
        <f t="shared" si="19"/>
        <v>#DIV/0!</v>
      </c>
      <c r="AV27" s="163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64"/>
      <c r="B28" s="165" t="s">
        <v>57</v>
      </c>
      <c r="C28" s="166"/>
      <c r="D28" s="167">
        <f>'[1]data faskes19'!E27</f>
        <v>1000</v>
      </c>
      <c r="E28" s="168">
        <f>SUM(E12:E27)</f>
        <v>0</v>
      </c>
      <c r="F28" s="168">
        <f>SUM(F12:F27)</f>
        <v>61</v>
      </c>
      <c r="G28" s="168">
        <f>SUM(G12:G27)</f>
        <v>61</v>
      </c>
      <c r="H28" s="169">
        <f t="shared" si="1"/>
        <v>6.1</v>
      </c>
      <c r="I28" s="170">
        <f t="shared" si="2"/>
        <v>0</v>
      </c>
      <c r="J28" s="164">
        <f>SUM(J12:J27)</f>
        <v>0</v>
      </c>
      <c r="K28" s="171"/>
      <c r="L28" s="169" t="e">
        <f t="shared" si="3"/>
        <v>#DIV/0!</v>
      </c>
      <c r="M28" s="172">
        <f>'[1]data faskes19'!R27</f>
        <v>0</v>
      </c>
      <c r="N28" s="173">
        <f>SUM(N12:N27)</f>
        <v>0</v>
      </c>
      <c r="O28" s="174">
        <f>SUM(O12:O27)</f>
        <v>0</v>
      </c>
      <c r="P28" s="164">
        <f t="shared" si="4"/>
        <v>0</v>
      </c>
      <c r="Q28" s="175" t="e">
        <f t="shared" si="5"/>
        <v>#DIV/0!</v>
      </c>
      <c r="R28" s="176">
        <f>SUM(R12:R27)</f>
        <v>0</v>
      </c>
      <c r="S28" s="177">
        <f>SUM(S12:S27)</f>
        <v>0</v>
      </c>
      <c r="T28" s="164">
        <f t="shared" si="6"/>
        <v>0</v>
      </c>
      <c r="U28" s="178" t="e">
        <f t="shared" si="7"/>
        <v>#DIV/0!</v>
      </c>
      <c r="V28" s="177">
        <f>SUM(V12:V27)</f>
        <v>0</v>
      </c>
      <c r="W28" s="177">
        <f>SUM(W12:W27)</f>
        <v>0</v>
      </c>
      <c r="X28" s="171">
        <f t="shared" si="8"/>
        <v>0</v>
      </c>
      <c r="Y28" s="179">
        <f>SUM(Y12:Y27)</f>
        <v>0</v>
      </c>
      <c r="Z28" s="180">
        <f>SUM(Z12:Z27)</f>
        <v>0</v>
      </c>
      <c r="AA28" s="181">
        <f t="shared" si="9"/>
        <v>0</v>
      </c>
      <c r="AB28" s="182">
        <f t="shared" si="10"/>
        <v>0</v>
      </c>
      <c r="AC28" s="178" t="e">
        <f t="shared" si="11"/>
        <v>#DIV/0!</v>
      </c>
      <c r="AD28" s="177">
        <f>SUM(AD12:AD27)</f>
        <v>0</v>
      </c>
      <c r="AE28" s="177">
        <f>SUM(AE12:AE27)</f>
        <v>4</v>
      </c>
      <c r="AF28" s="177">
        <f>SUM(AF12:AF27)</f>
        <v>0</v>
      </c>
      <c r="AG28" s="171">
        <f t="shared" si="12"/>
        <v>4</v>
      </c>
      <c r="AH28" s="173">
        <f>SUM(AH12:AH27)</f>
        <v>0</v>
      </c>
      <c r="AI28" s="176">
        <f>SUM(AI12:AI27)</f>
        <v>0</v>
      </c>
      <c r="AJ28" s="181">
        <f t="shared" si="13"/>
        <v>0</v>
      </c>
      <c r="AK28" s="179">
        <f>SUM(AK12:AK27)</f>
        <v>0</v>
      </c>
      <c r="AL28" s="177">
        <f>SUM(AL12:AL27)</f>
        <v>0</v>
      </c>
      <c r="AM28" s="181">
        <f t="shared" si="14"/>
        <v>0</v>
      </c>
      <c r="AN28" s="173">
        <f>SUM(AN12:AN27)</f>
        <v>0</v>
      </c>
      <c r="AO28" s="177">
        <f>SUM(AO12:AO27)</f>
        <v>0</v>
      </c>
      <c r="AP28" s="181">
        <f t="shared" si="15"/>
        <v>0</v>
      </c>
      <c r="AQ28" s="182">
        <f t="shared" si="16"/>
        <v>0</v>
      </c>
      <c r="AR28" s="164">
        <f t="shared" si="16"/>
        <v>0</v>
      </c>
      <c r="AS28" s="164">
        <f t="shared" si="17"/>
        <v>0</v>
      </c>
      <c r="AT28" s="183">
        <f t="shared" si="18"/>
        <v>0</v>
      </c>
      <c r="AU28" s="170" t="e">
        <f t="shared" si="19"/>
        <v>#DIV/0!</v>
      </c>
      <c r="AV28" s="184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23"/>
      <c r="B29" s="185" t="s">
        <v>58</v>
      </c>
      <c r="C29" s="186"/>
      <c r="D29" s="187"/>
      <c r="E29" s="123">
        <f>COUNTIFS('[1]Form 3E'!$C$15:$C$726,"&gt;="&amp;$AZ$10,'[1]Form 3E'!$C$15:$C$726,"&lt;="&amp;$BA$10,'[1]Form 3E'!$O$15:$O$726,"R",'[1]Form 3E'!$H$15:$H$726,B29)</f>
        <v>0</v>
      </c>
      <c r="F29" s="123">
        <f>COUNTIFS('[1]Form 3E'!$C$15:$C$726,"&gt;="&amp;$AZ$10,'[1]Form 3E'!$C$15:$C$726,"&lt;="&amp;$BA$10,'[1]Form 3E'!$O$15:$O$726,"NR",'[1]Form 3E'!$H$15:$H$726,B29)</f>
        <v>10</v>
      </c>
      <c r="G29" s="188">
        <f>SUM(E29:F29)</f>
        <v>10</v>
      </c>
      <c r="H29" s="189" t="e">
        <f t="shared" si="1"/>
        <v>#DIV/0!</v>
      </c>
      <c r="I29" s="190">
        <f t="shared" si="2"/>
        <v>0</v>
      </c>
      <c r="J29" s="123">
        <f>COUNTIFS('[1]Form 3E'!$C$15:$C$726,"&gt;="&amp;$AZ$10,'[1]Form 3E'!$C$15:$C$726,"&lt;="&amp;$BA$10,'[1]Form 3E'!$O$15:$O$726,"R",'[1]Form 3E'!$T$15:$T$726,"Y",'[1]Form 3E'!$H$15:$H$726,B29)</f>
        <v>0</v>
      </c>
      <c r="K29" s="191"/>
      <c r="L29" s="189" t="e">
        <f t="shared" si="3"/>
        <v>#DIV/0!</v>
      </c>
      <c r="M29" s="192"/>
      <c r="N2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3E'!$H$15:$H$726,B29)</f>
        <v>0</v>
      </c>
      <c r="O2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3E'!$H$15:$H$726,B29)</f>
        <v>0</v>
      </c>
      <c r="P29" s="131">
        <f t="shared" si="4"/>
        <v>0</v>
      </c>
      <c r="Q29" s="193" t="e">
        <f t="shared" si="5"/>
        <v>#DIV/0!</v>
      </c>
      <c r="R2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3E'!$H$15:$H$726,B29)</f>
        <v>0</v>
      </c>
      <c r="S2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3E'!$H$15:$H$726,B29)</f>
        <v>0</v>
      </c>
      <c r="T29" s="131">
        <f t="shared" si="6"/>
        <v>0</v>
      </c>
      <c r="U29" s="194" t="e">
        <f t="shared" si="7"/>
        <v>#DIV/0!</v>
      </c>
      <c r="V2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3E'!$H$15:$H$726,B29)</f>
        <v>0</v>
      </c>
      <c r="W2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3E'!$H$15:$H$726,B29)</f>
        <v>0</v>
      </c>
      <c r="X29" s="134">
        <f t="shared" si="8"/>
        <v>0</v>
      </c>
      <c r="Y29" s="130">
        <f>COUNTIFS('[1]Form 3E'!$Z$15:$Z$726,"&gt;="&amp;$AZ$10,'[1]Form 3E'!$Z$15:$Z$726,"&lt;="&amp;$BA$10,'[1]Form 3E'!$C$15:$C$726,"&gt;="&amp;$AZ$9,'[1]Form 3E'!$C$15:$C$726,"&lt;="&amp;$BA$9,'[1]Form 3E'!$AN$15:$AN$726,"*≥24 Jam",'[1]Form 3E'!$H$15:$H$726,B29)</f>
        <v>0</v>
      </c>
      <c r="Z29" s="130">
        <f>COUNTIFS('[1]Form 3E'!$Z$15:$Z$726,"&gt;="&amp;$AZ$10,'[1]Form 3E'!$Z$15:$Z$726,"&lt;="&amp;$BA$10,'[1]Form 3E'!$C$15:$C$726,"&gt;="&amp;$BB$9,'[1]Form 3E'!$C$15:$C$726,"&lt;="&amp;$BC$9,'[1]Form 3E'!$AN$15:$AN$726,"*≥24 Jam",'[1]Form 3E'!$H$15:$H$726,B29)</f>
        <v>0</v>
      </c>
      <c r="AA29" s="135">
        <f t="shared" si="9"/>
        <v>0</v>
      </c>
      <c r="AB29" s="136">
        <f t="shared" si="10"/>
        <v>0</v>
      </c>
      <c r="AC29" s="194" t="e">
        <f t="shared" si="11"/>
        <v>#DIV/0!</v>
      </c>
      <c r="AD29" s="131">
        <f>COUNTIFS('[1]Form 3E'!$Z$15:$Z$726,"&gt;="&amp;$AZ$11,'[1]Form 3E'!$Z$15:$Z$726,"&lt;="&amp;$BA$11,'[1]Form 3E'!$C$15:$C$726,"&gt;="&amp;$AX$9,'[1]Form 3E'!$C$15:$C$726,"&lt;="&amp;$AY$9,'[1]Form 3E'!$H$15:$H$726,B29)</f>
        <v>0</v>
      </c>
      <c r="AE29" s="131">
        <f>COUNTIFS('[1]Form 3E'!$Z$15:$Z$726,"&gt;="&amp;$AZ$11,'[1]Form 3E'!$Z$15:$Z$726,"&lt;="&amp;$BA$11,'[1]Form 3E'!$C$15:$C$726,"&gt;="&amp;$AZ$9,'[1]Form 3E'!$C$15:$C$726,"&lt;="&amp;$BA$9,'[1]Form 3E'!$H$15:$H$726,B29)</f>
        <v>0</v>
      </c>
      <c r="AF29" s="131">
        <f>COUNTIFS('[1]Form 3E'!$Z$15:$Z$726,"&gt;="&amp;$AZ$11,'[1]Form 3E'!$Z$15:$Z$726,"&lt;="&amp;$BA$11,'[1]Form 3E'!$C$15:$C$726,"&gt;="&amp;$BB$9,'[1]Form 3E'!$C$15:$C$726,"&lt;="&amp;$BC$9,'[1]Form 3E'!$H$15:$H$726,B29)</f>
        <v>0</v>
      </c>
      <c r="AG29" s="134">
        <f t="shared" si="12"/>
        <v>0</v>
      </c>
      <c r="AH29" s="131">
        <f>COUNTIFS('[1]Form 3E'!$AR$15:$AR$726,"&gt;="&amp;$AZ$10,'[1]Form 3E'!$AR$15:$AR$726,"&lt;="&amp;$BA$10,'[1]Form 3E'!$C$15:$C$726,"&gt;="&amp;$AX$9,'[1]Form 3E'!$C$15:$C$726,"&lt;="&amp;$AY$9,'[1]Form 3E'!$AS$15:$AS$726,"R",'[1]Form 3E'!$H$15:$H$726,B29)</f>
        <v>0</v>
      </c>
      <c r="AI29" s="131">
        <f>COUNTIFS('[1]Form 3E'!$AR$15:$AR$726,"&gt;="&amp;$AZ$10,'[1]Form 3E'!$AR$15:$AR$726,"&lt;="&amp;$BA$10,'[1]Form 3E'!$C$15:$C$726,"&gt;="&amp;$AX$9,'[1]Form 3E'!$C$15:$C$726,"&lt;="&amp;$AY$9,'[1]Form 3E'!$AS$15:$AS$726,"NR",'[1]Form 3E'!$H$15:$H$726,B29)</f>
        <v>0</v>
      </c>
      <c r="AJ29" s="135">
        <f t="shared" si="13"/>
        <v>0</v>
      </c>
      <c r="AK29" s="131">
        <f>COUNTIFS('[1]Form 3E'!$AR$15:$AR$726,"&gt;="&amp;$AZ$10,'[1]Form 3E'!$AR$15:$AR$726,"&lt;="&amp;$BA$10,'[1]Form 3E'!$C$15:$C$726,"&gt;="&amp;$AZ$9,'[1]Form 3E'!$C$15:$C$726,"&lt;="&amp;$BA$9,'[1]Form 3E'!$AS$15:$AS$726,"R",'[1]Form 3E'!$H$15:$H$726,B29)</f>
        <v>0</v>
      </c>
      <c r="AL29" s="131">
        <f>COUNTIFS('[1]Form 3E'!$AR$15:$AR$726,"&gt;="&amp;$AZ$10,'[1]Form 3E'!$AR$15:$AR$726,"&lt;="&amp;$BA$10,'[1]Form 3E'!$C$15:$C$726,"&gt;="&amp;$AZ$9,'[1]Form 3E'!$C$15:$C$726,"&lt;="&amp;$BA$9,'[1]Form 3E'!$AS$15:$AS$726,"NR",'[1]Form 3E'!$H$15:$H$726,B29)</f>
        <v>0</v>
      </c>
      <c r="AM29" s="135">
        <f t="shared" si="14"/>
        <v>0</v>
      </c>
      <c r="AN29" s="131">
        <f>COUNTIFS('[1]Form 3E'!$AR$15:$AR$726,"&gt;="&amp;$AZ$10,'[1]Form 3E'!$AR$15:$AR$726,"&lt;="&amp;$BA$10,'[1]Form 3E'!$C$15:$C$726,"&gt;="&amp;$BB$9,'[1]Form 3E'!$C$15:$C$726,"&lt;="&amp;$BC$9,'[1]Form 3E'!$AS$15:$AS$726,"R",'[1]Form 3E'!$H$15:$H$726,B29)</f>
        <v>0</v>
      </c>
      <c r="AO29" s="131">
        <f>COUNTIFS('[1]Form 3E'!$AR$15:$AR$726,"&gt;="&amp;$AZ$10,'[1]Form 3E'!$AR$15:$AR$726,"&lt;="&amp;$BA$10,'[1]Form 3E'!$C$15:$C$726,"&gt;="&amp;$BB$9,'[1]Form 3E'!$C$15:$C$726,"&lt;="&amp;$BC$9,'[1]Form 3E'!$AS$15:$AS$726,"NR",'[1]Form 3E'!$H$15:$H$726,B29)</f>
        <v>0</v>
      </c>
      <c r="AP29" s="135">
        <f t="shared" si="15"/>
        <v>0</v>
      </c>
      <c r="AQ29" s="136">
        <f t="shared" si="16"/>
        <v>0</v>
      </c>
      <c r="AR29" s="131">
        <f t="shared" si="16"/>
        <v>0</v>
      </c>
      <c r="AS29" s="131">
        <f t="shared" si="17"/>
        <v>0</v>
      </c>
      <c r="AT29" s="195" t="e">
        <f t="shared" si="18"/>
        <v>#DIV/0!</v>
      </c>
      <c r="AU29" s="190" t="e">
        <f t="shared" si="19"/>
        <v>#DIV/0!</v>
      </c>
      <c r="AV29" s="19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50" customFormat="1" x14ac:dyDescent="0.25">
      <c r="A30" s="197" t="s">
        <v>26</v>
      </c>
      <c r="B30" s="198"/>
      <c r="C30" s="199"/>
      <c r="D30" s="200">
        <f>D28</f>
        <v>1000</v>
      </c>
      <c r="E30" s="201">
        <f>SUM(E28:E29)</f>
        <v>0</v>
      </c>
      <c r="F30" s="201">
        <f>SUM(F28:F29)</f>
        <v>71</v>
      </c>
      <c r="G30" s="201">
        <f>G28+G29</f>
        <v>71</v>
      </c>
      <c r="H30" s="169">
        <f t="shared" si="1"/>
        <v>7.1</v>
      </c>
      <c r="I30" s="170">
        <f t="shared" si="2"/>
        <v>0</v>
      </c>
      <c r="J30" s="177">
        <f>SUM(J28:J29)</f>
        <v>0</v>
      </c>
      <c r="K30" s="171"/>
      <c r="L30" s="169" t="e">
        <f t="shared" si="3"/>
        <v>#DIV/0!</v>
      </c>
      <c r="M30" s="172">
        <f>'[1]data faskes19'!R27</f>
        <v>0</v>
      </c>
      <c r="N30" s="174">
        <f>SUM(N28:N29)</f>
        <v>0</v>
      </c>
      <c r="O30" s="164">
        <f>SUM(O28:O29)</f>
        <v>0</v>
      </c>
      <c r="P30" s="164">
        <f>SUM(N30:O30)</f>
        <v>0</v>
      </c>
      <c r="Q30" s="175" t="e">
        <f t="shared" si="5"/>
        <v>#DIV/0!</v>
      </c>
      <c r="R30" s="176">
        <f>SUM(R28:R29)</f>
        <v>0</v>
      </c>
      <c r="S30" s="177">
        <f>SUM(S28:S29)</f>
        <v>0</v>
      </c>
      <c r="T30" s="164">
        <f t="shared" si="6"/>
        <v>0</v>
      </c>
      <c r="U30" s="178" t="e">
        <f t="shared" si="7"/>
        <v>#DIV/0!</v>
      </c>
      <c r="V30" s="177">
        <f>SUM(V28:V29)</f>
        <v>0</v>
      </c>
      <c r="W30" s="177">
        <f>SUM(W28:W29)</f>
        <v>0</v>
      </c>
      <c r="X30" s="171">
        <f t="shared" si="8"/>
        <v>0</v>
      </c>
      <c r="Y30" s="202">
        <f>SUM(Y28:Y29)</f>
        <v>0</v>
      </c>
      <c r="Z30" s="164">
        <f>SUM(Z28:Z29)</f>
        <v>0</v>
      </c>
      <c r="AA30" s="181">
        <f t="shared" si="9"/>
        <v>0</v>
      </c>
      <c r="AB30" s="182">
        <f t="shared" si="10"/>
        <v>0</v>
      </c>
      <c r="AC30" s="178" t="e">
        <f t="shared" si="11"/>
        <v>#DIV/0!</v>
      </c>
      <c r="AD30" s="177">
        <f>SUM(AD28:AD29)</f>
        <v>0</v>
      </c>
      <c r="AE30" s="177">
        <f>SUM(AE28:AE29)</f>
        <v>4</v>
      </c>
      <c r="AF30" s="177">
        <f>SUM(AF28:AF29)</f>
        <v>0</v>
      </c>
      <c r="AG30" s="171">
        <f t="shared" si="12"/>
        <v>4</v>
      </c>
      <c r="AH30" s="203">
        <f>SUM(AH28:AH29)</f>
        <v>0</v>
      </c>
      <c r="AI30" s="204">
        <f>SUM(AI28:AI29)</f>
        <v>0</v>
      </c>
      <c r="AJ30" s="181">
        <f t="shared" si="13"/>
        <v>0</v>
      </c>
      <c r="AK30" s="205">
        <f>SUM(AK28:AK29)</f>
        <v>0</v>
      </c>
      <c r="AL30" s="206">
        <f>SUM(AL28:AL29)</f>
        <v>0</v>
      </c>
      <c r="AM30" s="181">
        <f t="shared" si="14"/>
        <v>0</v>
      </c>
      <c r="AN30" s="203">
        <f>SUM(AN28:AN29)</f>
        <v>0</v>
      </c>
      <c r="AO30" s="206">
        <f>SUM(AO28:AO29)</f>
        <v>0</v>
      </c>
      <c r="AP30" s="181">
        <f t="shared" si="15"/>
        <v>0</v>
      </c>
      <c r="AQ30" s="182">
        <f t="shared" si="16"/>
        <v>0</v>
      </c>
      <c r="AR30" s="164">
        <f t="shared" si="16"/>
        <v>0</v>
      </c>
      <c r="AS30" s="164">
        <f t="shared" si="17"/>
        <v>0</v>
      </c>
      <c r="AT30" s="183">
        <f t="shared" si="18"/>
        <v>0</v>
      </c>
      <c r="AU30" s="170" t="e">
        <f t="shared" si="19"/>
        <v>#DIV/0!</v>
      </c>
      <c r="AV30" s="184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64" s="207" customFormat="1" x14ac:dyDescent="0.25">
      <c r="O31" s="208"/>
      <c r="Y31" s="209"/>
      <c r="Z31" s="209"/>
    </row>
    <row r="32" spans="1:64" s="210" customFormat="1" x14ac:dyDescent="0.25">
      <c r="D32" s="211"/>
      <c r="E32" s="211"/>
      <c r="F32" s="211"/>
      <c r="G32" s="211"/>
      <c r="S32" s="14"/>
      <c r="AF32" s="212"/>
      <c r="AG32" s="212"/>
      <c r="AH32" s="213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</row>
    <row r="33" spans="1:48" s="210" customFormat="1" x14ac:dyDescent="0.25">
      <c r="D33" s="215"/>
      <c r="E33" s="215"/>
      <c r="F33" s="215"/>
      <c r="G33" s="215"/>
      <c r="S33" s="14"/>
      <c r="AF33" s="212"/>
      <c r="AG33" s="212"/>
      <c r="AH33" s="213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</row>
    <row r="34" spans="1:48" s="5" customFormat="1" ht="21" x14ac:dyDescent="0.35">
      <c r="A34" s="1"/>
      <c r="B34" s="216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/>
      <c r="AB34" s="1"/>
      <c r="AC34" s="1"/>
      <c r="AD34" s="1"/>
      <c r="AE34" s="1"/>
      <c r="AF34" s="1"/>
      <c r="AG34" s="1"/>
      <c r="AH34" s="4"/>
      <c r="AI34" s="4"/>
      <c r="AJ34" s="4"/>
      <c r="AK34" s="4"/>
      <c r="AL34" s="4"/>
      <c r="AM34" s="4"/>
      <c r="AN34" s="4"/>
      <c r="AO34" s="217"/>
      <c r="AP34" s="217"/>
      <c r="AQ34" s="217"/>
      <c r="AR34" s="217"/>
      <c r="AS34" s="217"/>
      <c r="AT34" s="217"/>
      <c r="AU34" s="217"/>
      <c r="AV34" s="217"/>
    </row>
    <row r="35" spans="1:48" ht="15" customHeight="1" x14ac:dyDescent="0.25">
      <c r="A35" s="6"/>
      <c r="B35" s="6" t="s">
        <v>1</v>
      </c>
      <c r="C35" s="6" t="s">
        <v>2</v>
      </c>
      <c r="D35" s="6" t="str">
        <f>'[1]data faskes19'!D3</f>
        <v>PUSKESMAS KENDALKEREP</v>
      </c>
      <c r="E35" s="6"/>
      <c r="F35" s="6"/>
      <c r="G35" s="6"/>
      <c r="H35" s="6"/>
      <c r="I35" s="6" t="s">
        <v>3</v>
      </c>
      <c r="J35" s="6"/>
      <c r="K35" s="6" t="s">
        <v>2</v>
      </c>
      <c r="L35" s="6" t="str">
        <f>'[1]data faskes19'!I3</f>
        <v>KOTA MALANG</v>
      </c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9"/>
    </row>
    <row r="36" spans="1:48" ht="15" customHeight="1" x14ac:dyDescent="0.25">
      <c r="A36" s="6"/>
      <c r="B36" s="6" t="s">
        <v>4</v>
      </c>
      <c r="C36" s="6" t="s">
        <v>2</v>
      </c>
      <c r="D36" s="220">
        <f>'[1]data faskes19'!D4</f>
        <v>1033249</v>
      </c>
      <c r="E36" s="220"/>
      <c r="F36" s="220"/>
      <c r="G36" s="6"/>
      <c r="H36" s="6"/>
      <c r="I36" s="6" t="s">
        <v>5</v>
      </c>
      <c r="J36" s="6"/>
      <c r="K36" s="6" t="s">
        <v>2</v>
      </c>
      <c r="L36" s="6" t="str">
        <f>'[1]data faskes19'!I4</f>
        <v>JAWA TIMUR</v>
      </c>
      <c r="M36" s="2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9"/>
      <c r="AH36" s="9"/>
      <c r="AI36" s="10"/>
      <c r="AJ36" s="10"/>
      <c r="AK36" s="11"/>
      <c r="AL36" s="11"/>
      <c r="AM36" s="12"/>
      <c r="AN36" s="12"/>
      <c r="AV36" s="219"/>
    </row>
    <row r="37" spans="1:48" x14ac:dyDescent="0.25">
      <c r="A37" s="6"/>
      <c r="B37" s="6" t="s">
        <v>6</v>
      </c>
      <c r="C37" s="6" t="s">
        <v>2</v>
      </c>
      <c r="D37" s="6" t="str">
        <f>'[1]data faskes19'!D5</f>
        <v>BLIMBING</v>
      </c>
      <c r="E37" s="6"/>
      <c r="F37" s="6"/>
      <c r="G37" s="6"/>
      <c r="H37" s="6"/>
      <c r="I37" s="17" t="s">
        <v>7</v>
      </c>
      <c r="J37" s="6"/>
      <c r="K37" s="18" t="s">
        <v>2</v>
      </c>
      <c r="L37" s="222">
        <f>'[1]data faskes19'!D2</f>
        <v>2022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20"/>
      <c r="AE37" s="20"/>
      <c r="AF37" s="20"/>
      <c r="AG37" s="20"/>
      <c r="AH37" s="21"/>
      <c r="AI37" s="22"/>
      <c r="AJ37" s="22"/>
      <c r="AK37" s="11"/>
      <c r="AL37" s="11"/>
      <c r="AM37" s="12"/>
      <c r="AN37" s="12"/>
    </row>
    <row r="38" spans="1:48" x14ac:dyDescent="0.25">
      <c r="A38" s="6"/>
      <c r="B38" s="6" t="s">
        <v>8</v>
      </c>
      <c r="C38" s="6" t="s">
        <v>2</v>
      </c>
      <c r="D38" s="345" t="str">
        <f>D5</f>
        <v>DESEMBER</v>
      </c>
      <c r="E38" s="345"/>
      <c r="F38" s="345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7"/>
      <c r="S38" s="6"/>
      <c r="T38" s="9"/>
      <c r="U38" s="9"/>
      <c r="V38" s="7"/>
      <c r="W38" s="9"/>
      <c r="X38" s="9"/>
      <c r="Y38" s="24"/>
      <c r="Z38" s="24"/>
      <c r="AA38" s="9"/>
      <c r="AB38" s="9"/>
      <c r="AC38" s="9"/>
      <c r="AD38" s="21"/>
      <c r="AE38" s="20"/>
      <c r="AF38" s="21"/>
      <c r="AG38" s="21"/>
      <c r="AH38" s="25"/>
      <c r="AI38" s="26"/>
      <c r="AJ38" s="26"/>
      <c r="AK38" s="11"/>
      <c r="AL38" s="11"/>
      <c r="AM38" s="12"/>
      <c r="AN38" s="12"/>
    </row>
    <row r="39" spans="1:48" ht="8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11"/>
      <c r="AI39" s="11"/>
      <c r="AJ39" s="11"/>
      <c r="AK39" s="11"/>
      <c r="AL39" s="11"/>
      <c r="AM39" s="12"/>
      <c r="AN39" s="12"/>
    </row>
    <row r="40" spans="1:48" s="50" customFormat="1" ht="26.25" customHeight="1" x14ac:dyDescent="0.25">
      <c r="A40" s="27" t="s">
        <v>9</v>
      </c>
      <c r="B40" s="34" t="s">
        <v>60</v>
      </c>
      <c r="C40" s="223"/>
      <c r="D40" s="30" t="s">
        <v>11</v>
      </c>
      <c r="E40" s="28" t="s">
        <v>61</v>
      </c>
      <c r="F40" s="31"/>
      <c r="G40" s="32"/>
      <c r="H40" s="33" t="s">
        <v>62</v>
      </c>
      <c r="I40" s="33" t="s">
        <v>14</v>
      </c>
      <c r="J40" s="34" t="s">
        <v>63</v>
      </c>
      <c r="K40" s="35" t="s">
        <v>64</v>
      </c>
      <c r="L40" s="36"/>
      <c r="M40" s="34" t="s">
        <v>65</v>
      </c>
      <c r="N40" s="33" t="s">
        <v>66</v>
      </c>
      <c r="O40" s="224" t="s">
        <v>67</v>
      </c>
      <c r="P40" s="225" t="s">
        <v>68</v>
      </c>
      <c r="Q40" s="34" t="s">
        <v>69</v>
      </c>
      <c r="R40" s="33" t="s">
        <v>70</v>
      </c>
      <c r="S40" s="34" t="s">
        <v>71</v>
      </c>
      <c r="T40" s="33" t="s">
        <v>72</v>
      </c>
      <c r="U40" s="34" t="s">
        <v>73</v>
      </c>
      <c r="V40" s="33" t="s">
        <v>74</v>
      </c>
      <c r="W40" s="34" t="s">
        <v>75</v>
      </c>
      <c r="X40" s="34" t="s">
        <v>17</v>
      </c>
      <c r="Y40" s="33" t="s">
        <v>76</v>
      </c>
      <c r="Z40" s="34" t="s">
        <v>77</v>
      </c>
      <c r="AA40" s="33" t="s">
        <v>78</v>
      </c>
      <c r="AB40" s="34" t="s">
        <v>79</v>
      </c>
      <c r="AC40" s="33" t="s">
        <v>80</v>
      </c>
      <c r="AD40" s="34" t="s">
        <v>81</v>
      </c>
      <c r="AE40" s="33" t="s">
        <v>82</v>
      </c>
      <c r="AF40" s="34" t="s">
        <v>83</v>
      </c>
      <c r="AG40" s="226" t="s">
        <v>84</v>
      </c>
      <c r="AH40" s="226"/>
      <c r="AI40" s="226"/>
      <c r="AJ40" s="33" t="s">
        <v>85</v>
      </c>
      <c r="AK40" s="34" t="s">
        <v>86</v>
      </c>
      <c r="AL40" s="33" t="s">
        <v>87</v>
      </c>
      <c r="AM40" s="34" t="s">
        <v>88</v>
      </c>
      <c r="AN40" s="35" t="s">
        <v>89</v>
      </c>
      <c r="AO40" s="227" t="s">
        <v>22</v>
      </c>
      <c r="AP40" s="227"/>
      <c r="AQ40" s="227"/>
      <c r="AR40" s="228"/>
      <c r="AS40" s="228"/>
      <c r="AT40" s="228"/>
      <c r="AU40" s="228"/>
    </row>
    <row r="41" spans="1:48" s="50" customFormat="1" ht="27.75" customHeight="1" x14ac:dyDescent="0.25">
      <c r="A41" s="51"/>
      <c r="B41" s="229"/>
      <c r="C41" s="230"/>
      <c r="D41" s="53"/>
      <c r="E41" s="54"/>
      <c r="F41" s="55"/>
      <c r="G41" s="56"/>
      <c r="H41" s="57"/>
      <c r="I41" s="58"/>
      <c r="J41" s="51"/>
      <c r="K41" s="59"/>
      <c r="L41" s="60"/>
      <c r="M41" s="51"/>
      <c r="N41" s="58"/>
      <c r="O41" s="231"/>
      <c r="P41" s="232"/>
      <c r="Q41" s="229"/>
      <c r="R41" s="57"/>
      <c r="S41" s="229"/>
      <c r="T41" s="57"/>
      <c r="U41" s="229"/>
      <c r="V41" s="57"/>
      <c r="W41" s="229"/>
      <c r="X41" s="229"/>
      <c r="Y41" s="57"/>
      <c r="Z41" s="229"/>
      <c r="AA41" s="57"/>
      <c r="AB41" s="229"/>
      <c r="AC41" s="57"/>
      <c r="AD41" s="229"/>
      <c r="AE41" s="57"/>
      <c r="AF41" s="229"/>
      <c r="AG41" s="226"/>
      <c r="AH41" s="226"/>
      <c r="AI41" s="226"/>
      <c r="AJ41" s="57"/>
      <c r="AK41" s="229"/>
      <c r="AL41" s="57"/>
      <c r="AM41" s="229"/>
      <c r="AN41" s="59"/>
      <c r="AO41" s="227"/>
      <c r="AP41" s="227"/>
      <c r="AQ41" s="227"/>
      <c r="AR41" s="228"/>
      <c r="AS41" s="228"/>
      <c r="AT41" s="228"/>
      <c r="AU41" s="228"/>
    </row>
    <row r="42" spans="1:48" s="83" customFormat="1" ht="24.75" customHeight="1" x14ac:dyDescent="0.25">
      <c r="A42" s="51"/>
      <c r="B42" s="229"/>
      <c r="C42" s="230"/>
      <c r="D42" s="53"/>
      <c r="E42" s="34" t="s">
        <v>38</v>
      </c>
      <c r="F42" s="34" t="s">
        <v>39</v>
      </c>
      <c r="G42" s="34" t="s">
        <v>40</v>
      </c>
      <c r="H42" s="57"/>
      <c r="I42" s="58"/>
      <c r="J42" s="51"/>
      <c r="K42" s="59"/>
      <c r="L42" s="60"/>
      <c r="M42" s="51"/>
      <c r="N42" s="58"/>
      <c r="O42" s="231"/>
      <c r="P42" s="232"/>
      <c r="Q42" s="229"/>
      <c r="R42" s="57"/>
      <c r="S42" s="229"/>
      <c r="T42" s="57"/>
      <c r="U42" s="229"/>
      <c r="V42" s="57"/>
      <c r="W42" s="229"/>
      <c r="X42" s="229"/>
      <c r="Y42" s="57"/>
      <c r="Z42" s="229"/>
      <c r="AA42" s="57"/>
      <c r="AB42" s="229"/>
      <c r="AC42" s="57"/>
      <c r="AD42" s="229"/>
      <c r="AE42" s="57"/>
      <c r="AF42" s="229"/>
      <c r="AG42" s="27" t="s">
        <v>38</v>
      </c>
      <c r="AH42" s="34" t="s">
        <v>39</v>
      </c>
      <c r="AI42" s="27" t="s">
        <v>40</v>
      </c>
      <c r="AJ42" s="57"/>
      <c r="AK42" s="229"/>
      <c r="AL42" s="57"/>
      <c r="AM42" s="229"/>
      <c r="AN42" s="59"/>
      <c r="AO42" s="227"/>
      <c r="AP42" s="227"/>
      <c r="AQ42" s="227"/>
      <c r="AR42" s="228"/>
      <c r="AS42" s="228"/>
      <c r="AT42" s="233"/>
      <c r="AU42" s="234"/>
    </row>
    <row r="43" spans="1:48" s="83" customFormat="1" ht="18.75" customHeight="1" x14ac:dyDescent="0.25">
      <c r="A43" s="84"/>
      <c r="B43" s="235"/>
      <c r="C43" s="236"/>
      <c r="D43" s="56"/>
      <c r="E43" s="84"/>
      <c r="F43" s="84"/>
      <c r="G43" s="84"/>
      <c r="H43" s="86"/>
      <c r="I43" s="87"/>
      <c r="J43" s="84"/>
      <c r="K43" s="88"/>
      <c r="L43" s="89"/>
      <c r="M43" s="84"/>
      <c r="N43" s="87"/>
      <c r="O43" s="237"/>
      <c r="P43" s="238"/>
      <c r="Q43" s="235"/>
      <c r="R43" s="86"/>
      <c r="S43" s="235"/>
      <c r="T43" s="86"/>
      <c r="U43" s="235"/>
      <c r="V43" s="86"/>
      <c r="W43" s="235"/>
      <c r="X43" s="235"/>
      <c r="Y43" s="86"/>
      <c r="Z43" s="235"/>
      <c r="AA43" s="86"/>
      <c r="AB43" s="235"/>
      <c r="AC43" s="86"/>
      <c r="AD43" s="235"/>
      <c r="AE43" s="86"/>
      <c r="AF43" s="235"/>
      <c r="AG43" s="84"/>
      <c r="AH43" s="235"/>
      <c r="AI43" s="84"/>
      <c r="AJ43" s="86"/>
      <c r="AK43" s="235"/>
      <c r="AL43" s="86"/>
      <c r="AM43" s="235"/>
      <c r="AN43" s="88"/>
      <c r="AO43" s="227"/>
      <c r="AP43" s="227"/>
      <c r="AQ43" s="227"/>
      <c r="AT43" s="228"/>
      <c r="AU43" s="228"/>
    </row>
    <row r="44" spans="1:48" s="50" customFormat="1" x14ac:dyDescent="0.25">
      <c r="A44" s="107">
        <v>1</v>
      </c>
      <c r="B44" s="112">
        <v>2</v>
      </c>
      <c r="C44" s="108"/>
      <c r="D44" s="110">
        <v>3</v>
      </c>
      <c r="E44" s="111">
        <v>4</v>
      </c>
      <c r="F44" s="112">
        <v>5</v>
      </c>
      <c r="G44" s="112">
        <v>6</v>
      </c>
      <c r="H44" s="113">
        <v>7</v>
      </c>
      <c r="I44" s="112">
        <v>8</v>
      </c>
      <c r="J44" s="112">
        <v>9</v>
      </c>
      <c r="K44" s="114"/>
      <c r="L44" s="115">
        <v>10</v>
      </c>
      <c r="M44" s="112">
        <v>11</v>
      </c>
      <c r="N44" s="112">
        <v>12</v>
      </c>
      <c r="O44" s="111">
        <v>13</v>
      </c>
      <c r="P44" s="116">
        <v>14</v>
      </c>
      <c r="Q44" s="112">
        <v>15</v>
      </c>
      <c r="R44" s="111">
        <v>16</v>
      </c>
      <c r="S44" s="239">
        <v>17</v>
      </c>
      <c r="T44" s="110">
        <v>18</v>
      </c>
      <c r="U44" s="111">
        <v>19</v>
      </c>
      <c r="V44" s="112">
        <v>20</v>
      </c>
      <c r="W44" s="112">
        <v>21</v>
      </c>
      <c r="X44" s="111">
        <v>22</v>
      </c>
      <c r="Y44" s="111">
        <v>23</v>
      </c>
      <c r="Z44" s="112">
        <v>23</v>
      </c>
      <c r="AA44" s="108">
        <v>24</v>
      </c>
      <c r="AB44" s="240">
        <v>25</v>
      </c>
      <c r="AC44" s="112">
        <v>26</v>
      </c>
      <c r="AD44" s="108">
        <v>27</v>
      </c>
      <c r="AE44" s="240">
        <v>28</v>
      </c>
      <c r="AF44" s="112">
        <v>29</v>
      </c>
      <c r="AG44" s="108">
        <v>30</v>
      </c>
      <c r="AH44" s="240">
        <v>31</v>
      </c>
      <c r="AI44" s="112">
        <v>32</v>
      </c>
      <c r="AJ44" s="108">
        <v>33</v>
      </c>
      <c r="AK44" s="240">
        <v>34</v>
      </c>
      <c r="AL44" s="112">
        <v>35</v>
      </c>
      <c r="AM44" s="108">
        <v>36</v>
      </c>
      <c r="AN44" s="240">
        <v>37</v>
      </c>
      <c r="AO44" s="241">
        <v>38</v>
      </c>
      <c r="AP44" s="242"/>
      <c r="AQ44" s="243"/>
      <c r="AS44" s="244"/>
      <c r="AT44" s="244"/>
    </row>
    <row r="45" spans="1:48" s="50" customFormat="1" x14ac:dyDescent="0.25">
      <c r="A45" s="123">
        <v>1</v>
      </c>
      <c r="B45" s="245" t="str">
        <f>'[1]data faskes19'!B10</f>
        <v>BUNULREJO</v>
      </c>
      <c r="C45" s="185"/>
      <c r="D45" s="125">
        <f>'[1]data faskes19'!E10</f>
        <v>364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15</v>
      </c>
      <c r="G45" s="123">
        <f>E45+F45</f>
        <v>15</v>
      </c>
      <c r="H45" s="246">
        <f>G45/D45*100</f>
        <v>4.1208791208791204</v>
      </c>
      <c r="I45" s="133">
        <f>E45/G45*100</f>
        <v>0</v>
      </c>
      <c r="J45" s="123">
        <f>G45</f>
        <v>15</v>
      </c>
      <c r="K45" s="247"/>
      <c r="L45" s="246">
        <f>H45</f>
        <v>4.1208791208791204</v>
      </c>
      <c r="M45" s="123">
        <f>COUNTIFS('[1]Form 3E'!$M$15:$M$726,"R",'[1]Form 3E'!$P$15:$P$726,"&gt;="&amp;$AZ$10,'[1]Form 3E'!$P$15:$P$726,"&lt;="&amp;$BA$10,'[1]Form 3E'!$H$15:$H$726,B45)</f>
        <v>0</v>
      </c>
      <c r="N45" s="133" t="e">
        <f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8" t="e">
        <f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7" t="e">
        <f>Q45/E45*100</f>
        <v>#DIV/0!</v>
      </c>
      <c r="S45" s="193"/>
      <c r="T45" s="126"/>
      <c r="U45" s="131"/>
      <c r="V45" s="127"/>
      <c r="W45" s="249">
        <f>SUMIFS('[1]Form 3E'!$X$15:$X$726,'[1]Form 3E'!$Z$15:$Z$726,"&gt;="&amp;$AZ$10,'[1]Form 3E'!$Z$15:$Z$726,"&lt;="&amp;$BA$10,'[1]Form 3E'!$M$15:$M$726,"R",'[1]Form 3E'!$H$15:$H$726,B45)</f>
        <v>0</v>
      </c>
      <c r="X45" s="129">
        <f>'[1]data faskes19'!R10</f>
        <v>0</v>
      </c>
      <c r="Y45" s="133" t="e">
        <f>W45/X45*100</f>
        <v>#DIV/0!</v>
      </c>
      <c r="Z45" s="131">
        <f>COUNTIFS('[1]Form 3E'!$AA$15:$AA$726,"&gt;="&amp;$AZ$10,'[1]Form 3E'!$AA$15:$AA$726,"&lt;="&amp;$BA$10,'[1]Form 3E'!$M$15:$M$726,"R",'[1]Form 3E'!$H$15:$H$726,B45)</f>
        <v>0</v>
      </c>
      <c r="AA45" s="250" t="e">
        <f>Z45/W45*100</f>
        <v>#DIV/0!</v>
      </c>
      <c r="AB45" s="131">
        <f>COUNTIFS('[1]Form 3E'!$AB$15:$AB$726,"&gt;="&amp;$AZ$10,'[1]Form 3E'!$AB$15:$AB$726,"&lt;="&amp;$BA$10,'[1]Form 3E'!$M$15:$M$726,"R",'[1]Form 3E'!$H$15:$H$726,B45)</f>
        <v>0</v>
      </c>
      <c r="AC45" s="127" t="e">
        <f>AB45/W45*100</f>
        <v>#DIV/0!</v>
      </c>
      <c r="AD45" s="131">
        <f>COUNTIFS('[1]Form 3E'!$AD$15:$AD$726,"&gt;="&amp;$AZ$10,'[1]Form 3E'!$AD$15:$AD$726,"&lt;="&amp;$BA$10,'[1]Form 3E'!$M$15:$M$726,"R",'[1]Form 3E'!$AE$15:$AE$726,"R",'[1]Form 3E'!$H$15:$H$726,B45)</f>
        <v>0</v>
      </c>
      <c r="AE45" s="251" t="e">
        <f>AD45/W45*100</f>
        <v>#DIV/0!</v>
      </c>
      <c r="AF45" s="131"/>
      <c r="AG45" s="131">
        <f>COUNTIFS('[1]Form 3E'!$AF$15:$AF$726,"&gt;="&amp;$AZ$10,'[1]Form 3E'!$AF$15:$AF$726,"&lt;="&amp;$BA$10,'[1]Form 3E'!$AG$15:$AG$726,"R",'[1]Form 3E'!$H$15:$H$726,B45)</f>
        <v>0</v>
      </c>
      <c r="AH45" s="131">
        <f>COUNTIFS('[1]Form 3E'!$AF$15:$AF$726,"&gt;="&amp;$AZ$10,'[1]Form 3E'!$AF$15:$AF$726,"&lt;="&amp;$BA$10,'[1]Form 3E'!$AG$15:$AG$726,"NR",'[1]Form 3E'!$H$15:$H$726,B45)</f>
        <v>0</v>
      </c>
      <c r="AI45" s="123">
        <f>SUM(AG45:AH45)</f>
        <v>0</v>
      </c>
      <c r="AJ45" s="127" t="e">
        <f>AI45/AF45*100</f>
        <v>#DIV/0!</v>
      </c>
      <c r="AK45" s="131">
        <f>COUNTIFS('[1]Form 3E'!$AH$15:$AH$726,"&gt;="&amp;$AZ$10,'[1]Form 3E'!$AH$15:$AH$726,"&lt;="&amp;$BA$10,'[1]Form 3E'!$AG$15:$AG$726,"R",'[1]Form 3E'!$H$15:$H$726,B45)</f>
        <v>0</v>
      </c>
      <c r="AL45" s="250" t="e">
        <f t="shared" ref="AL45:AL63" si="20">AK45/AF45*100</f>
        <v>#DIV/0!</v>
      </c>
      <c r="AM45" s="131">
        <f>COUNTIFS('[1]Form 3E'!$AI$15:$AI$726,"&gt;="&amp;$AZ$10,'[1]Form 3E'!$AI$15:$AI$726,"&lt;="&amp;$BA$10,'[1]Form 3E'!$AG$15:$AG$726,"R",'[1]Form 3E'!$H$15:$H$726,B45)</f>
        <v>0</v>
      </c>
      <c r="AN45" s="251" t="e">
        <f>AM45/AG45*100</f>
        <v>#DIV/0!</v>
      </c>
      <c r="AO45" s="252"/>
      <c r="AP45" s="253"/>
      <c r="AQ45" s="254"/>
      <c r="AR45" s="244"/>
      <c r="AS45" s="244"/>
      <c r="AT45" s="255"/>
      <c r="AU45" s="256"/>
    </row>
    <row r="46" spans="1:48" s="50" customFormat="1" x14ac:dyDescent="0.25">
      <c r="A46" s="123">
        <v>2</v>
      </c>
      <c r="B46" s="245" t="str">
        <f>'[1]data faskes19'!B11</f>
        <v>JODIPAN</v>
      </c>
      <c r="C46" s="185"/>
      <c r="D46" s="125">
        <f>'[1]data faskes19'!E11</f>
        <v>185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17</v>
      </c>
      <c r="G46" s="123">
        <f t="shared" ref="G46:G62" si="21">E46+F46</f>
        <v>17</v>
      </c>
      <c r="H46" s="246">
        <f t="shared" ref="H46:H63" si="22">G46/D46*100</f>
        <v>9.1891891891891895</v>
      </c>
      <c r="I46" s="133">
        <f t="shared" ref="I46:I63" si="23">E46/G46*100</f>
        <v>0</v>
      </c>
      <c r="J46" s="123">
        <f t="shared" ref="J46:J63" si="24">G46</f>
        <v>17</v>
      </c>
      <c r="K46" s="247"/>
      <c r="L46" s="246">
        <f t="shared" ref="L46:L63" si="25">H46</f>
        <v>9.1891891891891895</v>
      </c>
      <c r="M46" s="123">
        <f>COUNTIFS('[1]Form 3E'!$M$15:$M$726,"R",'[1]Form 3E'!$P$15:$P$726,"&gt;="&amp;$AZ$10,'[1]Form 3E'!$P$15:$P$726,"&lt;="&amp;$BA$10,'[1]Form 3E'!$H$15:$H$726,B46)</f>
        <v>0</v>
      </c>
      <c r="N46" s="133" t="e">
        <f t="shared" ref="N46:N63" si="26">M46/E46*100</f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8" t="e">
        <f t="shared" ref="P46:P63" si="27">O46/M46*100</f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7" t="e">
        <f t="shared" ref="R46:R63" si="28">Q46/E46*100</f>
        <v>#DIV/0!</v>
      </c>
      <c r="S46" s="193"/>
      <c r="T46" s="126"/>
      <c r="U46" s="131"/>
      <c r="V46" s="127"/>
      <c r="W46" s="249">
        <f>SUMIFS('[1]Form 3E'!$X$15:$X$726,'[1]Form 3E'!$Z$15:$Z$726,"&gt;="&amp;$AZ$10,'[1]Form 3E'!$Z$15:$Z$726,"&lt;="&amp;$BA$10,'[1]Form 3E'!$M$15:$M$726,"R",'[1]Form 3E'!$H$15:$H$726,B46)</f>
        <v>0</v>
      </c>
      <c r="X46" s="129">
        <f>'[1]data faskes19'!R11</f>
        <v>0</v>
      </c>
      <c r="Y46" s="133" t="e">
        <f t="shared" ref="Y46:Y63" si="29">W46/X46*100</f>
        <v>#DIV/0!</v>
      </c>
      <c r="Z46" s="131">
        <f>COUNTIFS('[1]Form 3E'!$AA$15:$AA$726,"&gt;="&amp;$AZ$10,'[1]Form 3E'!$AA$15:$AA$726,"&lt;="&amp;$BA$10,'[1]Form 3E'!$M$15:$M$726,"R",'[1]Form 3E'!$H$15:$H$726,B46)</f>
        <v>0</v>
      </c>
      <c r="AA46" s="250" t="e">
        <f t="shared" ref="AA46:AA63" si="30">Z46/W46*100</f>
        <v>#DIV/0!</v>
      </c>
      <c r="AB46" s="131">
        <f>COUNTIFS('[1]Form 3E'!$AB$15:$AB$726,"&gt;="&amp;$AZ$10,'[1]Form 3E'!$AB$15:$AB$726,"&lt;="&amp;$BA$10,'[1]Form 3E'!$M$15:$M$726,"R",'[1]Form 3E'!$H$15:$H$726,B46)</f>
        <v>0</v>
      </c>
      <c r="AC46" s="127" t="e">
        <f t="shared" ref="AC46:AC63" si="31">AB46/W46*100</f>
        <v>#DIV/0!</v>
      </c>
      <c r="AD46" s="131">
        <f>COUNTIFS('[1]Form 3E'!$AD$15:$AD$726,"&gt;="&amp;$AZ$10,'[1]Form 3E'!$AD$15:$AD$726,"&lt;="&amp;$BA$10,'[1]Form 3E'!$M$15:$M$726,"R",'[1]Form 3E'!$AE$15:$AE$726,"R",'[1]Form 3E'!$H$15:$H$726,B46)</f>
        <v>0</v>
      </c>
      <c r="AE46" s="251" t="e">
        <f t="shared" ref="AE46:AE63" si="32">AD46/W46*100</f>
        <v>#DIV/0!</v>
      </c>
      <c r="AF46" s="134"/>
      <c r="AG46" s="131">
        <f>COUNTIFS('[1]Form 3E'!$AF$15:$AF$726,"&gt;="&amp;$AZ$10,'[1]Form 3E'!$AF$15:$AF$726,"&lt;="&amp;$BA$10,'[1]Form 3E'!$AG$15:$AG$726,"R",'[1]Form 3E'!$H$15:$H$726,B46)</f>
        <v>0</v>
      </c>
      <c r="AH46" s="131">
        <f>COUNTIFS('[1]Form 3E'!$AF$15:$AF$726,"&gt;="&amp;$AZ$10,'[1]Form 3E'!$AF$15:$AF$726,"&lt;="&amp;$BA$10,'[1]Form 3E'!$AG$15:$AG$726,"NR",'[1]Form 3E'!$H$15:$H$726,B46)</f>
        <v>0</v>
      </c>
      <c r="AI46" s="123">
        <f t="shared" ref="AI46:AI63" si="33">SUM(AG46:AH46)</f>
        <v>0</v>
      </c>
      <c r="AJ46" s="127" t="e">
        <f t="shared" ref="AJ46:AJ63" si="34">AI46/AF46*100</f>
        <v>#DIV/0!</v>
      </c>
      <c r="AK46" s="131">
        <f>COUNTIFS('[1]Form 3E'!$AH$15:$AH$726,"&gt;="&amp;$AZ$10,'[1]Form 3E'!$AH$15:$AH$726,"&lt;="&amp;$BA$10,'[1]Form 3E'!$AG$15:$AG$726,"R",'[1]Form 3E'!$H$15:$H$726,B46)</f>
        <v>0</v>
      </c>
      <c r="AL46" s="250" t="e">
        <f t="shared" si="20"/>
        <v>#DIV/0!</v>
      </c>
      <c r="AM46" s="131">
        <f>COUNTIFS('[1]Form 3E'!$AI$15:$AI$726,"&gt;="&amp;$AZ$10,'[1]Form 3E'!$AI$15:$AI$726,"&lt;="&amp;$BA$10,'[1]Form 3E'!$AG$15:$AG$726,"R",'[1]Form 3E'!$H$15:$H$726,B46)</f>
        <v>0</v>
      </c>
      <c r="AN46" s="251" t="e">
        <f t="shared" ref="AN46:AN63" si="35">AM46/AG46*100</f>
        <v>#DIV/0!</v>
      </c>
      <c r="AO46" s="252"/>
      <c r="AP46" s="253"/>
      <c r="AQ46" s="254"/>
      <c r="AR46" s="244"/>
      <c r="AS46" s="244"/>
      <c r="AT46" s="255"/>
      <c r="AU46" s="256"/>
    </row>
    <row r="47" spans="1:48" s="50" customFormat="1" x14ac:dyDescent="0.25">
      <c r="A47" s="123">
        <v>3</v>
      </c>
      <c r="B47" s="245" t="str">
        <f>'[1]data faskes19'!B12</f>
        <v>KESATRIAN</v>
      </c>
      <c r="C47" s="185"/>
      <c r="D47" s="125">
        <f>'[1]data faskes19'!E12</f>
        <v>168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15</v>
      </c>
      <c r="G47" s="123">
        <f t="shared" si="21"/>
        <v>15</v>
      </c>
      <c r="H47" s="246">
        <f t="shared" si="22"/>
        <v>8.9285714285714288</v>
      </c>
      <c r="I47" s="133">
        <f t="shared" si="23"/>
        <v>0</v>
      </c>
      <c r="J47" s="123">
        <f t="shared" si="24"/>
        <v>15</v>
      </c>
      <c r="K47" s="247"/>
      <c r="L47" s="246">
        <f t="shared" si="25"/>
        <v>8.9285714285714288</v>
      </c>
      <c r="M47" s="123">
        <f>COUNTIFS('[1]Form 3E'!$M$15:$M$726,"R",'[1]Form 3E'!$P$15:$P$726,"&gt;="&amp;$AZ$10,'[1]Form 3E'!$P$15:$P$726,"&lt;="&amp;$BA$10,'[1]Form 3E'!$H$15:$H$726,B47)</f>
        <v>0</v>
      </c>
      <c r="N47" s="133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8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7" t="e">
        <f t="shared" si="28"/>
        <v>#DIV/0!</v>
      </c>
      <c r="S47" s="193"/>
      <c r="T47" s="126"/>
      <c r="U47" s="131"/>
      <c r="V47" s="127"/>
      <c r="W47" s="249">
        <f>SUMIFS('[1]Form 3E'!$X$15:$X$726,'[1]Form 3E'!$Z$15:$Z$726,"&gt;="&amp;$AZ$10,'[1]Form 3E'!$Z$15:$Z$726,"&lt;="&amp;$BA$10,'[1]Form 3E'!$M$15:$M$726,"R",'[1]Form 3E'!$H$15:$H$726,B47)</f>
        <v>0</v>
      </c>
      <c r="X47" s="129">
        <f>'[1]data faskes19'!R12</f>
        <v>0</v>
      </c>
      <c r="Y47" s="133" t="e">
        <f t="shared" si="29"/>
        <v>#DIV/0!</v>
      </c>
      <c r="Z47" s="131">
        <f>COUNTIFS('[1]Form 3E'!$AA$15:$AA$726,"&gt;="&amp;$AZ$10,'[1]Form 3E'!$AA$15:$AA$726,"&lt;="&amp;$BA$10,'[1]Form 3E'!$M$15:$M$726,"R",'[1]Form 3E'!$H$15:$H$726,B47)</f>
        <v>0</v>
      </c>
      <c r="AA47" s="250" t="e">
        <f t="shared" si="30"/>
        <v>#DIV/0!</v>
      </c>
      <c r="AB47" s="131">
        <f>COUNTIFS('[1]Form 3E'!$AB$15:$AB$726,"&gt;="&amp;$AZ$10,'[1]Form 3E'!$AB$15:$AB$726,"&lt;="&amp;$BA$10,'[1]Form 3E'!$M$15:$M$726,"R",'[1]Form 3E'!$H$15:$H$726,B47)</f>
        <v>0</v>
      </c>
      <c r="AC47" s="127" t="e">
        <f t="shared" si="31"/>
        <v>#DIV/0!</v>
      </c>
      <c r="AD47" s="131">
        <f>COUNTIFS('[1]Form 3E'!$AD$15:$AD$726,"&gt;="&amp;$AZ$10,'[1]Form 3E'!$AD$15:$AD$726,"&lt;="&amp;$BA$10,'[1]Form 3E'!$M$15:$M$726,"R",'[1]Form 3E'!$AE$15:$AE$726,"R",'[1]Form 3E'!$H$15:$H$726,B47)</f>
        <v>0</v>
      </c>
      <c r="AE47" s="251" t="e">
        <f t="shared" si="32"/>
        <v>#DIV/0!</v>
      </c>
      <c r="AF47" s="134"/>
      <c r="AG47" s="131">
        <f>COUNTIFS('[1]Form 3E'!$AF$15:$AF$726,"&gt;="&amp;$AZ$10,'[1]Form 3E'!$AF$15:$AF$726,"&lt;="&amp;$BA$10,'[1]Form 3E'!$AG$15:$AG$726,"R",'[1]Form 3E'!$H$15:$H$726,B47)</f>
        <v>0</v>
      </c>
      <c r="AH47" s="131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7" t="e">
        <f t="shared" si="34"/>
        <v>#DIV/0!</v>
      </c>
      <c r="AK47" s="131">
        <f>COUNTIFS('[1]Form 3E'!$AH$15:$AH$726,"&gt;="&amp;$AZ$10,'[1]Form 3E'!$AH$15:$AH$726,"&lt;="&amp;$BA$10,'[1]Form 3E'!$AG$15:$AG$726,"R",'[1]Form 3E'!$H$15:$H$726,B47)</f>
        <v>0</v>
      </c>
      <c r="AL47" s="250" t="e">
        <f t="shared" si="20"/>
        <v>#DIV/0!</v>
      </c>
      <c r="AM47" s="131">
        <f>COUNTIFS('[1]Form 3E'!$AI$15:$AI$726,"&gt;="&amp;$AZ$10,'[1]Form 3E'!$AI$15:$AI$726,"&lt;="&amp;$BA$10,'[1]Form 3E'!$AG$15:$AG$726,"R",'[1]Form 3E'!$H$15:$H$726,B47)</f>
        <v>0</v>
      </c>
      <c r="AN47" s="251" t="e">
        <f t="shared" si="35"/>
        <v>#DIV/0!</v>
      </c>
      <c r="AO47" s="252"/>
      <c r="AP47" s="253"/>
      <c r="AQ47" s="254"/>
      <c r="AR47" s="244"/>
      <c r="AS47" s="244"/>
      <c r="AT47" s="255"/>
      <c r="AU47" s="256"/>
    </row>
    <row r="48" spans="1:48" s="50" customFormat="1" x14ac:dyDescent="0.25">
      <c r="A48" s="123">
        <v>4</v>
      </c>
      <c r="B48" s="245" t="str">
        <f>'[1]data faskes19'!B13</f>
        <v>POLEHAN</v>
      </c>
      <c r="C48" s="185"/>
      <c r="D48" s="125">
        <f>'[1]data faskes19'!E13</f>
        <v>283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14</v>
      </c>
      <c r="G48" s="123">
        <f t="shared" si="21"/>
        <v>14</v>
      </c>
      <c r="H48" s="246">
        <f t="shared" si="22"/>
        <v>4.946996466431095</v>
      </c>
      <c r="I48" s="133">
        <f t="shared" si="23"/>
        <v>0</v>
      </c>
      <c r="J48" s="123">
        <f t="shared" si="24"/>
        <v>14</v>
      </c>
      <c r="K48" s="247"/>
      <c r="L48" s="246">
        <f t="shared" si="25"/>
        <v>4.946996466431095</v>
      </c>
      <c r="M48" s="123">
        <f>COUNTIFS('[1]Form 3E'!$M$15:$M$726,"R",'[1]Form 3E'!$P$15:$P$726,"&gt;="&amp;$AZ$10,'[1]Form 3E'!$P$15:$P$726,"&lt;="&amp;$BA$10,'[1]Form 3E'!$H$15:$H$726,B48)</f>
        <v>0</v>
      </c>
      <c r="N48" s="133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8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7" t="e">
        <f t="shared" si="28"/>
        <v>#DIV/0!</v>
      </c>
      <c r="S48" s="193"/>
      <c r="T48" s="126"/>
      <c r="U48" s="131"/>
      <c r="V48" s="127"/>
      <c r="W48" s="249">
        <f>SUMIFS('[1]Form 3E'!$X$15:$X$726,'[1]Form 3E'!$Z$15:$Z$726,"&gt;="&amp;$AZ$10,'[1]Form 3E'!$Z$15:$Z$726,"&lt;="&amp;$BA$10,'[1]Form 3E'!$M$15:$M$726,"R",'[1]Form 3E'!$H$15:$H$726,B48)</f>
        <v>0</v>
      </c>
      <c r="X48" s="129">
        <f>'[1]data faskes19'!R13</f>
        <v>0</v>
      </c>
      <c r="Y48" s="133" t="e">
        <f t="shared" si="29"/>
        <v>#DIV/0!</v>
      </c>
      <c r="Z48" s="131">
        <f>COUNTIFS('[1]Form 3E'!$AA$15:$AA$726,"&gt;="&amp;$AZ$10,'[1]Form 3E'!$AA$15:$AA$726,"&lt;="&amp;$BA$10,'[1]Form 3E'!$M$15:$M$726,"R",'[1]Form 3E'!$H$15:$H$726,B48)</f>
        <v>0</v>
      </c>
      <c r="AA48" s="250" t="e">
        <f t="shared" si="30"/>
        <v>#DIV/0!</v>
      </c>
      <c r="AB48" s="131">
        <f>COUNTIFS('[1]Form 3E'!$AB$15:$AB$726,"&gt;="&amp;$AZ$10,'[1]Form 3E'!$AB$15:$AB$726,"&lt;="&amp;$BA$10,'[1]Form 3E'!$M$15:$M$726,"R",'[1]Form 3E'!$H$15:$H$726,B48)</f>
        <v>0</v>
      </c>
      <c r="AC48" s="127" t="e">
        <f t="shared" si="31"/>
        <v>#DIV/0!</v>
      </c>
      <c r="AD48" s="131">
        <f>COUNTIFS('[1]Form 3E'!$AD$15:$AD$726,"&gt;="&amp;$AZ$10,'[1]Form 3E'!$AD$15:$AD$726,"&lt;="&amp;$BA$10,'[1]Form 3E'!$M$15:$M$726,"R",'[1]Form 3E'!$AE$15:$AE$726,"R",'[1]Form 3E'!$H$15:$H$726,B48)</f>
        <v>0</v>
      </c>
      <c r="AE48" s="251" t="e">
        <f t="shared" si="32"/>
        <v>#DIV/0!</v>
      </c>
      <c r="AF48" s="134"/>
      <c r="AG48" s="131">
        <f>COUNTIFS('[1]Form 3E'!$AF$15:$AF$726,"&gt;="&amp;$AZ$10,'[1]Form 3E'!$AF$15:$AF$726,"&lt;="&amp;$BA$10,'[1]Form 3E'!$AG$15:$AG$726,"R",'[1]Form 3E'!$H$15:$H$726,B48)</f>
        <v>0</v>
      </c>
      <c r="AH48" s="131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7" t="e">
        <f t="shared" si="34"/>
        <v>#DIV/0!</v>
      </c>
      <c r="AK48" s="131">
        <f>COUNTIFS('[1]Form 3E'!$AH$15:$AH$726,"&gt;="&amp;$AZ$10,'[1]Form 3E'!$AH$15:$AH$726,"&lt;="&amp;$BA$10,'[1]Form 3E'!$AG$15:$AG$726,"R",'[1]Form 3E'!$H$15:$H$726,B48)</f>
        <v>0</v>
      </c>
      <c r="AL48" s="250" t="e">
        <f t="shared" si="20"/>
        <v>#DIV/0!</v>
      </c>
      <c r="AM48" s="131">
        <f>COUNTIFS('[1]Form 3E'!$AI$15:$AI$726,"&gt;="&amp;$AZ$10,'[1]Form 3E'!$AI$15:$AI$726,"&lt;="&amp;$BA$10,'[1]Form 3E'!$AG$15:$AG$726,"R",'[1]Form 3E'!$H$15:$H$726,B48)</f>
        <v>0</v>
      </c>
      <c r="AN48" s="251" t="e">
        <f t="shared" si="35"/>
        <v>#DIV/0!</v>
      </c>
      <c r="AO48" s="252"/>
      <c r="AP48" s="253"/>
      <c r="AQ48" s="254"/>
      <c r="AR48" s="244"/>
      <c r="AS48" s="244"/>
      <c r="AT48" s="255"/>
      <c r="AU48" s="256"/>
    </row>
    <row r="49" spans="1:49" s="50" customFormat="1" x14ac:dyDescent="0.25">
      <c r="A49" s="123">
        <v>5</v>
      </c>
      <c r="B49" s="245">
        <f>'[1]data faskes19'!B14</f>
        <v>0</v>
      </c>
      <c r="C49" s="185"/>
      <c r="D49" s="125">
        <f>'[1]data faskes19'!E14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46" t="e">
        <f t="shared" si="22"/>
        <v>#DIV/0!</v>
      </c>
      <c r="I49" s="133" t="e">
        <f t="shared" si="23"/>
        <v>#DIV/0!</v>
      </c>
      <c r="J49" s="123">
        <f t="shared" si="24"/>
        <v>0</v>
      </c>
      <c r="K49" s="247"/>
      <c r="L49" s="246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3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8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7" t="e">
        <f t="shared" si="28"/>
        <v>#DIV/0!</v>
      </c>
      <c r="S49" s="193"/>
      <c r="T49" s="126"/>
      <c r="U49" s="131"/>
      <c r="V49" s="127"/>
      <c r="W49" s="249">
        <f>SUMIFS('[1]Form 3E'!$X$15:$X$726,'[1]Form 3E'!$Z$15:$Z$726,"&gt;="&amp;$AZ$10,'[1]Form 3E'!$Z$15:$Z$726,"&lt;="&amp;$BA$10,'[1]Form 3E'!$M$15:$M$726,"R",'[1]Form 3E'!$H$15:$H$726,B49)</f>
        <v>0</v>
      </c>
      <c r="X49" s="129">
        <f>'[1]data faskes19'!R14</f>
        <v>0</v>
      </c>
      <c r="Y49" s="133" t="e">
        <f t="shared" si="29"/>
        <v>#DIV/0!</v>
      </c>
      <c r="Z49" s="131">
        <f>COUNTIFS('[1]Form 3E'!$AA$15:$AA$726,"&gt;="&amp;$AZ$10,'[1]Form 3E'!$AA$15:$AA$726,"&lt;="&amp;$BA$10,'[1]Form 3E'!$M$15:$M$726,"R",'[1]Form 3E'!$H$15:$H$726,B49)</f>
        <v>0</v>
      </c>
      <c r="AA49" s="250" t="e">
        <f t="shared" si="30"/>
        <v>#DIV/0!</v>
      </c>
      <c r="AB49" s="131">
        <f>COUNTIFS('[1]Form 3E'!$AB$15:$AB$726,"&gt;="&amp;$AZ$10,'[1]Form 3E'!$AB$15:$AB$726,"&lt;="&amp;$BA$10,'[1]Form 3E'!$M$15:$M$726,"R",'[1]Form 3E'!$H$15:$H$726,B49)</f>
        <v>0</v>
      </c>
      <c r="AC49" s="127" t="e">
        <f t="shared" si="31"/>
        <v>#DIV/0!</v>
      </c>
      <c r="AD49" s="131">
        <f>COUNTIFS('[1]Form 3E'!$AD$15:$AD$726,"&gt;="&amp;$AZ$10,'[1]Form 3E'!$AD$15:$AD$726,"&lt;="&amp;$BA$10,'[1]Form 3E'!$M$15:$M$726,"R",'[1]Form 3E'!$AE$15:$AE$726,"R",'[1]Form 3E'!$H$15:$H$726,B49)</f>
        <v>0</v>
      </c>
      <c r="AE49" s="251" t="e">
        <f t="shared" si="32"/>
        <v>#DIV/0!</v>
      </c>
      <c r="AF49" s="134"/>
      <c r="AG49" s="131">
        <f>COUNTIFS('[1]Form 3E'!$AF$15:$AF$726,"&gt;="&amp;$AZ$10,'[1]Form 3E'!$AF$15:$AF$726,"&lt;="&amp;$BA$10,'[1]Form 3E'!$AG$15:$AG$726,"R",'[1]Form 3E'!$H$15:$H$726,B49)</f>
        <v>0</v>
      </c>
      <c r="AH49" s="131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7" t="e">
        <f t="shared" si="34"/>
        <v>#DIV/0!</v>
      </c>
      <c r="AK49" s="131">
        <f>COUNTIFS('[1]Form 3E'!$AH$15:$AH$726,"&gt;="&amp;$AZ$10,'[1]Form 3E'!$AH$15:$AH$726,"&lt;="&amp;$BA$10,'[1]Form 3E'!$AG$15:$AG$726,"R",'[1]Form 3E'!$H$15:$H$726,B49)</f>
        <v>0</v>
      </c>
      <c r="AL49" s="250" t="e">
        <f t="shared" si="20"/>
        <v>#DIV/0!</v>
      </c>
      <c r="AM49" s="131">
        <f>COUNTIFS('[1]Form 3E'!$AI$15:$AI$726,"&gt;="&amp;$AZ$10,'[1]Form 3E'!$AI$15:$AI$726,"&lt;="&amp;$BA$10,'[1]Form 3E'!$AG$15:$AG$726,"R",'[1]Form 3E'!$H$15:$H$726,B49)</f>
        <v>0</v>
      </c>
      <c r="AN49" s="251" t="e">
        <f t="shared" si="35"/>
        <v>#DIV/0!</v>
      </c>
      <c r="AO49" s="252"/>
      <c r="AP49" s="253"/>
      <c r="AQ49" s="254"/>
      <c r="AR49" s="244"/>
      <c r="AS49" s="244"/>
      <c r="AT49" s="255"/>
      <c r="AU49" s="256"/>
    </row>
    <row r="50" spans="1:49" s="50" customFormat="1" x14ac:dyDescent="0.25">
      <c r="A50" s="123">
        <v>6</v>
      </c>
      <c r="B50" s="245">
        <f>'[1]data faskes19'!B15</f>
        <v>0</v>
      </c>
      <c r="C50" s="185"/>
      <c r="D50" s="125">
        <f>'[1]data faskes19'!E15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46" t="e">
        <f t="shared" si="22"/>
        <v>#DIV/0!</v>
      </c>
      <c r="I50" s="133" t="e">
        <f t="shared" si="23"/>
        <v>#DIV/0!</v>
      </c>
      <c r="J50" s="123">
        <f t="shared" si="24"/>
        <v>0</v>
      </c>
      <c r="K50" s="247"/>
      <c r="L50" s="246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3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8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7" t="e">
        <f t="shared" si="28"/>
        <v>#DIV/0!</v>
      </c>
      <c r="S50" s="193"/>
      <c r="T50" s="126"/>
      <c r="U50" s="131"/>
      <c r="V50" s="127"/>
      <c r="W50" s="249">
        <f>SUMIFS('[1]Form 3E'!$X$15:$X$726,'[1]Form 3E'!$Z$15:$Z$726,"&gt;="&amp;$AZ$10,'[1]Form 3E'!$Z$15:$Z$726,"&lt;="&amp;$BA$10,'[1]Form 3E'!$M$15:$M$726,"R",'[1]Form 3E'!$H$15:$H$726,B50)</f>
        <v>0</v>
      </c>
      <c r="X50" s="129">
        <f>'[1]data faskes19'!R15</f>
        <v>0</v>
      </c>
      <c r="Y50" s="133" t="e">
        <f t="shared" si="29"/>
        <v>#DIV/0!</v>
      </c>
      <c r="Z50" s="131">
        <f>COUNTIFS('[1]Form 3E'!$AA$15:$AA$726,"&gt;="&amp;$AZ$10,'[1]Form 3E'!$AA$15:$AA$726,"&lt;="&amp;$BA$10,'[1]Form 3E'!$M$15:$M$726,"R",'[1]Form 3E'!$H$15:$H$726,B50)</f>
        <v>0</v>
      </c>
      <c r="AA50" s="250" t="e">
        <f t="shared" si="30"/>
        <v>#DIV/0!</v>
      </c>
      <c r="AB50" s="131">
        <f>COUNTIFS('[1]Form 3E'!$AB$15:$AB$726,"&gt;="&amp;$AZ$10,'[1]Form 3E'!$AB$15:$AB$726,"&lt;="&amp;$BA$10,'[1]Form 3E'!$M$15:$M$726,"R",'[1]Form 3E'!$H$15:$H$726,B50)</f>
        <v>0</v>
      </c>
      <c r="AC50" s="127" t="e">
        <f t="shared" si="31"/>
        <v>#DIV/0!</v>
      </c>
      <c r="AD50" s="131">
        <f>COUNTIFS('[1]Form 3E'!$AD$15:$AD$726,"&gt;="&amp;$AZ$10,'[1]Form 3E'!$AD$15:$AD$726,"&lt;="&amp;$BA$10,'[1]Form 3E'!$M$15:$M$726,"R",'[1]Form 3E'!$AE$15:$AE$726,"R",'[1]Form 3E'!$H$15:$H$726,B50)</f>
        <v>0</v>
      </c>
      <c r="AE50" s="251" t="e">
        <f t="shared" si="32"/>
        <v>#DIV/0!</v>
      </c>
      <c r="AF50" s="134"/>
      <c r="AG50" s="131">
        <f>COUNTIFS('[1]Form 3E'!$AF$15:$AF$726,"&gt;="&amp;$AZ$10,'[1]Form 3E'!$AF$15:$AF$726,"&lt;="&amp;$BA$10,'[1]Form 3E'!$AG$15:$AG$726,"R",'[1]Form 3E'!$H$15:$H$726,B50)</f>
        <v>0</v>
      </c>
      <c r="AH50" s="131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7" t="e">
        <f t="shared" si="34"/>
        <v>#DIV/0!</v>
      </c>
      <c r="AK50" s="131">
        <f>COUNTIFS('[1]Form 3E'!$AH$15:$AH$726,"&gt;="&amp;$AZ$10,'[1]Form 3E'!$AH$15:$AH$726,"&lt;="&amp;$BA$10,'[1]Form 3E'!$AG$15:$AG$726,"R",'[1]Form 3E'!$H$15:$H$726,B50)</f>
        <v>0</v>
      </c>
      <c r="AL50" s="250" t="e">
        <f t="shared" si="20"/>
        <v>#DIV/0!</v>
      </c>
      <c r="AM50" s="131">
        <f>COUNTIFS('[1]Form 3E'!$AI$15:$AI$726,"&gt;="&amp;$AZ$10,'[1]Form 3E'!$AI$15:$AI$726,"&lt;="&amp;$BA$10,'[1]Form 3E'!$AG$15:$AG$726,"R",'[1]Form 3E'!$H$15:$H$726,B50)</f>
        <v>0</v>
      </c>
      <c r="AN50" s="251" t="e">
        <f t="shared" si="35"/>
        <v>#DIV/0!</v>
      </c>
      <c r="AO50" s="252"/>
      <c r="AP50" s="253"/>
      <c r="AQ50" s="254"/>
      <c r="AR50" s="244"/>
      <c r="AS50" s="244"/>
      <c r="AT50" s="255"/>
      <c r="AU50" s="256"/>
    </row>
    <row r="51" spans="1:49" s="50" customFormat="1" x14ac:dyDescent="0.25">
      <c r="A51" s="123">
        <v>7</v>
      </c>
      <c r="B51" s="245">
        <f>'[1]data faskes19'!B16</f>
        <v>0</v>
      </c>
      <c r="C51" s="185"/>
      <c r="D51" s="125">
        <f>'[1]data faskes19'!E16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46" t="e">
        <f t="shared" si="22"/>
        <v>#DIV/0!</v>
      </c>
      <c r="I51" s="133" t="e">
        <f t="shared" si="23"/>
        <v>#DIV/0!</v>
      </c>
      <c r="J51" s="123">
        <f t="shared" si="24"/>
        <v>0</v>
      </c>
      <c r="K51" s="247"/>
      <c r="L51" s="246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3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8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7" t="e">
        <f t="shared" si="28"/>
        <v>#DIV/0!</v>
      </c>
      <c r="S51" s="193"/>
      <c r="T51" s="126"/>
      <c r="U51" s="131"/>
      <c r="V51" s="127"/>
      <c r="W51" s="249">
        <f>SUMIFS('[1]Form 3E'!$X$15:$X$726,'[1]Form 3E'!$Z$15:$Z$726,"&gt;="&amp;$AZ$10,'[1]Form 3E'!$Z$15:$Z$726,"&lt;="&amp;$BA$10,'[1]Form 3E'!$M$15:$M$726,"R",'[1]Form 3E'!$H$15:$H$726,B51)</f>
        <v>0</v>
      </c>
      <c r="X51" s="129">
        <f>'[1]data faskes19'!R16</f>
        <v>0</v>
      </c>
      <c r="Y51" s="133" t="e">
        <f t="shared" si="29"/>
        <v>#DIV/0!</v>
      </c>
      <c r="Z51" s="131">
        <f>COUNTIFS('[1]Form 3E'!$AA$15:$AA$726,"&gt;="&amp;$AZ$10,'[1]Form 3E'!$AA$15:$AA$726,"&lt;="&amp;$BA$10,'[1]Form 3E'!$M$15:$M$726,"R",'[1]Form 3E'!$H$15:$H$726,B51)</f>
        <v>0</v>
      </c>
      <c r="AA51" s="250" t="e">
        <f t="shared" si="30"/>
        <v>#DIV/0!</v>
      </c>
      <c r="AB51" s="131">
        <f>COUNTIFS('[1]Form 3E'!$AB$15:$AB$726,"&gt;="&amp;$AZ$10,'[1]Form 3E'!$AB$15:$AB$726,"&lt;="&amp;$BA$10,'[1]Form 3E'!$M$15:$M$726,"R",'[1]Form 3E'!$H$15:$H$726,B51)</f>
        <v>0</v>
      </c>
      <c r="AC51" s="127" t="e">
        <f t="shared" si="31"/>
        <v>#DIV/0!</v>
      </c>
      <c r="AD51" s="131">
        <f>COUNTIFS('[1]Form 3E'!$AD$15:$AD$726,"&gt;="&amp;$AZ$10,'[1]Form 3E'!$AD$15:$AD$726,"&lt;="&amp;$BA$10,'[1]Form 3E'!$M$15:$M$726,"R",'[1]Form 3E'!$AE$15:$AE$726,"R",'[1]Form 3E'!$H$15:$H$726,B51)</f>
        <v>0</v>
      </c>
      <c r="AE51" s="251" t="e">
        <f t="shared" si="32"/>
        <v>#DIV/0!</v>
      </c>
      <c r="AF51" s="134"/>
      <c r="AG51" s="131">
        <f>COUNTIFS('[1]Form 3E'!$AF$15:$AF$726,"&gt;="&amp;$AZ$10,'[1]Form 3E'!$AF$15:$AF$726,"&lt;="&amp;$BA$10,'[1]Form 3E'!$AG$15:$AG$726,"R",'[1]Form 3E'!$H$15:$H$726,B51)</f>
        <v>0</v>
      </c>
      <c r="AH51" s="131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7" t="e">
        <f t="shared" si="34"/>
        <v>#DIV/0!</v>
      </c>
      <c r="AK51" s="131">
        <f>COUNTIFS('[1]Form 3E'!$AH$15:$AH$726,"&gt;="&amp;$AZ$10,'[1]Form 3E'!$AH$15:$AH$726,"&lt;="&amp;$BA$10,'[1]Form 3E'!$AG$15:$AG$726,"R",'[1]Form 3E'!$H$15:$H$726,B51)</f>
        <v>0</v>
      </c>
      <c r="AL51" s="250" t="e">
        <f t="shared" si="20"/>
        <v>#DIV/0!</v>
      </c>
      <c r="AM51" s="131">
        <f>COUNTIFS('[1]Form 3E'!$AI$15:$AI$726,"&gt;="&amp;$AZ$10,'[1]Form 3E'!$AI$15:$AI$726,"&lt;="&amp;$BA$10,'[1]Form 3E'!$AG$15:$AG$726,"R",'[1]Form 3E'!$H$15:$H$726,B51)</f>
        <v>0</v>
      </c>
      <c r="AN51" s="251" t="e">
        <f t="shared" si="35"/>
        <v>#DIV/0!</v>
      </c>
      <c r="AO51" s="252"/>
      <c r="AP51" s="253"/>
      <c r="AQ51" s="254"/>
      <c r="AR51" s="244"/>
      <c r="AS51" s="244"/>
      <c r="AT51" s="255"/>
      <c r="AU51" s="256"/>
    </row>
    <row r="52" spans="1:49" s="50" customFormat="1" x14ac:dyDescent="0.25">
      <c r="A52" s="123">
        <v>8</v>
      </c>
      <c r="B52" s="245">
        <f>'[1]data faskes19'!B17</f>
        <v>0</v>
      </c>
      <c r="C52" s="185"/>
      <c r="D52" s="125">
        <f>'[1]data faskes19'!E17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46" t="e">
        <f>G52/D52*100</f>
        <v>#DIV/0!</v>
      </c>
      <c r="I52" s="133" t="e">
        <f t="shared" si="23"/>
        <v>#DIV/0!</v>
      </c>
      <c r="J52" s="123">
        <f t="shared" si="24"/>
        <v>0</v>
      </c>
      <c r="K52" s="247"/>
      <c r="L52" s="246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3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8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7" t="e">
        <f t="shared" si="28"/>
        <v>#DIV/0!</v>
      </c>
      <c r="S52" s="193"/>
      <c r="T52" s="126"/>
      <c r="U52" s="131"/>
      <c r="V52" s="127"/>
      <c r="W52" s="249">
        <f>SUMIFS('[1]Form 3E'!$X$15:$X$726,'[1]Form 3E'!$Z$15:$Z$726,"&gt;="&amp;$AZ$10,'[1]Form 3E'!$Z$15:$Z$726,"&lt;="&amp;$BA$10,'[1]Form 3E'!$M$15:$M$726,"R",'[1]Form 3E'!$H$15:$H$726,B52)</f>
        <v>0</v>
      </c>
      <c r="X52" s="129">
        <f>'[1]data faskes19'!R17</f>
        <v>0</v>
      </c>
      <c r="Y52" s="133" t="e">
        <f t="shared" si="29"/>
        <v>#DIV/0!</v>
      </c>
      <c r="Z52" s="131">
        <f>COUNTIFS('[1]Form 3E'!$AA$15:$AA$726,"&gt;="&amp;$AZ$10,'[1]Form 3E'!$AA$15:$AA$726,"&lt;="&amp;$BA$10,'[1]Form 3E'!$M$15:$M$726,"R",'[1]Form 3E'!$H$15:$H$726,B52)</f>
        <v>0</v>
      </c>
      <c r="AA52" s="250" t="e">
        <f t="shared" si="30"/>
        <v>#DIV/0!</v>
      </c>
      <c r="AB52" s="131">
        <f>COUNTIFS('[1]Form 3E'!$AB$15:$AB$726,"&gt;="&amp;$AZ$10,'[1]Form 3E'!$AB$15:$AB$726,"&lt;="&amp;$BA$10,'[1]Form 3E'!$M$15:$M$726,"R",'[1]Form 3E'!$H$15:$H$726,B52)</f>
        <v>0</v>
      </c>
      <c r="AC52" s="127" t="e">
        <f t="shared" si="31"/>
        <v>#DIV/0!</v>
      </c>
      <c r="AD52" s="131">
        <f>COUNTIFS('[1]Form 3E'!$AD$15:$AD$726,"&gt;="&amp;$AZ$10,'[1]Form 3E'!$AD$15:$AD$726,"&lt;="&amp;$BA$10,'[1]Form 3E'!$M$15:$M$726,"R",'[1]Form 3E'!$AE$15:$AE$726,"R",'[1]Form 3E'!$H$15:$H$726,B52)</f>
        <v>0</v>
      </c>
      <c r="AE52" s="251" t="e">
        <f t="shared" si="32"/>
        <v>#DIV/0!</v>
      </c>
      <c r="AF52" s="134"/>
      <c r="AG52" s="131">
        <f>COUNTIFS('[1]Form 3E'!$AF$15:$AF$726,"&gt;="&amp;$AZ$10,'[1]Form 3E'!$AF$15:$AF$726,"&lt;="&amp;$BA$10,'[1]Form 3E'!$AG$15:$AG$726,"R",'[1]Form 3E'!$H$15:$H$726,B52)</f>
        <v>0</v>
      </c>
      <c r="AH52" s="131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7" t="e">
        <f t="shared" si="34"/>
        <v>#DIV/0!</v>
      </c>
      <c r="AK52" s="131">
        <f>COUNTIFS('[1]Form 3E'!$AH$15:$AH$726,"&gt;="&amp;$AZ$10,'[1]Form 3E'!$AH$15:$AH$726,"&lt;="&amp;$BA$10,'[1]Form 3E'!$AG$15:$AG$726,"R",'[1]Form 3E'!$H$15:$H$726,B52)</f>
        <v>0</v>
      </c>
      <c r="AL52" s="250" t="e">
        <f t="shared" si="20"/>
        <v>#DIV/0!</v>
      </c>
      <c r="AM52" s="131">
        <f>COUNTIFS('[1]Form 3E'!$AI$15:$AI$726,"&gt;="&amp;$AZ$10,'[1]Form 3E'!$AI$15:$AI$726,"&lt;="&amp;$BA$10,'[1]Form 3E'!$AG$15:$AG$726,"R",'[1]Form 3E'!$H$15:$H$726,B52)</f>
        <v>0</v>
      </c>
      <c r="AN52" s="251" t="e">
        <f t="shared" si="35"/>
        <v>#DIV/0!</v>
      </c>
      <c r="AO52" s="252"/>
      <c r="AP52" s="253"/>
      <c r="AQ52" s="254"/>
      <c r="AR52" s="244"/>
      <c r="AS52" s="244"/>
      <c r="AT52" s="255"/>
      <c r="AU52" s="256"/>
    </row>
    <row r="53" spans="1:49" s="50" customFormat="1" x14ac:dyDescent="0.25">
      <c r="A53" s="123">
        <v>9</v>
      </c>
      <c r="B53" s="245">
        <f>'[1]data faskes19'!B18</f>
        <v>0</v>
      </c>
      <c r="C53" s="185"/>
      <c r="D53" s="125">
        <f>'[1]data faskes19'!E18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46" t="e">
        <f t="shared" si="22"/>
        <v>#DIV/0!</v>
      </c>
      <c r="I53" s="133" t="e">
        <f t="shared" si="23"/>
        <v>#DIV/0!</v>
      </c>
      <c r="J53" s="123">
        <f t="shared" si="24"/>
        <v>0</v>
      </c>
      <c r="K53" s="247"/>
      <c r="L53" s="246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3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8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7" t="e">
        <f t="shared" si="28"/>
        <v>#DIV/0!</v>
      </c>
      <c r="S53" s="193"/>
      <c r="T53" s="126"/>
      <c r="U53" s="131"/>
      <c r="V53" s="127"/>
      <c r="W53" s="249">
        <f>SUMIFS('[1]Form 3E'!$X$15:$X$726,'[1]Form 3E'!$Z$15:$Z$726,"&gt;="&amp;$AZ$10,'[1]Form 3E'!$Z$15:$Z$726,"&lt;="&amp;$BA$10,'[1]Form 3E'!$M$15:$M$726,"R",'[1]Form 3E'!$H$15:$H$726,B53)</f>
        <v>0</v>
      </c>
      <c r="X53" s="129">
        <f>'[1]data faskes19'!R18</f>
        <v>0</v>
      </c>
      <c r="Y53" s="133" t="e">
        <f t="shared" si="29"/>
        <v>#DIV/0!</v>
      </c>
      <c r="Z53" s="131">
        <f>COUNTIFS('[1]Form 3E'!$AA$15:$AA$726,"&gt;="&amp;$AZ$10,'[1]Form 3E'!$AA$15:$AA$726,"&lt;="&amp;$BA$10,'[1]Form 3E'!$M$15:$M$726,"R",'[1]Form 3E'!$H$15:$H$726,B53)</f>
        <v>0</v>
      </c>
      <c r="AA53" s="250" t="e">
        <f t="shared" si="30"/>
        <v>#DIV/0!</v>
      </c>
      <c r="AB53" s="131">
        <f>COUNTIFS('[1]Form 3E'!$AB$15:$AB$726,"&gt;="&amp;$AZ$10,'[1]Form 3E'!$AB$15:$AB$726,"&lt;="&amp;$BA$10,'[1]Form 3E'!$M$15:$M$726,"R",'[1]Form 3E'!$H$15:$H$726,B53)</f>
        <v>0</v>
      </c>
      <c r="AC53" s="127" t="e">
        <f t="shared" si="31"/>
        <v>#DIV/0!</v>
      </c>
      <c r="AD53" s="131">
        <f>COUNTIFS('[1]Form 3E'!$AD$15:$AD$726,"&gt;="&amp;$AZ$10,'[1]Form 3E'!$AD$15:$AD$726,"&lt;="&amp;$BA$10,'[1]Form 3E'!$M$15:$M$726,"R",'[1]Form 3E'!$AE$15:$AE$726,"R",'[1]Form 3E'!$H$15:$H$726,B53)</f>
        <v>0</v>
      </c>
      <c r="AE53" s="251" t="e">
        <f t="shared" si="32"/>
        <v>#DIV/0!</v>
      </c>
      <c r="AF53" s="134"/>
      <c r="AG53" s="131">
        <f>COUNTIFS('[1]Form 3E'!$AF$15:$AF$726,"&gt;="&amp;$AZ$10,'[1]Form 3E'!$AF$15:$AF$726,"&lt;="&amp;$BA$10,'[1]Form 3E'!$AG$15:$AG$726,"R",'[1]Form 3E'!$H$15:$H$726,B53)</f>
        <v>0</v>
      </c>
      <c r="AH53" s="131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7" t="e">
        <f t="shared" si="34"/>
        <v>#DIV/0!</v>
      </c>
      <c r="AK53" s="131">
        <f>COUNTIFS('[1]Form 3E'!$AH$15:$AH$726,"&gt;="&amp;$AZ$10,'[1]Form 3E'!$AH$15:$AH$726,"&lt;="&amp;$BA$10,'[1]Form 3E'!$AG$15:$AG$726,"R",'[1]Form 3E'!$H$15:$H$726,B53)</f>
        <v>0</v>
      </c>
      <c r="AL53" s="250" t="e">
        <f t="shared" si="20"/>
        <v>#DIV/0!</v>
      </c>
      <c r="AM53" s="131">
        <f>COUNTIFS('[1]Form 3E'!$AI$15:$AI$726,"&gt;="&amp;$AZ$10,'[1]Form 3E'!$AI$15:$AI$726,"&lt;="&amp;$BA$10,'[1]Form 3E'!$AG$15:$AG$726,"R",'[1]Form 3E'!$H$15:$H$726,B53)</f>
        <v>0</v>
      </c>
      <c r="AN53" s="251" t="e">
        <f t="shared" si="35"/>
        <v>#DIV/0!</v>
      </c>
      <c r="AO53" s="252"/>
      <c r="AP53" s="253"/>
      <c r="AQ53" s="254"/>
      <c r="AR53" s="244"/>
      <c r="AS53" s="244"/>
      <c r="AT53" s="255"/>
      <c r="AU53" s="256"/>
    </row>
    <row r="54" spans="1:49" s="50" customFormat="1" x14ac:dyDescent="0.25">
      <c r="A54" s="123">
        <v>10</v>
      </c>
      <c r="B54" s="245">
        <f>'[1]data faskes19'!B19</f>
        <v>0</v>
      </c>
      <c r="C54" s="185"/>
      <c r="D54" s="125">
        <f>'[1]data faskes19'!E19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46" t="e">
        <f t="shared" si="22"/>
        <v>#DIV/0!</v>
      </c>
      <c r="I54" s="133" t="e">
        <f t="shared" si="23"/>
        <v>#DIV/0!</v>
      </c>
      <c r="J54" s="123">
        <f t="shared" si="24"/>
        <v>0</v>
      </c>
      <c r="K54" s="247"/>
      <c r="L54" s="246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3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8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7" t="e">
        <f t="shared" si="28"/>
        <v>#DIV/0!</v>
      </c>
      <c r="S54" s="193"/>
      <c r="T54" s="126"/>
      <c r="U54" s="131"/>
      <c r="V54" s="127"/>
      <c r="W54" s="249">
        <f>SUMIFS('[1]Form 3E'!$X$15:$X$726,'[1]Form 3E'!$Z$15:$Z$726,"&gt;="&amp;$AZ$10,'[1]Form 3E'!$Z$15:$Z$726,"&lt;="&amp;$BA$10,'[1]Form 3E'!$M$15:$M$726,"R",'[1]Form 3E'!$H$15:$H$726,B54)</f>
        <v>0</v>
      </c>
      <c r="X54" s="129">
        <f>'[1]data faskes19'!R19</f>
        <v>0</v>
      </c>
      <c r="Y54" s="133" t="e">
        <f t="shared" si="29"/>
        <v>#DIV/0!</v>
      </c>
      <c r="Z54" s="131">
        <f>COUNTIFS('[1]Form 3E'!$AA$15:$AA$726,"&gt;="&amp;$AZ$10,'[1]Form 3E'!$AA$15:$AA$726,"&lt;="&amp;$BA$10,'[1]Form 3E'!$M$15:$M$726,"R",'[1]Form 3E'!$H$15:$H$726,B54)</f>
        <v>0</v>
      </c>
      <c r="AA54" s="250" t="e">
        <f t="shared" si="30"/>
        <v>#DIV/0!</v>
      </c>
      <c r="AB54" s="131">
        <f>COUNTIFS('[1]Form 3E'!$AB$15:$AB$726,"&gt;="&amp;$AZ$10,'[1]Form 3E'!$AB$15:$AB$726,"&lt;="&amp;$BA$10,'[1]Form 3E'!$M$15:$M$726,"R",'[1]Form 3E'!$H$15:$H$726,B54)</f>
        <v>0</v>
      </c>
      <c r="AC54" s="127" t="e">
        <f t="shared" si="31"/>
        <v>#DIV/0!</v>
      </c>
      <c r="AD54" s="131">
        <f>COUNTIFS('[1]Form 3E'!$AD$15:$AD$726,"&gt;="&amp;$AZ$10,'[1]Form 3E'!$AD$15:$AD$726,"&lt;="&amp;$BA$10,'[1]Form 3E'!$M$15:$M$726,"R",'[1]Form 3E'!$AE$15:$AE$726,"R",'[1]Form 3E'!$H$15:$H$726,B54)</f>
        <v>0</v>
      </c>
      <c r="AE54" s="251" t="e">
        <f t="shared" si="32"/>
        <v>#DIV/0!</v>
      </c>
      <c r="AF54" s="134"/>
      <c r="AG54" s="131">
        <f>COUNTIFS('[1]Form 3E'!$AF$15:$AF$726,"&gt;="&amp;$AZ$10,'[1]Form 3E'!$AF$15:$AF$726,"&lt;="&amp;$BA$10,'[1]Form 3E'!$AG$15:$AG$726,"R",'[1]Form 3E'!$H$15:$H$726,B54)</f>
        <v>0</v>
      </c>
      <c r="AH54" s="131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7" t="e">
        <f t="shared" si="34"/>
        <v>#DIV/0!</v>
      </c>
      <c r="AK54" s="131">
        <f>COUNTIFS('[1]Form 3E'!$AH$15:$AH$726,"&gt;="&amp;$AZ$10,'[1]Form 3E'!$AH$15:$AH$726,"&lt;="&amp;$BA$10,'[1]Form 3E'!$AG$15:$AG$726,"R",'[1]Form 3E'!$H$15:$H$726,B54)</f>
        <v>0</v>
      </c>
      <c r="AL54" s="250" t="e">
        <f t="shared" si="20"/>
        <v>#DIV/0!</v>
      </c>
      <c r="AM54" s="131">
        <f>COUNTIFS('[1]Form 3E'!$AI$15:$AI$726,"&gt;="&amp;$AZ$10,'[1]Form 3E'!$AI$15:$AI$726,"&lt;="&amp;$BA$10,'[1]Form 3E'!$AG$15:$AG$726,"R",'[1]Form 3E'!$H$15:$H$726,B54)</f>
        <v>0</v>
      </c>
      <c r="AN54" s="251" t="e">
        <f t="shared" si="35"/>
        <v>#DIV/0!</v>
      </c>
      <c r="AO54" s="252"/>
      <c r="AP54" s="253"/>
      <c r="AQ54" s="254"/>
      <c r="AR54" s="244"/>
      <c r="AS54" s="244"/>
      <c r="AT54" s="255"/>
      <c r="AU54" s="256"/>
    </row>
    <row r="55" spans="1:49" s="50" customFormat="1" x14ac:dyDescent="0.25">
      <c r="A55" s="123">
        <v>11</v>
      </c>
      <c r="B55" s="245">
        <f>'[1]data faskes19'!B20</f>
        <v>0</v>
      </c>
      <c r="C55" s="185"/>
      <c r="D55" s="125">
        <f>'[1]data faskes19'!E20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46" t="e">
        <f t="shared" si="22"/>
        <v>#DIV/0!</v>
      </c>
      <c r="I55" s="133" t="e">
        <f t="shared" si="23"/>
        <v>#DIV/0!</v>
      </c>
      <c r="J55" s="123">
        <f t="shared" si="24"/>
        <v>0</v>
      </c>
      <c r="K55" s="247"/>
      <c r="L55" s="246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3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8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7" t="e">
        <f t="shared" si="28"/>
        <v>#DIV/0!</v>
      </c>
      <c r="S55" s="193"/>
      <c r="T55" s="126"/>
      <c r="U55" s="131"/>
      <c r="V55" s="127"/>
      <c r="W55" s="249">
        <f>SUMIFS('[1]Form 3E'!$X$15:$X$726,'[1]Form 3E'!$Z$15:$Z$726,"&gt;="&amp;$AZ$10,'[1]Form 3E'!$Z$15:$Z$726,"&lt;="&amp;$BA$10,'[1]Form 3E'!$M$15:$M$726,"R",'[1]Form 3E'!$H$15:$H$726,B55)</f>
        <v>0</v>
      </c>
      <c r="X55" s="129">
        <f>'[1]data faskes19'!R20</f>
        <v>0</v>
      </c>
      <c r="Y55" s="133" t="e">
        <f t="shared" si="29"/>
        <v>#DIV/0!</v>
      </c>
      <c r="Z55" s="131">
        <f>COUNTIFS('[1]Form 3E'!$AA$15:$AA$726,"&gt;="&amp;$AZ$10,'[1]Form 3E'!$AA$15:$AA$726,"&lt;="&amp;$BA$10,'[1]Form 3E'!$M$15:$M$726,"R",'[1]Form 3E'!$H$15:$H$726,B55)</f>
        <v>0</v>
      </c>
      <c r="AA55" s="250" t="e">
        <f t="shared" si="30"/>
        <v>#DIV/0!</v>
      </c>
      <c r="AB55" s="131">
        <f>COUNTIFS('[1]Form 3E'!$AB$15:$AB$726,"&gt;="&amp;$AZ$10,'[1]Form 3E'!$AB$15:$AB$726,"&lt;="&amp;$BA$10,'[1]Form 3E'!$M$15:$M$726,"R",'[1]Form 3E'!$H$15:$H$726,B55)</f>
        <v>0</v>
      </c>
      <c r="AC55" s="127" t="e">
        <f t="shared" si="31"/>
        <v>#DIV/0!</v>
      </c>
      <c r="AD55" s="131">
        <f>COUNTIFS('[1]Form 3E'!$AD$15:$AD$726,"&gt;="&amp;$AZ$10,'[1]Form 3E'!$AD$15:$AD$726,"&lt;="&amp;$BA$10,'[1]Form 3E'!$M$15:$M$726,"R",'[1]Form 3E'!$AE$15:$AE$726,"R",'[1]Form 3E'!$H$15:$H$726,B55)</f>
        <v>0</v>
      </c>
      <c r="AE55" s="251" t="e">
        <f t="shared" si="32"/>
        <v>#DIV/0!</v>
      </c>
      <c r="AF55" s="134"/>
      <c r="AG55" s="131">
        <f>COUNTIFS('[1]Form 3E'!$AF$15:$AF$726,"&gt;="&amp;$AZ$10,'[1]Form 3E'!$AF$15:$AF$726,"&lt;="&amp;$BA$10,'[1]Form 3E'!$AG$15:$AG$726,"R",'[1]Form 3E'!$H$15:$H$726,B55)</f>
        <v>0</v>
      </c>
      <c r="AH55" s="131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7" t="e">
        <f t="shared" si="34"/>
        <v>#DIV/0!</v>
      </c>
      <c r="AK55" s="131">
        <f>COUNTIFS('[1]Form 3E'!$AH$15:$AH$726,"&gt;="&amp;$AZ$10,'[1]Form 3E'!$AH$15:$AH$726,"&lt;="&amp;$BA$10,'[1]Form 3E'!$AG$15:$AG$726,"R",'[1]Form 3E'!$H$15:$H$726,B55)</f>
        <v>0</v>
      </c>
      <c r="AL55" s="250" t="e">
        <f t="shared" si="20"/>
        <v>#DIV/0!</v>
      </c>
      <c r="AM55" s="131">
        <f>COUNTIFS('[1]Form 3E'!$AI$15:$AI$726,"&gt;="&amp;$AZ$10,'[1]Form 3E'!$AI$15:$AI$726,"&lt;="&amp;$BA$10,'[1]Form 3E'!$AG$15:$AG$726,"R",'[1]Form 3E'!$H$15:$H$726,B55)</f>
        <v>0</v>
      </c>
      <c r="AN55" s="251" t="e">
        <f t="shared" si="35"/>
        <v>#DIV/0!</v>
      </c>
      <c r="AO55" s="252"/>
      <c r="AP55" s="253"/>
      <c r="AQ55" s="254"/>
      <c r="AR55" s="244"/>
      <c r="AS55" s="244"/>
      <c r="AT55" s="255"/>
      <c r="AU55" s="256"/>
    </row>
    <row r="56" spans="1:49" s="50" customFormat="1" x14ac:dyDescent="0.25">
      <c r="A56" s="123">
        <v>12</v>
      </c>
      <c r="B56" s="245">
        <f>'[1]data faskes19'!B21</f>
        <v>0</v>
      </c>
      <c r="C56" s="185"/>
      <c r="D56" s="125">
        <f>'[1]data faskes19'!E21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46" t="e">
        <f t="shared" si="22"/>
        <v>#DIV/0!</v>
      </c>
      <c r="I56" s="133" t="e">
        <f t="shared" si="23"/>
        <v>#DIV/0!</v>
      </c>
      <c r="J56" s="123">
        <f t="shared" si="24"/>
        <v>0</v>
      </c>
      <c r="K56" s="247"/>
      <c r="L56" s="246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3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8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7" t="e">
        <f t="shared" si="28"/>
        <v>#DIV/0!</v>
      </c>
      <c r="S56" s="193"/>
      <c r="T56" s="126"/>
      <c r="U56" s="131"/>
      <c r="V56" s="127"/>
      <c r="W56" s="249">
        <f>SUMIFS('[1]Form 3E'!$X$15:$X$726,'[1]Form 3E'!$Z$15:$Z$726,"&gt;="&amp;$AZ$10,'[1]Form 3E'!$Z$15:$Z$726,"&lt;="&amp;$BA$10,'[1]Form 3E'!$M$15:$M$726,"R",'[1]Form 3E'!$H$15:$H$726,B56)</f>
        <v>0</v>
      </c>
      <c r="X56" s="129">
        <f>'[1]data faskes19'!R21</f>
        <v>0</v>
      </c>
      <c r="Y56" s="133" t="e">
        <f t="shared" si="29"/>
        <v>#DIV/0!</v>
      </c>
      <c r="Z56" s="131">
        <f>COUNTIFS('[1]Form 3E'!$AA$15:$AA$726,"&gt;="&amp;$AZ$10,'[1]Form 3E'!$AA$15:$AA$726,"&lt;="&amp;$BA$10,'[1]Form 3E'!$M$15:$M$726,"R",'[1]Form 3E'!$H$15:$H$726,B56)</f>
        <v>0</v>
      </c>
      <c r="AA56" s="250" t="e">
        <f t="shared" si="30"/>
        <v>#DIV/0!</v>
      </c>
      <c r="AB56" s="131">
        <f>COUNTIFS('[1]Form 3E'!$AB$15:$AB$726,"&gt;="&amp;$AZ$10,'[1]Form 3E'!$AB$15:$AB$726,"&lt;="&amp;$BA$10,'[1]Form 3E'!$M$15:$M$726,"R",'[1]Form 3E'!$H$15:$H$726,B56)</f>
        <v>0</v>
      </c>
      <c r="AC56" s="127" t="e">
        <f t="shared" si="31"/>
        <v>#DIV/0!</v>
      </c>
      <c r="AD56" s="131">
        <f>COUNTIFS('[1]Form 3E'!$AD$15:$AD$726,"&gt;="&amp;$AZ$10,'[1]Form 3E'!$AD$15:$AD$726,"&lt;="&amp;$BA$10,'[1]Form 3E'!$M$15:$M$726,"R",'[1]Form 3E'!$AE$15:$AE$726,"R",'[1]Form 3E'!$H$15:$H$726,B56)</f>
        <v>0</v>
      </c>
      <c r="AE56" s="251" t="e">
        <f t="shared" si="32"/>
        <v>#DIV/0!</v>
      </c>
      <c r="AF56" s="134"/>
      <c r="AG56" s="131">
        <f>COUNTIFS('[1]Form 3E'!$AF$15:$AF$726,"&gt;="&amp;$AZ$10,'[1]Form 3E'!$AF$15:$AF$726,"&lt;="&amp;$BA$10,'[1]Form 3E'!$AG$15:$AG$726,"R",'[1]Form 3E'!$H$15:$H$726,B56)</f>
        <v>0</v>
      </c>
      <c r="AH56" s="131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7" t="e">
        <f t="shared" si="34"/>
        <v>#DIV/0!</v>
      </c>
      <c r="AK56" s="131">
        <f>COUNTIFS('[1]Form 3E'!$AH$15:$AH$726,"&gt;="&amp;$AZ$10,'[1]Form 3E'!$AH$15:$AH$726,"&lt;="&amp;$BA$10,'[1]Form 3E'!$AG$15:$AG$726,"R",'[1]Form 3E'!$H$15:$H$726,B56)</f>
        <v>0</v>
      </c>
      <c r="AL56" s="250" t="e">
        <f t="shared" si="20"/>
        <v>#DIV/0!</v>
      </c>
      <c r="AM56" s="131">
        <f>COUNTIFS('[1]Form 3E'!$AI$15:$AI$726,"&gt;="&amp;$AZ$10,'[1]Form 3E'!$AI$15:$AI$726,"&lt;="&amp;$BA$10,'[1]Form 3E'!$AG$15:$AG$726,"R",'[1]Form 3E'!$H$15:$H$726,B56)</f>
        <v>0</v>
      </c>
      <c r="AN56" s="251" t="e">
        <f t="shared" si="35"/>
        <v>#DIV/0!</v>
      </c>
      <c r="AO56" s="257"/>
      <c r="AP56" s="253"/>
      <c r="AQ56" s="254"/>
      <c r="AR56" s="244"/>
      <c r="AS56" s="244"/>
      <c r="AT56" s="255"/>
      <c r="AU56" s="256"/>
    </row>
    <row r="57" spans="1:49" s="50" customFormat="1" x14ac:dyDescent="0.25">
      <c r="A57" s="123">
        <v>13</v>
      </c>
      <c r="B57" s="245">
        <f>'[1]data faskes19'!B22</f>
        <v>0</v>
      </c>
      <c r="C57" s="185"/>
      <c r="D57" s="125">
        <f>'[1]data faskes19'!E22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46" t="e">
        <f t="shared" si="22"/>
        <v>#DIV/0!</v>
      </c>
      <c r="I57" s="133" t="e">
        <f t="shared" si="23"/>
        <v>#DIV/0!</v>
      </c>
      <c r="J57" s="123">
        <f t="shared" si="24"/>
        <v>0</v>
      </c>
      <c r="K57" s="247"/>
      <c r="L57" s="246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3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8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7" t="e">
        <f t="shared" si="28"/>
        <v>#DIV/0!</v>
      </c>
      <c r="S57" s="193"/>
      <c r="T57" s="126"/>
      <c r="U57" s="131"/>
      <c r="V57" s="127"/>
      <c r="W57" s="249">
        <f>SUMIFS('[1]Form 3E'!$X$15:$X$726,'[1]Form 3E'!$Z$15:$Z$726,"&gt;="&amp;$AZ$10,'[1]Form 3E'!$Z$15:$Z$726,"&lt;="&amp;$BA$10,'[1]Form 3E'!$M$15:$M$726,"R",'[1]Form 3E'!$H$15:$H$726,B57)</f>
        <v>0</v>
      </c>
      <c r="X57" s="129">
        <f>'[1]data faskes19'!R22</f>
        <v>0</v>
      </c>
      <c r="Y57" s="133" t="e">
        <f t="shared" si="29"/>
        <v>#DIV/0!</v>
      </c>
      <c r="Z57" s="131">
        <f>COUNTIFS('[1]Form 3E'!$AA$15:$AA$726,"&gt;="&amp;$AZ$10,'[1]Form 3E'!$AA$15:$AA$726,"&lt;="&amp;$BA$10,'[1]Form 3E'!$M$15:$M$726,"R",'[1]Form 3E'!$H$15:$H$726,B57)</f>
        <v>0</v>
      </c>
      <c r="AA57" s="250" t="e">
        <f t="shared" si="30"/>
        <v>#DIV/0!</v>
      </c>
      <c r="AB57" s="131">
        <f>COUNTIFS('[1]Form 3E'!$AB$15:$AB$726,"&gt;="&amp;$AZ$10,'[1]Form 3E'!$AB$15:$AB$726,"&lt;="&amp;$BA$10,'[1]Form 3E'!$M$15:$M$726,"R",'[1]Form 3E'!$H$15:$H$726,B57)</f>
        <v>0</v>
      </c>
      <c r="AC57" s="127" t="e">
        <f t="shared" si="31"/>
        <v>#DIV/0!</v>
      </c>
      <c r="AD57" s="131">
        <f>COUNTIFS('[1]Form 3E'!$AD$15:$AD$726,"&gt;="&amp;$AZ$10,'[1]Form 3E'!$AD$15:$AD$726,"&lt;="&amp;$BA$10,'[1]Form 3E'!$M$15:$M$726,"R",'[1]Form 3E'!$AE$15:$AE$726,"R",'[1]Form 3E'!$H$15:$H$726,B57)</f>
        <v>0</v>
      </c>
      <c r="AE57" s="251" t="e">
        <f t="shared" si="32"/>
        <v>#DIV/0!</v>
      </c>
      <c r="AF57" s="134"/>
      <c r="AG57" s="131">
        <f>COUNTIFS('[1]Form 3E'!$AF$15:$AF$726,"&gt;="&amp;$AZ$10,'[1]Form 3E'!$AF$15:$AF$726,"&lt;="&amp;$BA$10,'[1]Form 3E'!$AG$15:$AG$726,"R",'[1]Form 3E'!$H$15:$H$726,B57)</f>
        <v>0</v>
      </c>
      <c r="AH57" s="131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7" t="e">
        <f t="shared" si="34"/>
        <v>#DIV/0!</v>
      </c>
      <c r="AK57" s="131">
        <f>COUNTIFS('[1]Form 3E'!$AH$15:$AH$726,"&gt;="&amp;$AZ$10,'[1]Form 3E'!$AH$15:$AH$726,"&lt;="&amp;$BA$10,'[1]Form 3E'!$AG$15:$AG$726,"R",'[1]Form 3E'!$H$15:$H$726,B57)</f>
        <v>0</v>
      </c>
      <c r="AL57" s="250" t="e">
        <f t="shared" si="20"/>
        <v>#DIV/0!</v>
      </c>
      <c r="AM57" s="131">
        <f>COUNTIFS('[1]Form 3E'!$AI$15:$AI$726,"&gt;="&amp;$AZ$10,'[1]Form 3E'!$AI$15:$AI$726,"&lt;="&amp;$BA$10,'[1]Form 3E'!$AG$15:$AG$726,"R",'[1]Form 3E'!$H$15:$H$726,B57)</f>
        <v>0</v>
      </c>
      <c r="AN57" s="251" t="e">
        <f t="shared" si="35"/>
        <v>#DIV/0!</v>
      </c>
      <c r="AO57" s="257"/>
      <c r="AP57" s="253"/>
      <c r="AQ57" s="254"/>
      <c r="AR57" s="244"/>
      <c r="AS57" s="244"/>
      <c r="AT57" s="255"/>
      <c r="AU57" s="256"/>
    </row>
    <row r="58" spans="1:49" s="145" customFormat="1" x14ac:dyDescent="0.25">
      <c r="A58" s="123">
        <v>14</v>
      </c>
      <c r="B58" s="245">
        <f>'[1]data faskes19'!B23</f>
        <v>0</v>
      </c>
      <c r="C58" s="185"/>
      <c r="D58" s="125">
        <f>'[1]data faskes19'!E23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46" t="e">
        <f t="shared" si="22"/>
        <v>#DIV/0!</v>
      </c>
      <c r="I58" s="133" t="e">
        <f t="shared" si="23"/>
        <v>#DIV/0!</v>
      </c>
      <c r="J58" s="123">
        <f t="shared" si="24"/>
        <v>0</v>
      </c>
      <c r="K58" s="247"/>
      <c r="L58" s="246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3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8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7" t="e">
        <f t="shared" si="28"/>
        <v>#DIV/0!</v>
      </c>
      <c r="S58" s="193"/>
      <c r="T58" s="126"/>
      <c r="U58" s="131"/>
      <c r="V58" s="127"/>
      <c r="W58" s="249">
        <f>SUMIFS('[1]Form 3E'!$X$15:$X$726,'[1]Form 3E'!$Z$15:$Z$726,"&gt;="&amp;$AZ$10,'[1]Form 3E'!$Z$15:$Z$726,"&lt;="&amp;$BA$10,'[1]Form 3E'!$M$15:$M$726,"R",'[1]Form 3E'!$H$15:$H$726,B58)</f>
        <v>0</v>
      </c>
      <c r="X58" s="129">
        <f>'[1]data faskes19'!R23</f>
        <v>0</v>
      </c>
      <c r="Y58" s="133" t="e">
        <f t="shared" si="29"/>
        <v>#DIV/0!</v>
      </c>
      <c r="Z58" s="131">
        <f>COUNTIFS('[1]Form 3E'!$AA$15:$AA$726,"&gt;="&amp;$AZ$10,'[1]Form 3E'!$AA$15:$AA$726,"&lt;="&amp;$BA$10,'[1]Form 3E'!$M$15:$M$726,"R",'[1]Form 3E'!$H$15:$H$726,B58)</f>
        <v>0</v>
      </c>
      <c r="AA58" s="250" t="e">
        <f t="shared" si="30"/>
        <v>#DIV/0!</v>
      </c>
      <c r="AB58" s="131">
        <f>COUNTIFS('[1]Form 3E'!$AB$15:$AB$726,"&gt;="&amp;$AZ$10,'[1]Form 3E'!$AB$15:$AB$726,"&lt;="&amp;$BA$10,'[1]Form 3E'!$M$15:$M$726,"R",'[1]Form 3E'!$H$15:$H$726,B58)</f>
        <v>0</v>
      </c>
      <c r="AC58" s="127" t="e">
        <f t="shared" si="31"/>
        <v>#DIV/0!</v>
      </c>
      <c r="AD58" s="131">
        <f>COUNTIFS('[1]Form 3E'!$AD$15:$AD$726,"&gt;="&amp;$AZ$10,'[1]Form 3E'!$AD$15:$AD$726,"&lt;="&amp;$BA$10,'[1]Form 3E'!$M$15:$M$726,"R",'[1]Form 3E'!$AE$15:$AE$726,"R",'[1]Form 3E'!$H$15:$H$726,B58)</f>
        <v>0</v>
      </c>
      <c r="AE58" s="251" t="e">
        <f t="shared" si="32"/>
        <v>#DIV/0!</v>
      </c>
      <c r="AF58" s="134"/>
      <c r="AG58" s="131">
        <f>COUNTIFS('[1]Form 3E'!$AF$15:$AF$726,"&gt;="&amp;$AZ$10,'[1]Form 3E'!$AF$15:$AF$726,"&lt;="&amp;$BA$10,'[1]Form 3E'!$AG$15:$AG$726,"R",'[1]Form 3E'!$H$15:$H$726,B58)</f>
        <v>0</v>
      </c>
      <c r="AH58" s="131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7" t="e">
        <f t="shared" si="34"/>
        <v>#DIV/0!</v>
      </c>
      <c r="AK58" s="131">
        <f>COUNTIFS('[1]Form 3E'!$AH$15:$AH$726,"&gt;="&amp;$AZ$10,'[1]Form 3E'!$AH$15:$AH$726,"&lt;="&amp;$BA$10,'[1]Form 3E'!$AG$15:$AG$726,"R",'[1]Form 3E'!$H$15:$H$726,B58)</f>
        <v>0</v>
      </c>
      <c r="AL58" s="250" t="e">
        <f t="shared" si="20"/>
        <v>#DIV/0!</v>
      </c>
      <c r="AM58" s="131">
        <f>COUNTIFS('[1]Form 3E'!$AI$15:$AI$726,"&gt;="&amp;$AZ$10,'[1]Form 3E'!$AI$15:$AI$726,"&lt;="&amp;$BA$10,'[1]Form 3E'!$AG$15:$AG$726,"R",'[1]Form 3E'!$H$15:$H$726,B58)</f>
        <v>0</v>
      </c>
      <c r="AN58" s="251" t="e">
        <f t="shared" si="35"/>
        <v>#DIV/0!</v>
      </c>
      <c r="AO58" s="258"/>
      <c r="AP58" s="253"/>
      <c r="AQ58" s="254"/>
      <c r="AR58" s="244"/>
      <c r="AS58" s="244"/>
      <c r="AT58" s="255"/>
      <c r="AU58" s="256"/>
    </row>
    <row r="59" spans="1:49" s="145" customFormat="1" x14ac:dyDescent="0.25">
      <c r="A59" s="123">
        <v>15</v>
      </c>
      <c r="B59" s="245">
        <f>'[1]data faskes19'!B24</f>
        <v>0</v>
      </c>
      <c r="C59" s="185"/>
      <c r="D59" s="125">
        <f>'[1]data faskes19'!E24</f>
        <v>0</v>
      </c>
      <c r="E59" s="123">
        <f>COUNTIFS('[1]Form 3E'!$C$15:$C$726,"&gt;="&amp;$AZ$10,'[1]Form 3E'!$C$15:$C$726,"&lt;="&amp;$BA$10,'[1]Form 3E'!$M$15:$M$726,"R",'[1]Form 3E'!$H$15:$H$726,B59)</f>
        <v>0</v>
      </c>
      <c r="F59" s="123">
        <f>COUNTIFS('[1]Form 3E'!$C$15:$C$726,"&gt;="&amp;$AZ$10,'[1]Form 3E'!$C$15:$C$726,"&lt;="&amp;$BA$10,'[1]Form 3E'!$M$15:$M$726,"NR",'[1]Form 3E'!$H$15:$H$726,B59)</f>
        <v>0</v>
      </c>
      <c r="G59" s="123">
        <f t="shared" si="21"/>
        <v>0</v>
      </c>
      <c r="H59" s="246" t="e">
        <f t="shared" si="22"/>
        <v>#DIV/0!</v>
      </c>
      <c r="I59" s="133" t="e">
        <f t="shared" si="23"/>
        <v>#DIV/0!</v>
      </c>
      <c r="J59" s="123">
        <f t="shared" si="24"/>
        <v>0</v>
      </c>
      <c r="K59" s="247"/>
      <c r="L59" s="246" t="e">
        <f t="shared" si="25"/>
        <v>#DIV/0!</v>
      </c>
      <c r="M59" s="123">
        <f>COUNTIFS('[1]Form 3E'!$M$15:$M$726,"R",'[1]Form 3E'!$P$15:$P$726,"&gt;="&amp;$AZ$10,'[1]Form 3E'!$P$15:$P$726,"&lt;="&amp;$BA$10,'[1]Form 3E'!$H$15:$H$726,B59)</f>
        <v>0</v>
      </c>
      <c r="N59" s="133" t="e">
        <f t="shared" si="26"/>
        <v>#DIV/0!</v>
      </c>
      <c r="O59" s="123">
        <f>COUNTIFS('[1]Form 3E'!$M$15:$M$726,"R",'[1]Form 3E'!$Q$15:$Q$726,"&gt;="&amp;$AZ$10,'[1]Form 3E'!$Q$15:$Q$726,"&lt;="&amp;$BA$10,'[1]Form 3E'!$H$15:$H$726,B59)</f>
        <v>0</v>
      </c>
      <c r="P59" s="248" t="e">
        <f t="shared" si="27"/>
        <v>#DIV/0!</v>
      </c>
      <c r="Q59" s="123">
        <f>COUNTIFS('[1]Form 3E'!$C$15:$C$726,"&gt;="&amp;$AZ$10,'[1]Form 3E'!$C$15:$C$726,"&lt;="&amp;$BA$10,'[1]Form 3E'!$M$15:$M$726,"R",'[1]Form 3E'!$V$15:$V$726,"Y",'[1]Form 3E'!$H$15:$H$726,B59)</f>
        <v>0</v>
      </c>
      <c r="R59" s="127" t="e">
        <f t="shared" si="28"/>
        <v>#DIV/0!</v>
      </c>
      <c r="S59" s="193"/>
      <c r="T59" s="126"/>
      <c r="U59" s="131"/>
      <c r="V59" s="127"/>
      <c r="W59" s="249">
        <f>SUMIFS('[1]Form 3E'!$X$15:$X$726,'[1]Form 3E'!$Z$15:$Z$726,"&gt;="&amp;$AZ$10,'[1]Form 3E'!$Z$15:$Z$726,"&lt;="&amp;$BA$10,'[1]Form 3E'!$M$15:$M$726,"R",'[1]Form 3E'!$H$15:$H$726,B59)</f>
        <v>0</v>
      </c>
      <c r="X59" s="129">
        <f>'[1]data faskes19'!R24</f>
        <v>0</v>
      </c>
      <c r="Y59" s="133" t="e">
        <f t="shared" si="29"/>
        <v>#DIV/0!</v>
      </c>
      <c r="Z59" s="131">
        <f>COUNTIFS('[1]Form 3E'!$AA$15:$AA$726,"&gt;="&amp;$AZ$10,'[1]Form 3E'!$AA$15:$AA$726,"&lt;="&amp;$BA$10,'[1]Form 3E'!$M$15:$M$726,"R",'[1]Form 3E'!$H$15:$H$726,B59)</f>
        <v>0</v>
      </c>
      <c r="AA59" s="250" t="e">
        <f t="shared" si="30"/>
        <v>#DIV/0!</v>
      </c>
      <c r="AB59" s="131">
        <f>COUNTIFS('[1]Form 3E'!$AB$15:$AB$726,"&gt;="&amp;$AZ$10,'[1]Form 3E'!$AB$15:$AB$726,"&lt;="&amp;$BA$10,'[1]Form 3E'!$M$15:$M$726,"R",'[1]Form 3E'!$H$15:$H$726,B59)</f>
        <v>0</v>
      </c>
      <c r="AC59" s="127" t="e">
        <f t="shared" si="31"/>
        <v>#DIV/0!</v>
      </c>
      <c r="AD59" s="131">
        <f>COUNTIFS('[1]Form 3E'!$AD$15:$AD$726,"&gt;="&amp;$AZ$10,'[1]Form 3E'!$AD$15:$AD$726,"&lt;="&amp;$BA$10,'[1]Form 3E'!$M$15:$M$726,"R",'[1]Form 3E'!$AE$15:$AE$726,"R",'[1]Form 3E'!$H$15:$H$726,B59)</f>
        <v>0</v>
      </c>
      <c r="AE59" s="251" t="e">
        <f t="shared" si="32"/>
        <v>#DIV/0!</v>
      </c>
      <c r="AF59" s="134"/>
      <c r="AG59" s="131">
        <f>COUNTIFS('[1]Form 3E'!$AF$15:$AF$726,"&gt;="&amp;$AZ$10,'[1]Form 3E'!$AF$15:$AF$726,"&lt;="&amp;$BA$10,'[1]Form 3E'!$AG$15:$AG$726,"R",'[1]Form 3E'!$H$15:$H$726,B59)</f>
        <v>0</v>
      </c>
      <c r="AH59" s="131">
        <f>COUNTIFS('[1]Form 3E'!$AF$15:$AF$726,"&gt;="&amp;$AZ$10,'[1]Form 3E'!$AF$15:$AF$726,"&lt;="&amp;$BA$10,'[1]Form 3E'!$AG$15:$AG$726,"NR",'[1]Form 3E'!$H$15:$H$726,B59)</f>
        <v>0</v>
      </c>
      <c r="AI59" s="123">
        <f t="shared" si="33"/>
        <v>0</v>
      </c>
      <c r="AJ59" s="127" t="e">
        <f t="shared" si="34"/>
        <v>#DIV/0!</v>
      </c>
      <c r="AK59" s="131">
        <f>COUNTIFS('[1]Form 3E'!$AH$15:$AH$726,"&gt;="&amp;$AZ$10,'[1]Form 3E'!$AH$15:$AH$726,"&lt;="&amp;$BA$10,'[1]Form 3E'!$AG$15:$AG$726,"R",'[1]Form 3E'!$H$15:$H$726,B59)</f>
        <v>0</v>
      </c>
      <c r="AL59" s="250" t="e">
        <f t="shared" si="20"/>
        <v>#DIV/0!</v>
      </c>
      <c r="AM59" s="131">
        <f>COUNTIFS('[1]Form 3E'!$AI$15:$AI$726,"&gt;="&amp;$AZ$10,'[1]Form 3E'!$AI$15:$AI$726,"&lt;="&amp;$BA$10,'[1]Form 3E'!$AG$15:$AG$726,"R",'[1]Form 3E'!$H$15:$H$726,B59)</f>
        <v>0</v>
      </c>
      <c r="AN59" s="251" t="e">
        <f t="shared" si="35"/>
        <v>#DIV/0!</v>
      </c>
      <c r="AO59" s="258"/>
      <c r="AP59" s="253"/>
      <c r="AQ59" s="254"/>
      <c r="AR59" s="244"/>
      <c r="AS59" s="244"/>
      <c r="AT59" s="255"/>
      <c r="AU59" s="256"/>
    </row>
    <row r="60" spans="1:49" s="50" customFormat="1" x14ac:dyDescent="0.25">
      <c r="A60" s="147"/>
      <c r="B60" s="259"/>
      <c r="C60" s="260"/>
      <c r="D60" s="261"/>
      <c r="E60" s="147">
        <f>COUNTIFS('[1]Form 3E'!$C$15:$C$726,"&gt;="&amp;$AZ$10,'[1]Form 3E'!$C$15:$C$726,"&lt;="&amp;$BA$10,'[1]Form 3E'!$M$15:$M$726,"R",'[1]Form 3E'!$H$15:$H$726,B60)</f>
        <v>0</v>
      </c>
      <c r="F60" s="147">
        <f>COUNTIFS('[1]Form 3E'!$C$15:$C$726,"&gt;="&amp;$AZ$10,'[1]Form 3E'!$C$15:$C$726,"&lt;="&amp;$BA$10,'[1]Form 3E'!$M$15:$M$726,"NR",'[1]Form 3E'!$H$15:$H$726,B60)</f>
        <v>0</v>
      </c>
      <c r="G60" s="147">
        <f t="shared" si="21"/>
        <v>0</v>
      </c>
      <c r="H60" s="262" t="e">
        <f t="shared" si="22"/>
        <v>#DIV/0!</v>
      </c>
      <c r="I60" s="158" t="e">
        <f t="shared" si="23"/>
        <v>#DIV/0!</v>
      </c>
      <c r="J60" s="147">
        <f t="shared" si="24"/>
        <v>0</v>
      </c>
      <c r="K60" s="263"/>
      <c r="L60" s="262" t="e">
        <f t="shared" si="25"/>
        <v>#DIV/0!</v>
      </c>
      <c r="M60" s="147">
        <f>COUNTIFS('[1]Form 3E'!$M$15:$M$726,"R",'[1]Form 3E'!$P$15:$P$726,"&gt;="&amp;$AZ$10,'[1]Form 3E'!$P$15:$P$726,"&lt;="&amp;$BA$10,'[1]Form 3E'!$H$15:$H$726,B60)</f>
        <v>0</v>
      </c>
      <c r="N60" s="158" t="e">
        <f t="shared" si="26"/>
        <v>#DIV/0!</v>
      </c>
      <c r="O60" s="147">
        <f>COUNTIFS('[1]Form 3E'!$M$15:$M$726,"R",'[1]Form 3E'!$Q$15:$Q$726,"&gt;="&amp;$AZ$10,'[1]Form 3E'!$Q$15:$Q$726,"&lt;="&amp;$BA$10,'[1]Form 3E'!$H$15:$H$726,B60)</f>
        <v>0</v>
      </c>
      <c r="P60" s="264" t="e">
        <f t="shared" si="27"/>
        <v>#DIV/0!</v>
      </c>
      <c r="Q60" s="147">
        <f>COUNTIFS('[1]Form 3E'!$C$15:$C$726,"&gt;="&amp;$AZ$10,'[1]Form 3E'!$C$15:$C$726,"&lt;="&amp;$BA$10,'[1]Form 3E'!$M$15:$M$726,"R",'[1]Form 3E'!$V$15:$V$726,"Y",'[1]Form 3E'!$H$15:$H$726,B60)</f>
        <v>0</v>
      </c>
      <c r="R60" s="152" t="e">
        <f t="shared" si="28"/>
        <v>#DIV/0!</v>
      </c>
      <c r="S60" s="157"/>
      <c r="T60" s="265"/>
      <c r="U60" s="266"/>
      <c r="V60" s="152"/>
      <c r="W60" s="267">
        <f>SUMIFS('[1]Form 3E'!$X$15:$X$726,'[1]Form 3E'!$Z$15:$Z$726,"&gt;="&amp;$AZ$10,'[1]Form 3E'!$Z$15:$Z$726,"&lt;="&amp;$BA$10,'[1]Form 3E'!$M$15:$M$726,"R",'[1]Form 3E'!$H$15:$H$726,B60)</f>
        <v>0</v>
      </c>
      <c r="X60" s="268"/>
      <c r="Y60" s="158" t="e">
        <f t="shared" si="29"/>
        <v>#DIV/0!</v>
      </c>
      <c r="Z60" s="156">
        <f>COUNTIFS('[1]Form 3E'!$AA$15:$AA$726,"&gt;="&amp;$AZ$10,'[1]Form 3E'!$AA$15:$AA$726,"&lt;="&amp;$BA$10,'[1]Form 3E'!$M$15:$M$726,"R",'[1]Form 3E'!$H$15:$H$726,B60)</f>
        <v>0</v>
      </c>
      <c r="AA60" s="269" t="e">
        <f t="shared" si="30"/>
        <v>#DIV/0!</v>
      </c>
      <c r="AB60" s="156">
        <f>COUNTIFS('[1]Form 3E'!$AB$15:$AB$726,"&gt;="&amp;$AZ$10,'[1]Form 3E'!$AB$15:$AB$726,"&lt;="&amp;$BA$10,'[1]Form 3E'!$M$15:$M$726,"R",'[1]Form 3E'!$H$15:$H$726,B60)</f>
        <v>0</v>
      </c>
      <c r="AC60" s="152" t="e">
        <f t="shared" si="31"/>
        <v>#DIV/0!</v>
      </c>
      <c r="AD60" s="156">
        <f>COUNTIFS('[1]Form 3E'!$AD$15:$AD$726,"&gt;="&amp;$AZ$10,'[1]Form 3E'!$AD$15:$AD$726,"&lt;="&amp;$BA$10,'[1]Form 3E'!$M$15:$M$726,"R",'[1]Form 3E'!$AE$15:$AE$726,"R",'[1]Form 3E'!$H$15:$H$726,B60)</f>
        <v>0</v>
      </c>
      <c r="AE60" s="270" t="e">
        <f t="shared" si="32"/>
        <v>#DIV/0!</v>
      </c>
      <c r="AF60" s="154"/>
      <c r="AG60" s="156">
        <f>COUNTIFS('[1]Form 3E'!$AF$15:$AF$726,"&gt;="&amp;$AZ$10,'[1]Form 3E'!$AF$15:$AF$726,"&lt;="&amp;$BA$10,'[1]Form 3E'!$AG$15:$AG$726,"R",'[1]Form 3E'!$H$15:$H$726,B60)</f>
        <v>0</v>
      </c>
      <c r="AH60" s="156">
        <f>COUNTIFS('[1]Form 3E'!$AF$15:$AF$726,"&gt;="&amp;$AZ$10,'[1]Form 3E'!$AF$15:$AF$726,"&lt;="&amp;$BA$10,'[1]Form 3E'!$AG$15:$AG$726,"NR",'[1]Form 3E'!$H$15:$H$726,B60)</f>
        <v>0</v>
      </c>
      <c r="AI60" s="147">
        <f t="shared" si="33"/>
        <v>0</v>
      </c>
      <c r="AJ60" s="152" t="e">
        <f t="shared" si="34"/>
        <v>#DIV/0!</v>
      </c>
      <c r="AK60" s="156">
        <f>COUNTIFS('[1]Form 3E'!$AH$15:$AH$726,"&gt;="&amp;$AZ$10,'[1]Form 3E'!$AH$15:$AH$726,"&lt;="&amp;$BA$10,'[1]Form 3E'!$AG$15:$AG$726,"R",'[1]Form 3E'!$H$15:$H$726,B60)</f>
        <v>0</v>
      </c>
      <c r="AL60" s="269" t="e">
        <f t="shared" si="20"/>
        <v>#DIV/0!</v>
      </c>
      <c r="AM60" s="156">
        <f>COUNTIFS('[1]Form 3E'!$AI$15:$AI$726,"&gt;="&amp;$AZ$10,'[1]Form 3E'!$AI$15:$AI$726,"&lt;="&amp;$BA$10,'[1]Form 3E'!$AG$15:$AG$726,"R",'[1]Form 3E'!$H$15:$H$726,B60)</f>
        <v>0</v>
      </c>
      <c r="AN60" s="270" t="e">
        <f t="shared" si="35"/>
        <v>#DIV/0!</v>
      </c>
      <c r="AO60" s="271"/>
      <c r="AP60" s="272"/>
      <c r="AQ60" s="273"/>
      <c r="AR60" s="244"/>
      <c r="AS60" s="244"/>
      <c r="AT60" s="255"/>
      <c r="AU60" s="256"/>
    </row>
    <row r="61" spans="1:49" s="50" customFormat="1" x14ac:dyDescent="0.25">
      <c r="A61" s="164"/>
      <c r="B61" s="274" t="s">
        <v>90</v>
      </c>
      <c r="C61" s="275"/>
      <c r="D61" s="167">
        <f>'[1]data faskes19'!E27</f>
        <v>1000</v>
      </c>
      <c r="E61" s="168">
        <f>SUM(E45:E60)</f>
        <v>0</v>
      </c>
      <c r="F61" s="168">
        <f>SUM(F45:F60)</f>
        <v>61</v>
      </c>
      <c r="G61" s="276">
        <f t="shared" si="21"/>
        <v>61</v>
      </c>
      <c r="H61" s="277">
        <f t="shared" si="22"/>
        <v>6.1</v>
      </c>
      <c r="I61" s="178">
        <f t="shared" si="23"/>
        <v>0</v>
      </c>
      <c r="J61" s="276">
        <f t="shared" si="24"/>
        <v>61</v>
      </c>
      <c r="K61" s="278"/>
      <c r="L61" s="277">
        <f t="shared" si="25"/>
        <v>6.1</v>
      </c>
      <c r="M61" s="164">
        <f>SUM(M45:M60)</f>
        <v>0</v>
      </c>
      <c r="N61" s="178" t="e">
        <f t="shared" si="26"/>
        <v>#DIV/0!</v>
      </c>
      <c r="O61" s="276">
        <f>SUM(O45:O60)</f>
        <v>0</v>
      </c>
      <c r="P61" s="279" t="e">
        <f t="shared" si="27"/>
        <v>#DIV/0!</v>
      </c>
      <c r="Q61" s="177">
        <f>SUM(Q45:Q60)</f>
        <v>0</v>
      </c>
      <c r="R61" s="170" t="e">
        <f t="shared" si="28"/>
        <v>#DIV/0!</v>
      </c>
      <c r="S61" s="175"/>
      <c r="T61" s="280"/>
      <c r="U61" s="177"/>
      <c r="V61" s="170"/>
      <c r="W61" s="281">
        <f>SUM(W45:W60)</f>
        <v>0</v>
      </c>
      <c r="X61" s="282">
        <f>'[1]data faskes19'!R27</f>
        <v>0</v>
      </c>
      <c r="Y61" s="178" t="e">
        <f t="shared" si="29"/>
        <v>#DIV/0!</v>
      </c>
      <c r="Z61" s="177">
        <f>SUM(Z45:Z60)</f>
        <v>0</v>
      </c>
      <c r="AA61" s="283" t="e">
        <f t="shared" si="30"/>
        <v>#DIV/0!</v>
      </c>
      <c r="AB61" s="179">
        <f>SUM(AB45:AB60)</f>
        <v>0</v>
      </c>
      <c r="AC61" s="170" t="e">
        <f>AB61/W61*100</f>
        <v>#DIV/0!</v>
      </c>
      <c r="AD61" s="181">
        <f>SUM(AD45:AD60)</f>
        <v>0</v>
      </c>
      <c r="AE61" s="284" t="e">
        <f t="shared" si="32"/>
        <v>#DIV/0!</v>
      </c>
      <c r="AF61" s="172"/>
      <c r="AG61" s="164">
        <f>SUM(AG45:AG60)</f>
        <v>0</v>
      </c>
      <c r="AH61" s="276">
        <f>SUM(AH45:AH60)</f>
        <v>0</v>
      </c>
      <c r="AI61" s="276">
        <f t="shared" si="33"/>
        <v>0</v>
      </c>
      <c r="AJ61" s="170" t="e">
        <f t="shared" si="34"/>
        <v>#DIV/0!</v>
      </c>
      <c r="AK61" s="177">
        <f>SUM(AK45:AK60)</f>
        <v>0</v>
      </c>
      <c r="AL61" s="283" t="e">
        <f t="shared" si="20"/>
        <v>#DIV/0!</v>
      </c>
      <c r="AM61" s="171">
        <f>SUM(AM45:AM60)</f>
        <v>0</v>
      </c>
      <c r="AN61" s="284" t="e">
        <f t="shared" si="35"/>
        <v>#DIV/0!</v>
      </c>
      <c r="AO61" s="285"/>
      <c r="AP61" s="286"/>
      <c r="AQ61" s="287"/>
      <c r="AR61" s="244"/>
      <c r="AS61" s="244"/>
      <c r="AT61" s="255"/>
      <c r="AU61" s="256"/>
    </row>
    <row r="62" spans="1:49" s="50" customFormat="1" x14ac:dyDescent="0.25">
      <c r="A62" s="123"/>
      <c r="B62" s="288" t="s">
        <v>58</v>
      </c>
      <c r="C62" s="289"/>
      <c r="D62" s="290"/>
      <c r="E62" s="123">
        <f>COUNTIFS('[1]Form 3E'!$C$15:$C$726,"&gt;="&amp;$AZ$10,'[1]Form 3E'!$C$15:$C$726,"&lt;="&amp;$BA$10,'[1]Form 3E'!$M$15:$M$726,"R",'[1]Form 3E'!$H$15:$H$726,"Luar Wilayah")</f>
        <v>0</v>
      </c>
      <c r="F62" s="123">
        <f>COUNTIFS('[1]Form 3E'!$C$15:$C$726,"&gt;="&amp;$AZ$10,'[1]Form 3E'!$C$15:$C$726,"&lt;="&amp;$BA$10,'[1]Form 3E'!$M$15:$M$726,"NR",'[1]Form 3E'!$H$15:$H$726,"Luar Wilayah")</f>
        <v>10</v>
      </c>
      <c r="G62" s="123">
        <f t="shared" si="21"/>
        <v>10</v>
      </c>
      <c r="H62" s="291" t="e">
        <f t="shared" si="22"/>
        <v>#DIV/0!</v>
      </c>
      <c r="I62" s="194">
        <f t="shared" si="23"/>
        <v>0</v>
      </c>
      <c r="J62" s="123">
        <f t="shared" si="24"/>
        <v>10</v>
      </c>
      <c r="K62" s="292"/>
      <c r="L62" s="291" t="e">
        <f t="shared" si="25"/>
        <v>#DIV/0!</v>
      </c>
      <c r="M62" s="123">
        <f>COUNTIFS('[1]Form 3E'!$M$15:$M$726,"R",'[1]Form 3E'!$P$15:$P$726,"&gt;="&amp;$AZ$10,'[1]Form 3E'!$P$15:$P$726,"&lt;="&amp;$BA$10,'[1]Form 3E'!$H$15:$H$726,B62)</f>
        <v>0</v>
      </c>
      <c r="N62" s="194" t="e">
        <f t="shared" si="26"/>
        <v>#DIV/0!</v>
      </c>
      <c r="O62" s="123">
        <f>COUNTIFS('[1]Form 3E'!$M$15:$M$726,"R",'[1]Form 3E'!$Q$15:$Q$726,"&gt;="&amp;$AZ$10,'[1]Form 3E'!$Q$15:$Q$726,"&lt;="&amp;$BA$10,'[1]Form 3E'!$H$15:$H$726,B62)</f>
        <v>0</v>
      </c>
      <c r="P62" s="293" t="e">
        <f t="shared" si="27"/>
        <v>#DIV/0!</v>
      </c>
      <c r="Q62" s="123">
        <f>COUNTIFS('[1]Form 3E'!$C$15:$C$726,"&gt;="&amp;$AZ$10,'[1]Form 3E'!$C$15:$C$726,"&lt;="&amp;$BA$10,'[1]Form 3E'!$M$15:$M$726,"R",'[1]Form 3E'!$V$15:$V$726,"Y",'[1]Form 3E'!$H$15:$H$726,B62)</f>
        <v>0</v>
      </c>
      <c r="R62" s="190" t="e">
        <f t="shared" si="28"/>
        <v>#DIV/0!</v>
      </c>
      <c r="S62" s="193"/>
      <c r="T62" s="189"/>
      <c r="U62" s="131"/>
      <c r="V62" s="190"/>
      <c r="W62" s="294">
        <f>SUMIFS('[1]Form 3E'!$X$15:$X$726,'[1]Form 3E'!$Z$15:$Z$726,"&gt;="&amp;$AZ$10,'[1]Form 3E'!$Z$15:$Z$726,"&lt;="&amp;$BA$10,'[1]Form 3E'!$M$15:$M$726,"R",'[1]Form 3E'!$H$15:$H$726,B62)</f>
        <v>0</v>
      </c>
      <c r="X62" s="295"/>
      <c r="Y62" s="194" t="e">
        <f t="shared" si="29"/>
        <v>#DIV/0!</v>
      </c>
      <c r="Z62" s="131">
        <f>COUNTIFS('[1]Form 3E'!$AA$15:$AA$726,"&gt;="&amp;$AZ$10,'[1]Form 3E'!$AA$15:$AA$726,"&lt;="&amp;$BA$10,'[1]Form 3E'!$M$15:$M$726,"R",'[1]Form 3E'!$H$15:$H$726,B62)</f>
        <v>0</v>
      </c>
      <c r="AA62" s="296" t="e">
        <f t="shared" si="30"/>
        <v>#DIV/0!</v>
      </c>
      <c r="AB62" s="131">
        <f>COUNTIFS('[1]Form 3E'!$AB$15:$AB$726,"&gt;="&amp;$AZ$10,'[1]Form 3E'!$AB$15:$AB$726,"&lt;="&amp;$BA$10,'[1]Form 3E'!$M$15:$M$726,"R",'[1]Form 3E'!$H$15:$H$726,B62)</f>
        <v>0</v>
      </c>
      <c r="AC62" s="190" t="e">
        <f t="shared" si="31"/>
        <v>#DIV/0!</v>
      </c>
      <c r="AD62" s="131">
        <f>COUNTIFS('[1]Form 3E'!$AD$15:$AD$726,"&gt;="&amp;$AZ$10,'[1]Form 3E'!$AD$15:$AD$726,"&lt;="&amp;$BA$10,'[1]Form 3E'!$M$15:$M$726,"R",'[1]Form 3E'!$AE$15:$AE$726,"R",'[1]Form 3E'!$H$15:$H$726,B62)</f>
        <v>0</v>
      </c>
      <c r="AE62" s="297" t="e">
        <f t="shared" si="32"/>
        <v>#DIV/0!</v>
      </c>
      <c r="AF62" s="192"/>
      <c r="AG62" s="131">
        <f>COUNTIFS('[1]Form 3E'!$AF$15:$AF$726,"&gt;="&amp;$AZ$10,'[1]Form 3E'!$AF$15:$AF$726,"&lt;="&amp;$BA$10,'[1]Form 3E'!$AG$15:$AG$726,"R",'[1]Form 3E'!$H$15:$H$726,B62)</f>
        <v>0</v>
      </c>
      <c r="AH62" s="131">
        <f>COUNTIFS('[1]Form 3E'!$AF$15:$AF$726,"&gt;="&amp;$AZ$10,'[1]Form 3E'!$AF$15:$AF$726,"&lt;="&amp;$BA$10,'[1]Form 3E'!$AG$15:$AG$726,"NR",'[1]Form 3E'!$H$15:$H$726,B62)</f>
        <v>0</v>
      </c>
      <c r="AI62" s="123">
        <f t="shared" si="33"/>
        <v>0</v>
      </c>
      <c r="AJ62" s="190" t="e">
        <f t="shared" si="34"/>
        <v>#DIV/0!</v>
      </c>
      <c r="AK62" s="131">
        <f>COUNTIFS('[1]Form 3E'!$AH$15:$AH$726,"&gt;="&amp;$AZ$10,'[1]Form 3E'!$AH$15:$AH$726,"&lt;="&amp;$BA$10,'[1]Form 3E'!$AG$15:$AG$726,"R",'[1]Form 3E'!$H$15:$H$726,B62)</f>
        <v>0</v>
      </c>
      <c r="AL62" s="296" t="e">
        <f t="shared" si="20"/>
        <v>#DIV/0!</v>
      </c>
      <c r="AM62" s="131">
        <f>COUNTIFS('[1]Form 3E'!$AI$15:$AI$726,"&gt;="&amp;$AZ$10,'[1]Form 3E'!$AI$15:$AI$726,"&lt;="&amp;$BA$10,'[1]Form 3E'!$AG$15:$AG$726,"R",'[1]Form 3E'!$H$15:$H$726,B62)</f>
        <v>0</v>
      </c>
      <c r="AN62" s="297" t="e">
        <f t="shared" si="35"/>
        <v>#DIV/0!</v>
      </c>
      <c r="AO62" s="257"/>
      <c r="AP62" s="253"/>
      <c r="AQ62" s="298"/>
      <c r="AR62" s="83"/>
      <c r="AS62" s="244"/>
      <c r="AT62" s="255"/>
      <c r="AU62" s="256"/>
    </row>
    <row r="63" spans="1:49" s="50" customFormat="1" x14ac:dyDescent="0.25">
      <c r="A63" s="197" t="s">
        <v>40</v>
      </c>
      <c r="B63" s="197"/>
      <c r="C63" s="180"/>
      <c r="D63" s="299">
        <f>D61</f>
        <v>1000</v>
      </c>
      <c r="E63" s="201">
        <f>SUM(E61:E62)</f>
        <v>0</v>
      </c>
      <c r="F63" s="300">
        <f>SUM(F61:F62)</f>
        <v>71</v>
      </c>
      <c r="G63" s="276">
        <f>E63+F63</f>
        <v>71</v>
      </c>
      <c r="H63" s="277">
        <f t="shared" si="22"/>
        <v>7.1</v>
      </c>
      <c r="I63" s="178">
        <f t="shared" si="23"/>
        <v>0</v>
      </c>
      <c r="J63" s="276">
        <f t="shared" si="24"/>
        <v>71</v>
      </c>
      <c r="K63" s="278"/>
      <c r="L63" s="277">
        <f t="shared" si="25"/>
        <v>7.1</v>
      </c>
      <c r="M63" s="301">
        <f>SUM(M61:M62)</f>
        <v>0</v>
      </c>
      <c r="N63" s="178" t="e">
        <f t="shared" si="26"/>
        <v>#DIV/0!</v>
      </c>
      <c r="O63" s="302">
        <f>SUM(O61:O62)</f>
        <v>0</v>
      </c>
      <c r="P63" s="279" t="e">
        <f t="shared" si="27"/>
        <v>#DIV/0!</v>
      </c>
      <c r="Q63" s="164">
        <f>SUM(Q61:Q62)</f>
        <v>0</v>
      </c>
      <c r="R63" s="170" t="e">
        <f t="shared" si="28"/>
        <v>#DIV/0!</v>
      </c>
      <c r="S63" s="175"/>
      <c r="T63" s="280"/>
      <c r="U63" s="177"/>
      <c r="V63" s="170"/>
      <c r="W63" s="281">
        <f>SUM(W61:W62)</f>
        <v>0</v>
      </c>
      <c r="X63" s="282">
        <f>X61</f>
        <v>0</v>
      </c>
      <c r="Y63" s="178" t="e">
        <f t="shared" si="29"/>
        <v>#DIV/0!</v>
      </c>
      <c r="Z63" s="177">
        <f>SUM(Z61:Z62)</f>
        <v>0</v>
      </c>
      <c r="AA63" s="283" t="e">
        <f t="shared" si="30"/>
        <v>#DIV/0!</v>
      </c>
      <c r="AB63" s="202">
        <f>SUM(AB61:AB62)</f>
        <v>0</v>
      </c>
      <c r="AC63" s="170" t="e">
        <f t="shared" si="31"/>
        <v>#DIV/0!</v>
      </c>
      <c r="AD63" s="181">
        <f>SUM(AD61:AD62)</f>
        <v>0</v>
      </c>
      <c r="AE63" s="284" t="e">
        <f t="shared" si="32"/>
        <v>#DIV/0!</v>
      </c>
      <c r="AF63" s="172"/>
      <c r="AG63" s="164">
        <f>SUM(AG61:AG62)</f>
        <v>0</v>
      </c>
      <c r="AH63" s="276">
        <f>SUM(AH61:AH62)</f>
        <v>0</v>
      </c>
      <c r="AI63" s="276">
        <f t="shared" si="33"/>
        <v>0</v>
      </c>
      <c r="AJ63" s="170" t="e">
        <f t="shared" si="34"/>
        <v>#DIV/0!</v>
      </c>
      <c r="AK63" s="177">
        <f>SUM(AK61:AK62)</f>
        <v>0</v>
      </c>
      <c r="AL63" s="283" t="e">
        <f t="shared" si="20"/>
        <v>#DIV/0!</v>
      </c>
      <c r="AM63" s="205">
        <f>SUM(AM61:AM62)</f>
        <v>0</v>
      </c>
      <c r="AN63" s="284" t="e">
        <f t="shared" si="35"/>
        <v>#DIV/0!</v>
      </c>
      <c r="AO63" s="285"/>
      <c r="AP63" s="286"/>
      <c r="AQ63" s="303"/>
      <c r="AR63" s="304"/>
      <c r="AS63" s="244"/>
      <c r="AT63" s="255"/>
      <c r="AU63" s="256"/>
    </row>
    <row r="64" spans="1:49" s="207" customFormat="1" x14ac:dyDescent="0.25">
      <c r="AA64" s="209"/>
      <c r="AB64" s="209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8" x14ac:dyDescent="0.25">
      <c r="Y65" s="14"/>
      <c r="Z65" s="14"/>
      <c r="AA65" s="305"/>
      <c r="AB65" s="305"/>
      <c r="AH65" s="14"/>
      <c r="AI65" s="14"/>
    </row>
    <row r="66" spans="1:48" x14ac:dyDescent="0.25">
      <c r="Y66" s="14"/>
      <c r="Z66" s="14"/>
      <c r="AA66" s="305"/>
      <c r="AB66" s="305"/>
      <c r="AH66" s="14"/>
      <c r="AI66" s="14"/>
    </row>
    <row r="67" spans="1:48" x14ac:dyDescent="0.25">
      <c r="Y67" s="14"/>
      <c r="Z67" s="14"/>
      <c r="AA67" s="305"/>
      <c r="AB67" s="305"/>
      <c r="AH67" s="14"/>
      <c r="AI67" s="14"/>
    </row>
    <row r="68" spans="1:48" s="5" customFormat="1" ht="21" x14ac:dyDescent="0.35">
      <c r="A68" s="1"/>
      <c r="B68" s="306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AA68" s="307"/>
      <c r="AB68" s="30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</row>
    <row r="69" spans="1:48" ht="15" customHeight="1" x14ac:dyDescent="0.25">
      <c r="A69" s="6"/>
      <c r="B69" s="6" t="s">
        <v>1</v>
      </c>
      <c r="C69" s="6" t="s">
        <v>2</v>
      </c>
      <c r="D69" s="6" t="str">
        <f>'[1]data faskes19'!D3</f>
        <v>PUSKESMAS KENDALKEREP</v>
      </c>
      <c r="E69" s="6"/>
      <c r="F69" s="6"/>
      <c r="G69" s="6"/>
      <c r="H69" s="6"/>
      <c r="I69" s="6" t="s">
        <v>3</v>
      </c>
      <c r="J69" s="6"/>
      <c r="K69" s="6" t="s">
        <v>2</v>
      </c>
      <c r="L69" s="6" t="str">
        <f>'[1]data faskes19'!I3</f>
        <v>KOTA MALANG</v>
      </c>
      <c r="M69" s="6"/>
      <c r="N69" s="7"/>
      <c r="O69" s="7"/>
      <c r="P69" s="7"/>
      <c r="Q69" s="7"/>
      <c r="R69" s="7"/>
      <c r="S69" s="7"/>
      <c r="T69" s="7"/>
      <c r="U69" s="308"/>
      <c r="V69" s="308"/>
      <c r="W69" s="308"/>
      <c r="X69" s="308"/>
      <c r="Y69" s="309"/>
      <c r="Z69" s="309"/>
      <c r="AA69" s="308"/>
      <c r="AB69" s="308"/>
      <c r="AC69" s="308"/>
      <c r="AD69" s="308"/>
      <c r="AE69" s="308"/>
      <c r="AF69" s="308"/>
      <c r="AG69" s="310"/>
      <c r="AH69" s="310"/>
      <c r="AI69" s="311"/>
      <c r="AJ69" s="311"/>
      <c r="AK69" s="312"/>
      <c r="AL69" s="312"/>
      <c r="AV69" s="219"/>
    </row>
    <row r="70" spans="1:48" ht="15" customHeight="1" x14ac:dyDescent="0.25">
      <c r="A70" s="6"/>
      <c r="B70" s="6" t="s">
        <v>4</v>
      </c>
      <c r="C70" s="6" t="s">
        <v>2</v>
      </c>
      <c r="D70" s="220">
        <f>'[1]data faskes19'!D4:F4</f>
        <v>1033249</v>
      </c>
      <c r="E70" s="220"/>
      <c r="F70" s="220"/>
      <c r="G70" s="6"/>
      <c r="H70" s="6"/>
      <c r="I70" s="6" t="s">
        <v>5</v>
      </c>
      <c r="J70" s="6"/>
      <c r="K70" s="6" t="s">
        <v>2</v>
      </c>
      <c r="L70" s="6" t="str">
        <f>'[1]data faskes19'!I4</f>
        <v>JAWA TIMUR</v>
      </c>
      <c r="M70" s="16"/>
      <c r="N70" s="7"/>
      <c r="O70" s="7"/>
      <c r="P70" s="7"/>
      <c r="Q70" s="7"/>
      <c r="R70" s="7"/>
      <c r="S70" s="7"/>
      <c r="T70" s="7"/>
      <c r="U70" s="308"/>
      <c r="V70" s="308"/>
      <c r="W70" s="308"/>
      <c r="X70" s="308"/>
      <c r="Y70" s="309"/>
      <c r="Z70" s="309"/>
      <c r="AA70" s="308"/>
      <c r="AB70" s="308"/>
      <c r="AC70" s="308"/>
      <c r="AD70" s="308"/>
      <c r="AE70" s="308"/>
      <c r="AF70" s="308"/>
      <c r="AG70" s="310"/>
      <c r="AH70" s="310"/>
      <c r="AI70" s="311"/>
      <c r="AJ70" s="311"/>
      <c r="AK70" s="312"/>
      <c r="AL70" s="312"/>
      <c r="AV70" s="219"/>
    </row>
    <row r="71" spans="1:48" x14ac:dyDescent="0.25">
      <c r="A71" s="6"/>
      <c r="B71" s="6" t="s">
        <v>6</v>
      </c>
      <c r="C71" s="6" t="s">
        <v>2</v>
      </c>
      <c r="D71" s="6" t="str">
        <f>'[1]data faskes19'!D5</f>
        <v>BLIMBING</v>
      </c>
      <c r="E71" s="6"/>
      <c r="F71" s="6"/>
      <c r="G71" s="6"/>
      <c r="H71" s="6"/>
      <c r="I71" s="17" t="s">
        <v>7</v>
      </c>
      <c r="J71" s="6"/>
      <c r="K71" s="18" t="s">
        <v>2</v>
      </c>
      <c r="L71" s="222">
        <f>'[1]data faskes19'!D2</f>
        <v>2022</v>
      </c>
      <c r="M71" s="6"/>
      <c r="N71" s="7"/>
      <c r="O71" s="7"/>
      <c r="P71" s="7"/>
      <c r="Q71" s="7"/>
      <c r="R71" s="7"/>
      <c r="S71" s="7"/>
      <c r="T71" s="7"/>
      <c r="U71" s="308"/>
      <c r="V71" s="308"/>
      <c r="W71" s="308"/>
      <c r="X71" s="308"/>
      <c r="Y71" s="309"/>
      <c r="Z71" s="309"/>
      <c r="AA71" s="308"/>
      <c r="AB71" s="308"/>
      <c r="AC71" s="308"/>
      <c r="AD71" s="313"/>
      <c r="AE71" s="313"/>
      <c r="AF71" s="313"/>
      <c r="AG71" s="313"/>
      <c r="AH71" s="314"/>
      <c r="AI71" s="315"/>
      <c r="AJ71" s="315"/>
      <c r="AK71" s="312"/>
      <c r="AL71" s="312"/>
    </row>
    <row r="72" spans="1:48" x14ac:dyDescent="0.25">
      <c r="A72" s="6"/>
      <c r="B72" s="6" t="s">
        <v>8</v>
      </c>
      <c r="C72" s="6" t="s">
        <v>2</v>
      </c>
      <c r="D72" s="345" t="str">
        <f>D5</f>
        <v>DESEMBER</v>
      </c>
      <c r="E72" s="345"/>
      <c r="F72" s="345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7"/>
      <c r="S72" s="6"/>
      <c r="T72" s="9"/>
      <c r="U72" s="310"/>
      <c r="V72" s="308"/>
      <c r="W72" s="310"/>
      <c r="X72" s="310"/>
      <c r="Y72" s="316"/>
      <c r="Z72" s="316"/>
      <c r="AA72" s="310"/>
      <c r="AB72" s="310"/>
      <c r="AC72" s="310"/>
      <c r="AD72" s="314"/>
      <c r="AE72" s="313"/>
      <c r="AF72" s="314"/>
      <c r="AG72" s="314"/>
      <c r="AH72" s="317"/>
      <c r="AI72" s="318"/>
      <c r="AJ72" s="318"/>
      <c r="AK72" s="312"/>
      <c r="AL72" s="312"/>
    </row>
    <row r="73" spans="1:4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7"/>
      <c r="R73" s="7"/>
      <c r="S73" s="7"/>
      <c r="T73" s="7"/>
      <c r="U73" s="308"/>
      <c r="V73" s="308"/>
      <c r="W73" s="308"/>
      <c r="X73" s="308"/>
      <c r="Y73" s="308"/>
      <c r="Z73" s="308"/>
      <c r="AA73" s="309"/>
      <c r="AB73" s="309"/>
      <c r="AC73" s="308"/>
      <c r="AD73" s="308"/>
      <c r="AE73" s="308"/>
      <c r="AF73" s="308"/>
      <c r="AG73" s="308"/>
      <c r="AH73" s="308"/>
      <c r="AI73" s="308"/>
      <c r="AJ73" s="312"/>
      <c r="AK73" s="312"/>
      <c r="AL73" s="312"/>
      <c r="AM73" s="312"/>
      <c r="AN73" s="312"/>
    </row>
    <row r="74" spans="1:48" s="50" customFormat="1" ht="30.75" customHeight="1" x14ac:dyDescent="0.25">
      <c r="A74" s="27" t="s">
        <v>9</v>
      </c>
      <c r="B74" s="34" t="s">
        <v>92</v>
      </c>
      <c r="C74" s="223"/>
      <c r="D74" s="30" t="s">
        <v>11</v>
      </c>
      <c r="E74" s="28" t="s">
        <v>93</v>
      </c>
      <c r="F74" s="31"/>
      <c r="G74" s="32"/>
      <c r="H74" s="33" t="s">
        <v>62</v>
      </c>
      <c r="I74" s="33" t="s">
        <v>14</v>
      </c>
      <c r="J74" s="34" t="s">
        <v>94</v>
      </c>
      <c r="K74" s="35" t="s">
        <v>95</v>
      </c>
      <c r="L74" s="36"/>
      <c r="M74" s="319" t="s">
        <v>96</v>
      </c>
      <c r="N74" s="320" t="s">
        <v>97</v>
      </c>
      <c r="O74" s="34" t="s">
        <v>98</v>
      </c>
      <c r="P74" s="33" t="s">
        <v>99</v>
      </c>
      <c r="Q74" s="34" t="s">
        <v>100</v>
      </c>
      <c r="R74" s="33" t="s">
        <v>101</v>
      </c>
      <c r="S74" s="34" t="s">
        <v>102</v>
      </c>
      <c r="T74" s="33" t="s">
        <v>103</v>
      </c>
      <c r="U74" s="227" t="s">
        <v>104</v>
      </c>
      <c r="V74" s="227"/>
      <c r="W74" s="227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228"/>
      <c r="AP74" s="228"/>
      <c r="AQ74" s="228"/>
      <c r="AR74" s="228"/>
      <c r="AS74" s="228"/>
      <c r="AT74" s="228"/>
      <c r="AU74" s="228"/>
    </row>
    <row r="75" spans="1:48" s="50" customFormat="1" ht="30.75" customHeight="1" x14ac:dyDescent="0.25">
      <c r="A75" s="51"/>
      <c r="B75" s="229"/>
      <c r="C75" s="230"/>
      <c r="D75" s="53"/>
      <c r="E75" s="54"/>
      <c r="F75" s="55"/>
      <c r="G75" s="56"/>
      <c r="H75" s="57"/>
      <c r="I75" s="58"/>
      <c r="J75" s="51"/>
      <c r="K75" s="59"/>
      <c r="L75" s="60"/>
      <c r="M75" s="321"/>
      <c r="N75" s="322"/>
      <c r="O75" s="229"/>
      <c r="P75" s="57"/>
      <c r="Q75" s="229"/>
      <c r="R75" s="57"/>
      <c r="S75" s="229"/>
      <c r="T75" s="57"/>
      <c r="U75" s="227"/>
      <c r="V75" s="227"/>
      <c r="W75" s="227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O75" s="228"/>
      <c r="AP75" s="228"/>
      <c r="AQ75" s="228"/>
      <c r="AR75" s="228"/>
      <c r="AS75" s="228"/>
      <c r="AT75" s="228"/>
      <c r="AU75" s="228"/>
    </row>
    <row r="76" spans="1:48" s="83" customFormat="1" ht="30" customHeight="1" x14ac:dyDescent="0.25">
      <c r="A76" s="51"/>
      <c r="B76" s="229"/>
      <c r="C76" s="230"/>
      <c r="D76" s="53"/>
      <c r="E76" s="34" t="s">
        <v>38</v>
      </c>
      <c r="F76" s="34" t="s">
        <v>39</v>
      </c>
      <c r="G76" s="34" t="s">
        <v>40</v>
      </c>
      <c r="H76" s="57"/>
      <c r="I76" s="58"/>
      <c r="J76" s="51"/>
      <c r="K76" s="59"/>
      <c r="L76" s="60"/>
      <c r="M76" s="321"/>
      <c r="N76" s="322"/>
      <c r="O76" s="229"/>
      <c r="P76" s="57"/>
      <c r="Q76" s="229"/>
      <c r="R76" s="57"/>
      <c r="S76" s="229"/>
      <c r="T76" s="57"/>
      <c r="U76" s="227"/>
      <c r="V76" s="227"/>
      <c r="W76" s="227"/>
      <c r="AN76" s="50"/>
      <c r="AO76" s="228"/>
      <c r="AP76" s="228"/>
      <c r="AQ76" s="234"/>
      <c r="AR76" s="228"/>
      <c r="AS76" s="228"/>
      <c r="AT76" s="233"/>
      <c r="AU76" s="234"/>
    </row>
    <row r="77" spans="1:48" s="83" customFormat="1" ht="27.75" customHeight="1" x14ac:dyDescent="0.25">
      <c r="A77" s="84"/>
      <c r="B77" s="235"/>
      <c r="C77" s="236"/>
      <c r="D77" s="56"/>
      <c r="E77" s="84"/>
      <c r="F77" s="84"/>
      <c r="G77" s="84"/>
      <c r="H77" s="86"/>
      <c r="I77" s="87"/>
      <c r="J77" s="84"/>
      <c r="K77" s="88"/>
      <c r="L77" s="89"/>
      <c r="M77" s="323"/>
      <c r="N77" s="324"/>
      <c r="O77" s="235"/>
      <c r="P77" s="86"/>
      <c r="Q77" s="235"/>
      <c r="R77" s="86"/>
      <c r="S77" s="235"/>
      <c r="T77" s="86"/>
      <c r="U77" s="227"/>
      <c r="V77" s="227"/>
      <c r="W77" s="227"/>
      <c r="AN77" s="50"/>
      <c r="AT77" s="228"/>
      <c r="AU77" s="228"/>
    </row>
    <row r="78" spans="1:48" s="50" customFormat="1" x14ac:dyDescent="0.25">
      <c r="A78" s="107">
        <v>1</v>
      </c>
      <c r="B78" s="112">
        <v>2</v>
      </c>
      <c r="C78" s="108"/>
      <c r="D78" s="110">
        <v>3</v>
      </c>
      <c r="E78" s="111">
        <v>4</v>
      </c>
      <c r="F78" s="112">
        <v>5</v>
      </c>
      <c r="G78" s="112">
        <v>6</v>
      </c>
      <c r="H78" s="113">
        <v>7</v>
      </c>
      <c r="I78" s="112">
        <v>8</v>
      </c>
      <c r="J78" s="112">
        <v>9</v>
      </c>
      <c r="K78" s="114"/>
      <c r="L78" s="115">
        <v>10</v>
      </c>
      <c r="M78" s="111">
        <v>11</v>
      </c>
      <c r="N78" s="116">
        <v>12</v>
      </c>
      <c r="O78" s="112">
        <v>13</v>
      </c>
      <c r="P78" s="111">
        <v>14</v>
      </c>
      <c r="Q78" s="135">
        <v>15</v>
      </c>
      <c r="R78" s="325">
        <v>16</v>
      </c>
      <c r="S78" s="112">
        <v>17</v>
      </c>
      <c r="T78" s="112">
        <v>18</v>
      </c>
      <c r="U78" s="252">
        <v>19</v>
      </c>
      <c r="V78" s="326"/>
      <c r="W78" s="327"/>
      <c r="Y78" s="244"/>
      <c r="Z78" s="244"/>
      <c r="AA78" s="244"/>
      <c r="AB78" s="244"/>
      <c r="AC78" s="244"/>
      <c r="AD78" s="244"/>
      <c r="AF78" s="244"/>
      <c r="AG78" s="244"/>
      <c r="AI78" s="244"/>
      <c r="AJ78" s="244"/>
      <c r="AK78" s="244"/>
      <c r="AL78" s="244"/>
      <c r="AM78" s="244"/>
      <c r="AN78" s="244"/>
      <c r="AO78" s="244"/>
      <c r="AP78" s="244"/>
      <c r="AQ78" s="244"/>
      <c r="AS78" s="244"/>
      <c r="AT78" s="244"/>
    </row>
    <row r="79" spans="1:48" s="50" customFormat="1" x14ac:dyDescent="0.25">
      <c r="A79" s="123">
        <v>1</v>
      </c>
      <c r="B79" s="245" t="str">
        <f>'[1]data faskes19'!B10</f>
        <v>BUNULREJO</v>
      </c>
      <c r="C79" s="185"/>
      <c r="D79" s="125">
        <f>'[1]data faskes19'!E10</f>
        <v>364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15</v>
      </c>
      <c r="G79" s="123">
        <f>SUM(E79:F79)</f>
        <v>15</v>
      </c>
      <c r="H79" s="126">
        <f>G79/D79*100</f>
        <v>4.1208791208791204</v>
      </c>
      <c r="I79" s="127">
        <f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8"/>
      <c r="L79" s="126" t="e">
        <f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25" t="e">
        <f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3" t="e">
        <f>S79/E79*100</f>
        <v>#DIV/0!</v>
      </c>
      <c r="U79" s="252"/>
      <c r="V79" s="326"/>
      <c r="W79" s="327"/>
      <c r="Y79" s="244"/>
      <c r="Z79" s="244"/>
      <c r="AA79" s="244"/>
      <c r="AB79" s="244"/>
      <c r="AC79" s="244"/>
      <c r="AD79" s="244"/>
      <c r="AE79" s="328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55"/>
      <c r="AU79" s="256"/>
    </row>
    <row r="80" spans="1:48" s="50" customFormat="1" x14ac:dyDescent="0.25">
      <c r="A80" s="123">
        <v>2</v>
      </c>
      <c r="B80" s="245" t="str">
        <f>'[1]data faskes19'!B11</f>
        <v>JODIPAN</v>
      </c>
      <c r="C80" s="185"/>
      <c r="D80" s="125">
        <f>'[1]data faskes19'!E11</f>
        <v>185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17</v>
      </c>
      <c r="G80" s="123">
        <f t="shared" ref="G80:G97" si="36">SUM(E80:F80)</f>
        <v>17</v>
      </c>
      <c r="H80" s="126">
        <f t="shared" ref="H80:H97" si="37">G80/D80*100</f>
        <v>9.1891891891891895</v>
      </c>
      <c r="I80" s="127">
        <f t="shared" ref="I80:I96" si="38">E80/G80*100</f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8"/>
      <c r="L80" s="126" t="e">
        <f t="shared" ref="L80:L96" si="39">J80/E80*100</f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ref="N80:N97" si="40">M80/E80*100</f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ref="P80:P97" si="41">O80/E80*100</f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25" t="e">
        <f t="shared" ref="R80:R97" si="42">Q80/E80*100</f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3" t="e">
        <f t="shared" ref="T80:T97" si="43">S80/E80*100</f>
        <v>#DIV/0!</v>
      </c>
      <c r="U80" s="252"/>
      <c r="V80" s="326"/>
      <c r="W80" s="327"/>
      <c r="Y80" s="244"/>
      <c r="Z80" s="244"/>
      <c r="AA80" s="244"/>
      <c r="AB80" s="244"/>
      <c r="AC80" s="244"/>
      <c r="AD80" s="244"/>
      <c r="AE80" s="328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55"/>
      <c r="AU80" s="256"/>
    </row>
    <row r="81" spans="1:47" s="50" customFormat="1" x14ac:dyDescent="0.25">
      <c r="A81" s="123">
        <v>3</v>
      </c>
      <c r="B81" s="245" t="str">
        <f>'[1]data faskes19'!B12</f>
        <v>KESATRIAN</v>
      </c>
      <c r="C81" s="185"/>
      <c r="D81" s="125">
        <f>'[1]data faskes19'!E12</f>
        <v>168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15</v>
      </c>
      <c r="G81" s="123">
        <f t="shared" si="36"/>
        <v>15</v>
      </c>
      <c r="H81" s="126">
        <f t="shared" si="37"/>
        <v>8.9285714285714288</v>
      </c>
      <c r="I81" s="127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8"/>
      <c r="L81" s="126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25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3" t="e">
        <f t="shared" si="43"/>
        <v>#DIV/0!</v>
      </c>
      <c r="U81" s="252"/>
      <c r="V81" s="326"/>
      <c r="W81" s="327"/>
      <c r="Y81" s="244"/>
      <c r="Z81" s="244"/>
      <c r="AA81" s="244"/>
      <c r="AB81" s="244"/>
      <c r="AC81" s="244"/>
      <c r="AD81" s="244"/>
      <c r="AE81" s="328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55"/>
      <c r="AU81" s="256"/>
    </row>
    <row r="82" spans="1:47" s="50" customFormat="1" x14ac:dyDescent="0.25">
      <c r="A82" s="123">
        <v>4</v>
      </c>
      <c r="B82" s="245" t="str">
        <f>'[1]data faskes19'!B13</f>
        <v>POLEHAN</v>
      </c>
      <c r="C82" s="185"/>
      <c r="D82" s="125">
        <f>'[1]data faskes19'!E13</f>
        <v>283</v>
      </c>
      <c r="E82" s="123">
        <f>COUNTIFS('[1]Form 3E'!$C$15:$C$726,"&gt;="&amp;$AZ$10,'[1]Form 3E'!$C$15:$C$726,"&lt;="&amp;$BA$10,'[1]Form 3E'!$N$15:$N$726,"R",'[1]Form 3E'!$H$15:$H$726,B82)</f>
        <v>0</v>
      </c>
      <c r="F82" s="123">
        <f>COUNTIFS('[1]Form 3E'!$C$15:$C$726,"&gt;="&amp;$AZ$10,'[1]Form 3E'!$C$15:$C$726,"&lt;="&amp;$BA$10,'[1]Form 3E'!$N$15:$N$726,"NR",'[1]Form 3E'!$H$15:$H$726,B82)</f>
        <v>14</v>
      </c>
      <c r="G82" s="123">
        <f t="shared" si="36"/>
        <v>14</v>
      </c>
      <c r="H82" s="126">
        <f t="shared" si="37"/>
        <v>4.946996466431095</v>
      </c>
      <c r="I82" s="127">
        <f t="shared" si="38"/>
        <v>0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8"/>
      <c r="L82" s="126" t="e">
        <f t="shared" si="39"/>
        <v>#DIV/0!</v>
      </c>
      <c r="M82" s="123">
        <f>COUNTIFS('[1]Form 3E'!$C$15:$C$726,"&gt;="&amp;$AZ$10,'[1]Form 3E'!$C$15:$C$726,"&lt;="&amp;$BA$10,'[1]Form 3E'!$N$15:$N$726,"R",'[1]Form 3E'!$S$15:$S$726,"Y",'[1]Form 3E'!$H$15:$H$726,B82)</f>
        <v>0</v>
      </c>
      <c r="N82" s="116" t="e">
        <f t="shared" si="40"/>
        <v>#DIV/0!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 t="e">
        <f t="shared" si="41"/>
        <v>#DIV/0!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25" t="e">
        <f t="shared" si="42"/>
        <v>#DIV/0!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3" t="e">
        <f t="shared" si="43"/>
        <v>#DIV/0!</v>
      </c>
      <c r="U82" s="252"/>
      <c r="V82" s="326"/>
      <c r="W82" s="327"/>
      <c r="Y82" s="244"/>
      <c r="Z82" s="244"/>
      <c r="AA82" s="244"/>
      <c r="AB82" s="244"/>
      <c r="AC82" s="244"/>
      <c r="AD82" s="244"/>
      <c r="AE82" s="328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55"/>
      <c r="AU82" s="256"/>
    </row>
    <row r="83" spans="1:47" s="50" customFormat="1" x14ac:dyDescent="0.25">
      <c r="A83" s="123">
        <v>5</v>
      </c>
      <c r="B83" s="245">
        <f>'[1]data faskes19'!B14</f>
        <v>0</v>
      </c>
      <c r="C83" s="185"/>
      <c r="D83" s="125">
        <f>'[1]data faskes19'!E14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6" t="e">
        <f t="shared" si="37"/>
        <v>#DIV/0!</v>
      </c>
      <c r="I83" s="127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8"/>
      <c r="L83" s="126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25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3" t="e">
        <f t="shared" si="43"/>
        <v>#DIV/0!</v>
      </c>
      <c r="U83" s="252"/>
      <c r="V83" s="326"/>
      <c r="W83" s="327"/>
      <c r="Y83" s="244"/>
      <c r="Z83" s="244"/>
      <c r="AA83" s="244"/>
      <c r="AB83" s="244"/>
      <c r="AC83" s="244"/>
      <c r="AD83" s="244"/>
      <c r="AE83" s="328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55"/>
      <c r="AU83" s="256"/>
    </row>
    <row r="84" spans="1:47" s="50" customFormat="1" x14ac:dyDescent="0.25">
      <c r="A84" s="123">
        <v>6</v>
      </c>
      <c r="B84" s="245">
        <f>'[1]data faskes19'!B15</f>
        <v>0</v>
      </c>
      <c r="C84" s="185"/>
      <c r="D84" s="125">
        <f>'[1]data faskes19'!E15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6" t="e">
        <f t="shared" si="37"/>
        <v>#DIV/0!</v>
      </c>
      <c r="I84" s="127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8"/>
      <c r="L84" s="126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25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3" t="e">
        <f t="shared" si="43"/>
        <v>#DIV/0!</v>
      </c>
      <c r="U84" s="252"/>
      <c r="V84" s="326"/>
      <c r="W84" s="327"/>
      <c r="Y84" s="244"/>
      <c r="Z84" s="244"/>
      <c r="AA84" s="244"/>
      <c r="AB84" s="244"/>
      <c r="AC84" s="244"/>
      <c r="AD84" s="244"/>
      <c r="AE84" s="328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55"/>
      <c r="AU84" s="256"/>
    </row>
    <row r="85" spans="1:47" s="50" customFormat="1" x14ac:dyDescent="0.25">
      <c r="A85" s="123">
        <v>7</v>
      </c>
      <c r="B85" s="245">
        <f>'[1]data faskes19'!B16</f>
        <v>0</v>
      </c>
      <c r="C85" s="185"/>
      <c r="D85" s="125">
        <f>'[1]data faskes19'!E16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6" t="e">
        <f t="shared" si="37"/>
        <v>#DIV/0!</v>
      </c>
      <c r="I85" s="127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8"/>
      <c r="L85" s="126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25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3" t="e">
        <f t="shared" si="43"/>
        <v>#DIV/0!</v>
      </c>
      <c r="U85" s="252"/>
      <c r="V85" s="326"/>
      <c r="W85" s="327"/>
      <c r="Y85" s="244"/>
      <c r="Z85" s="244"/>
      <c r="AA85" s="244"/>
      <c r="AB85" s="244"/>
      <c r="AC85" s="244"/>
      <c r="AD85" s="244"/>
      <c r="AE85" s="328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55"/>
      <c r="AU85" s="256"/>
    </row>
    <row r="86" spans="1:47" s="50" customFormat="1" x14ac:dyDescent="0.25">
      <c r="A86" s="123">
        <v>8</v>
      </c>
      <c r="B86" s="245">
        <f>'[1]data faskes19'!B17</f>
        <v>0</v>
      </c>
      <c r="C86" s="185"/>
      <c r="D86" s="125">
        <f>'[1]data faskes19'!E17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6" t="e">
        <f t="shared" si="37"/>
        <v>#DIV/0!</v>
      </c>
      <c r="I86" s="127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8"/>
      <c r="L86" s="126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25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3" t="e">
        <f t="shared" si="43"/>
        <v>#DIV/0!</v>
      </c>
      <c r="U86" s="252"/>
      <c r="V86" s="326"/>
      <c r="W86" s="327"/>
      <c r="Y86" s="244"/>
      <c r="Z86" s="244"/>
      <c r="AA86" s="244"/>
      <c r="AB86" s="244"/>
      <c r="AC86" s="244"/>
      <c r="AD86" s="244"/>
      <c r="AE86" s="328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55"/>
      <c r="AU86" s="256"/>
    </row>
    <row r="87" spans="1:47" s="50" customFormat="1" x14ac:dyDescent="0.25">
      <c r="A87" s="123">
        <v>9</v>
      </c>
      <c r="B87" s="245">
        <f>'[1]data faskes19'!B18</f>
        <v>0</v>
      </c>
      <c r="C87" s="185"/>
      <c r="D87" s="125">
        <f>'[1]data faskes19'!E18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6" t="e">
        <f t="shared" si="37"/>
        <v>#DIV/0!</v>
      </c>
      <c r="I87" s="127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8"/>
      <c r="L87" s="126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25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3" t="e">
        <f t="shared" si="43"/>
        <v>#DIV/0!</v>
      </c>
      <c r="U87" s="252"/>
      <c r="V87" s="326"/>
      <c r="W87" s="327"/>
      <c r="Y87" s="244"/>
      <c r="Z87" s="244"/>
      <c r="AA87" s="244"/>
      <c r="AB87" s="244"/>
      <c r="AC87" s="244"/>
      <c r="AD87" s="244"/>
      <c r="AE87" s="328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55"/>
      <c r="AU87" s="256"/>
    </row>
    <row r="88" spans="1:47" s="50" customFormat="1" x14ac:dyDescent="0.25">
      <c r="A88" s="123">
        <v>10</v>
      </c>
      <c r="B88" s="245">
        <f>'[1]data faskes19'!B19</f>
        <v>0</v>
      </c>
      <c r="C88" s="185"/>
      <c r="D88" s="125">
        <f>'[1]data faskes19'!E19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6" t="e">
        <f t="shared" si="37"/>
        <v>#DIV/0!</v>
      </c>
      <c r="I88" s="127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8"/>
      <c r="L88" s="126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25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3" t="e">
        <f t="shared" si="43"/>
        <v>#DIV/0!</v>
      </c>
      <c r="U88" s="252"/>
      <c r="V88" s="326"/>
      <c r="W88" s="327"/>
      <c r="Y88" s="244"/>
      <c r="Z88" s="244"/>
      <c r="AA88" s="244"/>
      <c r="AB88" s="244"/>
      <c r="AC88" s="244"/>
      <c r="AD88" s="244"/>
      <c r="AE88" s="328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55"/>
      <c r="AU88" s="256"/>
    </row>
    <row r="89" spans="1:47" s="50" customFormat="1" x14ac:dyDescent="0.25">
      <c r="A89" s="123">
        <v>11</v>
      </c>
      <c r="B89" s="245">
        <f>'[1]data faskes19'!B20</f>
        <v>0</v>
      </c>
      <c r="C89" s="185"/>
      <c r="D89" s="125">
        <f>'[1]data faskes19'!E20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6" t="e">
        <f t="shared" si="37"/>
        <v>#DIV/0!</v>
      </c>
      <c r="I89" s="127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8"/>
      <c r="L89" s="126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25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3" t="e">
        <f t="shared" si="43"/>
        <v>#DIV/0!</v>
      </c>
      <c r="U89" s="252"/>
      <c r="V89" s="326"/>
      <c r="W89" s="327"/>
      <c r="Y89" s="244"/>
      <c r="Z89" s="244"/>
      <c r="AA89" s="244"/>
      <c r="AB89" s="244"/>
      <c r="AC89" s="244"/>
      <c r="AD89" s="244"/>
      <c r="AE89" s="328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55"/>
      <c r="AU89" s="256"/>
    </row>
    <row r="90" spans="1:47" s="50" customFormat="1" x14ac:dyDescent="0.25">
      <c r="A90" s="123">
        <v>12</v>
      </c>
      <c r="B90" s="245">
        <f>'[1]data faskes19'!B21</f>
        <v>0</v>
      </c>
      <c r="C90" s="185"/>
      <c r="D90" s="125">
        <f>'[1]data faskes19'!E21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6" t="e">
        <f t="shared" si="37"/>
        <v>#DIV/0!</v>
      </c>
      <c r="I90" s="127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8"/>
      <c r="L90" s="126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25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3" t="e">
        <f t="shared" si="43"/>
        <v>#DIV/0!</v>
      </c>
      <c r="U90" s="252"/>
      <c r="V90" s="326"/>
      <c r="W90" s="327"/>
      <c r="Y90" s="244"/>
      <c r="Z90" s="244"/>
      <c r="AA90" s="244"/>
      <c r="AB90" s="244"/>
      <c r="AC90" s="244"/>
      <c r="AD90" s="244"/>
      <c r="AE90" s="328"/>
      <c r="AF90" s="244"/>
      <c r="AG90" s="244"/>
      <c r="AH90" s="244"/>
      <c r="AI90" s="244"/>
      <c r="AJ90" s="244"/>
      <c r="AK90" s="244"/>
      <c r="AL90" s="244"/>
      <c r="AM90" s="244"/>
      <c r="AN90" s="83"/>
      <c r="AO90" s="244"/>
      <c r="AP90" s="244"/>
      <c r="AQ90" s="244"/>
      <c r="AR90" s="244"/>
      <c r="AS90" s="244"/>
      <c r="AT90" s="255"/>
      <c r="AU90" s="256"/>
    </row>
    <row r="91" spans="1:47" s="50" customFormat="1" x14ac:dyDescent="0.25">
      <c r="A91" s="123">
        <v>13</v>
      </c>
      <c r="B91" s="245">
        <f>'[1]data faskes19'!B22</f>
        <v>0</v>
      </c>
      <c r="C91" s="185"/>
      <c r="D91" s="125">
        <f>'[1]data faskes19'!E22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6" t="e">
        <f t="shared" si="37"/>
        <v>#DIV/0!</v>
      </c>
      <c r="I91" s="127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8"/>
      <c r="L91" s="126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25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3" t="e">
        <f t="shared" si="43"/>
        <v>#DIV/0!</v>
      </c>
      <c r="U91" s="252"/>
      <c r="V91" s="326"/>
      <c r="W91" s="327"/>
      <c r="Y91" s="244"/>
      <c r="Z91" s="244"/>
      <c r="AA91" s="244"/>
      <c r="AB91" s="244"/>
      <c r="AC91" s="244"/>
      <c r="AD91" s="244"/>
      <c r="AE91" s="328"/>
      <c r="AF91" s="244"/>
      <c r="AG91" s="244"/>
      <c r="AH91" s="244"/>
      <c r="AI91" s="244"/>
      <c r="AJ91" s="244"/>
      <c r="AK91" s="244"/>
      <c r="AL91" s="244"/>
      <c r="AM91" s="244"/>
      <c r="AN91" s="83"/>
      <c r="AO91" s="244"/>
      <c r="AP91" s="244"/>
      <c r="AQ91" s="244"/>
      <c r="AR91" s="244"/>
      <c r="AS91" s="244"/>
      <c r="AT91" s="255"/>
      <c r="AU91" s="256"/>
    </row>
    <row r="92" spans="1:47" s="145" customFormat="1" x14ac:dyDescent="0.25">
      <c r="A92" s="123">
        <v>14</v>
      </c>
      <c r="B92" s="245">
        <f>'[1]data faskes19'!B23</f>
        <v>0</v>
      </c>
      <c r="C92" s="185"/>
      <c r="D92" s="125">
        <f>'[1]data faskes19'!E23</f>
        <v>0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6" t="e">
        <f t="shared" si="37"/>
        <v>#DIV/0!</v>
      </c>
      <c r="I92" s="127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8"/>
      <c r="L92" s="126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25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3" t="e">
        <f t="shared" si="43"/>
        <v>#DIV/0!</v>
      </c>
      <c r="U92" s="252"/>
      <c r="V92" s="329"/>
      <c r="W92" s="330"/>
      <c r="Y92" s="244"/>
      <c r="Z92" s="244"/>
      <c r="AA92" s="244"/>
      <c r="AB92" s="244"/>
      <c r="AC92" s="244"/>
      <c r="AD92" s="244"/>
      <c r="AE92" s="328"/>
      <c r="AF92" s="244"/>
      <c r="AG92" s="244"/>
      <c r="AH92" s="244"/>
      <c r="AI92" s="244"/>
      <c r="AJ92" s="244"/>
      <c r="AK92" s="244"/>
      <c r="AL92" s="244"/>
      <c r="AM92" s="244"/>
      <c r="AN92" s="331"/>
      <c r="AO92" s="244"/>
      <c r="AP92" s="244"/>
      <c r="AQ92" s="244"/>
      <c r="AR92" s="244"/>
      <c r="AS92" s="244"/>
      <c r="AT92" s="255"/>
      <c r="AU92" s="256"/>
    </row>
    <row r="93" spans="1:47" s="50" customFormat="1" x14ac:dyDescent="0.25">
      <c r="A93" s="123">
        <v>15</v>
      </c>
      <c r="B93" s="245">
        <f>'[1]data faskes19'!B24</f>
        <v>0</v>
      </c>
      <c r="C93" s="185"/>
      <c r="D93" s="125">
        <f>'[1]data faskes19'!E24</f>
        <v>0</v>
      </c>
      <c r="E93" s="123">
        <f>COUNTIFS('[1]Form 3E'!$C$15:$C$726,"&gt;="&amp;$AZ$10,'[1]Form 3E'!$C$15:$C$726,"&lt;="&amp;$BA$10,'[1]Form 3E'!$N$15:$N$726,"R",'[1]Form 3E'!$H$15:$H$726,B93)</f>
        <v>0</v>
      </c>
      <c r="F93" s="123">
        <f>COUNTIFS('[1]Form 3E'!$C$15:$C$726,"&gt;="&amp;$AZ$10,'[1]Form 3E'!$C$15:$C$726,"&lt;="&amp;$BA$10,'[1]Form 3E'!$N$15:$N$726,"NR",'[1]Form 3E'!$H$15:$H$726,B93)</f>
        <v>0</v>
      </c>
      <c r="G93" s="123">
        <f t="shared" si="36"/>
        <v>0</v>
      </c>
      <c r="H93" s="126" t="e">
        <f t="shared" si="37"/>
        <v>#DIV/0!</v>
      </c>
      <c r="I93" s="127" t="e">
        <f t="shared" si="38"/>
        <v>#DIV/0!</v>
      </c>
      <c r="J93" s="123">
        <f>COUNTIFS('[1]Form 3E'!$C$15:$C$726,"&gt;="&amp;$AZ$10,'[1]Form 3E'!$C$15:$C$726,"&lt;="&amp;$BA$10,'[1]Form 3E'!$N$15:$N$726,"R",'[1]Form 3E'!$R$15:$R$726,"Y",'[1]Form 3E'!$H$15:$H$726,B93)</f>
        <v>0</v>
      </c>
      <c r="K93" s="128"/>
      <c r="L93" s="126" t="e">
        <f t="shared" si="39"/>
        <v>#DIV/0!</v>
      </c>
      <c r="M93" s="123">
        <f>COUNTIFS('[1]Form 3E'!$C$15:$C$726,"&gt;="&amp;$AZ$10,'[1]Form 3E'!$C$15:$C$726,"&lt;="&amp;$BA$10,'[1]Form 3E'!$N$15:$N$726,"R",'[1]Form 3E'!$S$15:$S$726,"Y",'[1]Form 3E'!$H$15:$H$726,B93)</f>
        <v>0</v>
      </c>
      <c r="N93" s="116" t="e">
        <f t="shared" si="40"/>
        <v>#DIV/0!</v>
      </c>
      <c r="O93" s="123">
        <f>COUNTIFS('[1]Form 3E'!$C$15:$C$726,"&gt;="&amp;$AZ$10,'[1]Form 3E'!$C$15:$C$726,"&lt;="&amp;$BA$10,'[1]Form 3E'!$N$15:$N$726,"R",'[1]Form 3E'!$W$15:$W$726,"Y",'[1]Form 3E'!$H$15:$H$726,B93)</f>
        <v>0</v>
      </c>
      <c r="P93" s="112" t="e">
        <f t="shared" si="41"/>
        <v>#DIV/0!</v>
      </c>
      <c r="Q93" s="123">
        <f>COUNTIFS('[1]Form 3E'!$AK$15:$AK$726,"&gt;="&amp;$AZ$10,'[1]Form 3E'!$AK$15:$AK$726,"&lt;="&amp;$BA$10,'[1]Form 3E'!$AL$15:$AL$726,"R",'[1]Form 3E'!$N$15:$N$726,"R",'[1]Form 3E'!$H$15:$H$726,B93)</f>
        <v>0</v>
      </c>
      <c r="R93" s="325" t="e">
        <f t="shared" si="42"/>
        <v>#DIV/0!</v>
      </c>
      <c r="S93" s="123">
        <f>COUNTIFS('[1]Form 3E'!$C$15:$C$726,"&gt;="&amp;$AZ$10,'[1]Form 3E'!$C$15:$C$726,"&lt;="&amp;$BA$10,'[1]Form 3E'!$N$15:$N$726,"R",'[1]Form 3E'!$AJ$15:$AJ$726,"Y",'[1]Form 3E'!$H$15:$H$726,B93)</f>
        <v>0</v>
      </c>
      <c r="T93" s="133" t="e">
        <f t="shared" si="43"/>
        <v>#DIV/0!</v>
      </c>
      <c r="U93" s="252"/>
      <c r="V93" s="326"/>
      <c r="W93" s="327"/>
      <c r="Y93" s="244"/>
      <c r="Z93" s="244"/>
      <c r="AA93" s="244"/>
      <c r="AB93" s="244"/>
      <c r="AC93" s="244"/>
      <c r="AD93" s="244"/>
      <c r="AE93" s="328"/>
      <c r="AF93" s="244"/>
      <c r="AG93" s="244"/>
      <c r="AH93" s="244"/>
      <c r="AI93" s="244"/>
      <c r="AJ93" s="244"/>
      <c r="AK93" s="244"/>
      <c r="AL93" s="244"/>
      <c r="AM93" s="244"/>
      <c r="AN93" s="83"/>
      <c r="AO93" s="244"/>
      <c r="AP93" s="244"/>
      <c r="AQ93" s="244"/>
      <c r="AR93" s="244"/>
      <c r="AS93" s="244"/>
      <c r="AT93" s="255"/>
      <c r="AU93" s="256"/>
    </row>
    <row r="94" spans="1:47" s="50" customFormat="1" x14ac:dyDescent="0.25">
      <c r="A94" s="147"/>
      <c r="B94" s="332"/>
      <c r="C94" s="260"/>
      <c r="D94" s="261"/>
      <c r="E94" s="147">
        <f>COUNTIFS('[1]Form 3E'!$C$15:$C$726,"&gt;="&amp;$AZ$10,'[1]Form 3E'!$C$15:$C$726,"&lt;="&amp;$BA$10,'[1]Form 3E'!$N$15:$N$726,"R",'[1]Form 3E'!$H$15:$H$726,B94)</f>
        <v>0</v>
      </c>
      <c r="F94" s="147">
        <f>COUNTIFS('[1]Form 3E'!$C$15:$C$726,"&gt;="&amp;$AZ$10,'[1]Form 3E'!$C$15:$C$726,"&lt;="&amp;$BA$10,'[1]Form 3E'!$N$15:$N$726,"NR",'[1]Form 3E'!$H$15:$H$726,B94)</f>
        <v>0</v>
      </c>
      <c r="G94" s="147">
        <f t="shared" si="36"/>
        <v>0</v>
      </c>
      <c r="H94" s="151" t="e">
        <f t="shared" si="37"/>
        <v>#DIV/0!</v>
      </c>
      <c r="I94" s="152" t="e">
        <f t="shared" si="38"/>
        <v>#DIV/0!</v>
      </c>
      <c r="J94" s="147">
        <f>COUNTIFS('[1]Form 3E'!$C$15:$C$726,"&gt;="&amp;$AZ$10,'[1]Form 3E'!$C$15:$C$726,"&lt;="&amp;$BA$10,'[1]Form 3E'!$N$15:$N$726,"R",'[1]Form 3E'!$R$15:$R$726,"Y",'[1]Form 3E'!$H$15:$H$726,B94)</f>
        <v>0</v>
      </c>
      <c r="K94" s="153"/>
      <c r="L94" s="151" t="e">
        <f t="shared" si="39"/>
        <v>#DIV/0!</v>
      </c>
      <c r="M94" s="147">
        <f>COUNTIFS('[1]Form 3E'!$C$15:$C$726,"&gt;="&amp;$AZ$10,'[1]Form 3E'!$C$15:$C$726,"&lt;="&amp;$BA$10,'[1]Form 3E'!$N$15:$N$726,"R",'[1]Form 3E'!$S$15:$S$726,"Y",'[1]Form 3E'!$H$15:$H$726,B94)</f>
        <v>0</v>
      </c>
      <c r="N94" s="155" t="e">
        <f t="shared" si="40"/>
        <v>#DIV/0!</v>
      </c>
      <c r="O94" s="147">
        <f>COUNTIFS('[1]Form 3E'!$C$15:$C$726,"&gt;="&amp;$AZ$10,'[1]Form 3E'!$C$15:$C$726,"&lt;="&amp;$BA$10,'[1]Form 3E'!$N$15:$N$726,"R",'[1]Form 3E'!$W$15:$W$726,"Y",'[1]Form 3E'!$H$15:$H$726,B94)</f>
        <v>0</v>
      </c>
      <c r="P94" s="156" t="e">
        <f t="shared" si="41"/>
        <v>#DIV/0!</v>
      </c>
      <c r="Q94" s="147">
        <f>COUNTIFS('[1]Form 3E'!$AK$15:$AK$726,"&gt;="&amp;$AZ$10,'[1]Form 3E'!$AK$15:$AK$726,"&lt;="&amp;$BA$10,'[1]Form 3E'!$AL$15:$AL$726,"R",'[1]Form 3E'!$N$15:$N$726,"R",'[1]Form 3E'!$H$15:$H$726,B94)</f>
        <v>0</v>
      </c>
      <c r="R94" s="333" t="e">
        <f t="shared" si="42"/>
        <v>#DIV/0!</v>
      </c>
      <c r="S94" s="147">
        <f>COUNTIFS('[1]Form 3E'!$C$15:$C$726,"&gt;="&amp;$AZ$10,'[1]Form 3E'!$C$15:$C$726,"&lt;="&amp;$BA$10,'[1]Form 3E'!$N$15:$N$726,"R",'[1]Form 3E'!$AJ$15:$AJ$726,"Y",'[1]Form 3E'!$H$15:$H$726,B94)</f>
        <v>0</v>
      </c>
      <c r="T94" s="158" t="e">
        <f t="shared" si="43"/>
        <v>#DIV/0!</v>
      </c>
      <c r="U94" s="334"/>
      <c r="V94" s="335"/>
      <c r="W94" s="336"/>
      <c r="Y94" s="244"/>
      <c r="Z94" s="244"/>
      <c r="AA94" s="244"/>
      <c r="AB94" s="244"/>
      <c r="AC94" s="244"/>
      <c r="AD94" s="244"/>
      <c r="AE94" s="328"/>
      <c r="AF94" s="244"/>
      <c r="AG94" s="244"/>
      <c r="AH94" s="244"/>
      <c r="AI94" s="244"/>
      <c r="AJ94" s="244"/>
      <c r="AK94" s="244"/>
      <c r="AL94" s="244"/>
      <c r="AM94" s="244"/>
      <c r="AN94" s="83"/>
      <c r="AO94" s="244"/>
      <c r="AP94" s="244"/>
      <c r="AQ94" s="244"/>
      <c r="AR94" s="244"/>
      <c r="AS94" s="244"/>
      <c r="AT94" s="255"/>
      <c r="AU94" s="256"/>
    </row>
    <row r="95" spans="1:47" s="50" customFormat="1" x14ac:dyDescent="0.25">
      <c r="A95" s="164"/>
      <c r="B95" s="274" t="s">
        <v>90</v>
      </c>
      <c r="C95" s="275"/>
      <c r="D95" s="167">
        <f>'[1]data faskes19'!E27</f>
        <v>1000</v>
      </c>
      <c r="E95" s="168">
        <f>SUM(E79:E94)</f>
        <v>0</v>
      </c>
      <c r="F95" s="168">
        <f>SUM(F79:F94)</f>
        <v>61</v>
      </c>
      <c r="G95" s="276">
        <f t="shared" si="36"/>
        <v>61</v>
      </c>
      <c r="H95" s="169">
        <f t="shared" si="37"/>
        <v>6.1</v>
      </c>
      <c r="I95" s="170">
        <f t="shared" si="38"/>
        <v>0</v>
      </c>
      <c r="J95" s="164">
        <f>SUM(J79:J94)</f>
        <v>0</v>
      </c>
      <c r="K95" s="337"/>
      <c r="L95" s="169" t="e">
        <f t="shared" si="39"/>
        <v>#DIV/0!</v>
      </c>
      <c r="M95" s="282">
        <f>SUM(M79:M94)</f>
        <v>0</v>
      </c>
      <c r="N95" s="174" t="e">
        <f t="shared" si="40"/>
        <v>#DIV/0!</v>
      </c>
      <c r="O95" s="177">
        <f>SUM(O79:O94)</f>
        <v>0</v>
      </c>
      <c r="P95" s="164" t="e">
        <f t="shared" si="41"/>
        <v>#DIV/0!</v>
      </c>
      <c r="Q95" s="338">
        <f>SUM(Q79:Q94)</f>
        <v>0</v>
      </c>
      <c r="R95" s="202" t="e">
        <f t="shared" si="42"/>
        <v>#DIV/0!</v>
      </c>
      <c r="S95" s="164">
        <f>SUM(S79:S94)</f>
        <v>0</v>
      </c>
      <c r="T95" s="178" t="e">
        <f t="shared" si="43"/>
        <v>#DIV/0!</v>
      </c>
      <c r="U95" s="339"/>
      <c r="V95" s="340"/>
      <c r="W95" s="341"/>
      <c r="Y95" s="244"/>
      <c r="Z95" s="244"/>
      <c r="AA95" s="244"/>
      <c r="AB95" s="244"/>
      <c r="AC95" s="244"/>
      <c r="AD95" s="244"/>
      <c r="AE95" s="328"/>
      <c r="AF95" s="244"/>
      <c r="AG95" s="244"/>
      <c r="AH95" s="244"/>
      <c r="AI95" s="244"/>
      <c r="AJ95" s="244"/>
      <c r="AK95" s="244"/>
      <c r="AL95" s="244"/>
      <c r="AM95" s="244"/>
      <c r="AN95" s="304"/>
      <c r="AO95" s="244"/>
      <c r="AP95" s="244"/>
      <c r="AQ95" s="244"/>
      <c r="AR95" s="244"/>
      <c r="AS95" s="244"/>
      <c r="AT95" s="255"/>
      <c r="AU95" s="256"/>
    </row>
    <row r="96" spans="1:47" s="50" customFormat="1" x14ac:dyDescent="0.25">
      <c r="A96" s="123"/>
      <c r="B96" s="288" t="s">
        <v>58</v>
      </c>
      <c r="C96" s="289"/>
      <c r="D96" s="290"/>
      <c r="E96" s="123">
        <f>COUNTIFS('[1]Form 3E'!$C$15:$C$726,"&gt;="&amp;$AZ$10,'[1]Form 3E'!$C$15:$C$726,"&lt;="&amp;$BA$10,'[1]Form 3E'!$N$15:$N$726,"R",'[1]Form 3E'!$H$15:$H$726,B96)</f>
        <v>0</v>
      </c>
      <c r="F96" s="123">
        <f>COUNTIFS('[1]Form 3E'!$C$15:$C$726,"&gt;="&amp;$AZ$10,'[1]Form 3E'!$C$15:$C$726,"&lt;="&amp;$BA$10,'[1]Form 3E'!$N$15:$N$726,"NR",'[1]Form 3E'!$H$15:$H$726,B96)</f>
        <v>10</v>
      </c>
      <c r="G96" s="123">
        <f t="shared" si="36"/>
        <v>10</v>
      </c>
      <c r="H96" s="189" t="e">
        <f t="shared" si="37"/>
        <v>#DIV/0!</v>
      </c>
      <c r="I96" s="190">
        <f t="shared" si="38"/>
        <v>0</v>
      </c>
      <c r="J96" s="123">
        <f>COUNTIFS('[1]Form 3E'!$C$15:$C$726,"&gt;="&amp;$AZ$10,'[1]Form 3E'!$C$15:$C$726,"&lt;="&amp;$BA$10,'[1]Form 3E'!$N$15:$N$726,"R",'[1]Form 3E'!$R$15:$R$726,"Y",'[1]Form 3E'!$H$15:$H$726,B96)</f>
        <v>0</v>
      </c>
      <c r="K96" s="191"/>
      <c r="L96" s="189" t="e">
        <f t="shared" si="39"/>
        <v>#DIV/0!</v>
      </c>
      <c r="M96" s="342">
        <f>COUNTIFS('[1]Form 3E'!$C$15:$C$726,"&gt;="&amp;$AZ$10,'[1]Form 3E'!$C$15:$C$726,"&lt;="&amp;$BA$10,'[1]Form 3E'!$N$15:$N$726,"R",'[1]Form 3E'!$S$15:$S$726,"Y",'[1]Form 3E'!$H$15:$H$726,B96)</f>
        <v>0</v>
      </c>
      <c r="N96" s="130" t="e">
        <f t="shared" si="40"/>
        <v>#DIV/0!</v>
      </c>
      <c r="O96" s="123">
        <f>COUNTIFS('[1]Form 3E'!$C$15:$C$726,"&gt;="&amp;$AZ$10,'[1]Form 3E'!$C$15:$C$726,"&lt;="&amp;$BA$10,'[1]Form 3E'!$N$15:$N$726,"R",'[1]Form 3E'!$W$15:$W$726,"Y",'[1]Form 3E'!$H$15:$H$726,B96)</f>
        <v>0</v>
      </c>
      <c r="P96" s="131" t="e">
        <f t="shared" si="41"/>
        <v>#DIV/0!</v>
      </c>
      <c r="Q96" s="123">
        <f>COUNTIFS('[1]Form 3E'!$AK$15:$AK$726,"&gt;="&amp;$AZ$10,'[1]Form 3E'!$AK$15:$AK$726,"&lt;="&amp;$BA$10,'[1]Form 3E'!$AL$15:$AL$726,"R",'[1]Form 3E'!$N$15:$N$726,"R",'[1]Form 3E'!$H$15:$H$726,B96)</f>
        <v>0</v>
      </c>
      <c r="R96" s="343" t="e">
        <f t="shared" si="42"/>
        <v>#DIV/0!</v>
      </c>
      <c r="S96" s="123">
        <f>COUNTIFS('[1]Form 3E'!$C$15:$C$726,"&gt;="&amp;$AZ$10,'[1]Form 3E'!$C$15:$C$726,"&lt;="&amp;$BA$10,'[1]Form 3E'!$N$15:$N$726,"R",'[1]Form 3E'!$AJ$15:$AJ$726,"Y",'[1]Form 3E'!$H$15:$H$726,B96)</f>
        <v>0</v>
      </c>
      <c r="T96" s="194" t="e">
        <f t="shared" si="43"/>
        <v>#DIV/0!</v>
      </c>
      <c r="U96" s="252"/>
      <c r="V96" s="326"/>
      <c r="W96" s="327"/>
      <c r="Y96" s="244"/>
      <c r="Z96" s="244"/>
      <c r="AA96" s="244"/>
      <c r="AB96" s="244"/>
      <c r="AC96" s="244"/>
      <c r="AD96" s="244"/>
      <c r="AE96" s="328"/>
      <c r="AF96" s="244"/>
      <c r="AG96" s="244"/>
      <c r="AH96" s="244"/>
      <c r="AI96" s="244"/>
      <c r="AJ96" s="244"/>
      <c r="AK96" s="244"/>
      <c r="AL96" s="244"/>
      <c r="AM96" s="244"/>
      <c r="AN96" s="83"/>
      <c r="AO96" s="244"/>
      <c r="AP96" s="244"/>
      <c r="AQ96" s="83"/>
      <c r="AR96" s="83"/>
      <c r="AS96" s="244"/>
      <c r="AT96" s="255"/>
      <c r="AU96" s="256"/>
    </row>
    <row r="97" spans="1:49" s="50" customFormat="1" x14ac:dyDescent="0.25">
      <c r="A97" s="197" t="s">
        <v>40</v>
      </c>
      <c r="B97" s="197"/>
      <c r="C97" s="180"/>
      <c r="D97" s="299">
        <f>D95</f>
        <v>1000</v>
      </c>
      <c r="E97" s="201">
        <f>SUM(E95:E96)</f>
        <v>0</v>
      </c>
      <c r="F97" s="300">
        <f>SUM(F95:F96)</f>
        <v>71</v>
      </c>
      <c r="G97" s="276">
        <f t="shared" si="36"/>
        <v>71</v>
      </c>
      <c r="H97" s="169">
        <f t="shared" si="37"/>
        <v>7.1</v>
      </c>
      <c r="I97" s="170">
        <f>E97/G97*100</f>
        <v>0</v>
      </c>
      <c r="J97" s="177">
        <f>SUM(J95:J96)</f>
        <v>0</v>
      </c>
      <c r="K97" s="337"/>
      <c r="L97" s="169" t="e">
        <f>J97/E97*100</f>
        <v>#DIV/0!</v>
      </c>
      <c r="M97" s="282">
        <f>SUM(M95:M96)</f>
        <v>0</v>
      </c>
      <c r="N97" s="174" t="e">
        <f t="shared" si="40"/>
        <v>#DIV/0!</v>
      </c>
      <c r="O97" s="164">
        <f>SUM(O95:O96)</f>
        <v>0</v>
      </c>
      <c r="P97" s="164" t="e">
        <f t="shared" si="41"/>
        <v>#DIV/0!</v>
      </c>
      <c r="Q97" s="338">
        <f>SUM(Q95:Q96)</f>
        <v>0</v>
      </c>
      <c r="R97" s="202" t="e">
        <f t="shared" si="42"/>
        <v>#DIV/0!</v>
      </c>
      <c r="S97" s="301">
        <f>SUM(S95:S96)</f>
        <v>0</v>
      </c>
      <c r="T97" s="178" t="e">
        <f t="shared" si="43"/>
        <v>#DIV/0!</v>
      </c>
      <c r="U97" s="339"/>
      <c r="V97" s="340"/>
      <c r="W97" s="341"/>
      <c r="Y97" s="244"/>
      <c r="Z97" s="244"/>
      <c r="AA97" s="244"/>
      <c r="AB97" s="244"/>
      <c r="AC97" s="244"/>
      <c r="AD97" s="244"/>
      <c r="AE97" s="328"/>
      <c r="AF97" s="244"/>
      <c r="AG97" s="244"/>
      <c r="AH97" s="244"/>
      <c r="AI97" s="244"/>
      <c r="AJ97" s="304"/>
      <c r="AK97" s="304"/>
      <c r="AL97" s="244"/>
      <c r="AM97" s="304"/>
      <c r="AN97" s="304"/>
      <c r="AO97" s="244"/>
      <c r="AP97" s="244"/>
      <c r="AQ97" s="304"/>
      <c r="AR97" s="304"/>
      <c r="AS97" s="244"/>
      <c r="AT97" s="255"/>
      <c r="AU97" s="256"/>
    </row>
    <row r="98" spans="1:49" s="207" customFormat="1" x14ac:dyDescent="0.25">
      <c r="U98" s="14"/>
      <c r="V98" s="14"/>
      <c r="W98" s="14"/>
      <c r="X98" s="14"/>
      <c r="Y98" s="14"/>
      <c r="Z98" s="14"/>
      <c r="AA98" s="305"/>
      <c r="AB98" s="305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</row>
  </sheetData>
  <sheetProtection sheet="1" objects="1" scenarios="1" formatCells="0" formatColumns="0" formatRows="0" insertColumns="0" insertRows="0" insertHyperlinks="0" deleteRows="0" sort="0" autoFilter="0"/>
  <mergeCells count="117">
    <mergeCell ref="A97:B97"/>
    <mergeCell ref="Q74:Q77"/>
    <mergeCell ref="R74:R77"/>
    <mergeCell ref="S74:S77"/>
    <mergeCell ref="T74:T77"/>
    <mergeCell ref="U74:W77"/>
    <mergeCell ref="E76:E77"/>
    <mergeCell ref="F76:F77"/>
    <mergeCell ref="G76:G77"/>
    <mergeCell ref="J74:J77"/>
    <mergeCell ref="K74:L77"/>
    <mergeCell ref="M74:M77"/>
    <mergeCell ref="N74:N77"/>
    <mergeCell ref="O74:O77"/>
    <mergeCell ref="P74:P77"/>
    <mergeCell ref="AO44:AQ44"/>
    <mergeCell ref="A63:B63"/>
    <mergeCell ref="D70:F70"/>
    <mergeCell ref="D72:F72"/>
    <mergeCell ref="A74:A77"/>
    <mergeCell ref="B74:B77"/>
    <mergeCell ref="D74:D77"/>
    <mergeCell ref="E74:G75"/>
    <mergeCell ref="H74:H77"/>
    <mergeCell ref="I74:I77"/>
    <mergeCell ref="AO40:AQ43"/>
    <mergeCell ref="E42:E43"/>
    <mergeCell ref="F42:F43"/>
    <mergeCell ref="G42:G43"/>
    <mergeCell ref="AG42:AG43"/>
    <mergeCell ref="AH42:AH43"/>
    <mergeCell ref="AI42:AI43"/>
    <mergeCell ref="AG40:AI41"/>
    <mergeCell ref="AJ40:AJ43"/>
    <mergeCell ref="AK40:AK43"/>
    <mergeCell ref="AL40:AL43"/>
    <mergeCell ref="AM40:AM43"/>
    <mergeCell ref="AN40:AN43"/>
    <mergeCell ref="AA40:AA43"/>
    <mergeCell ref="AB40:AB43"/>
    <mergeCell ref="AC40:AC43"/>
    <mergeCell ref="AD40:AD43"/>
    <mergeCell ref="AE40:AE43"/>
    <mergeCell ref="AF40:AF43"/>
    <mergeCell ref="U40:U43"/>
    <mergeCell ref="V40:V43"/>
    <mergeCell ref="W40:W43"/>
    <mergeCell ref="X40:X43"/>
    <mergeCell ref="Y40:Y43"/>
    <mergeCell ref="Z40:Z43"/>
    <mergeCell ref="O40:O43"/>
    <mergeCell ref="P40:P43"/>
    <mergeCell ref="Q40:Q43"/>
    <mergeCell ref="R40:R43"/>
    <mergeCell ref="S40:S43"/>
    <mergeCell ref="T40:T43"/>
    <mergeCell ref="H40:H43"/>
    <mergeCell ref="I40:I43"/>
    <mergeCell ref="J40:J43"/>
    <mergeCell ref="K40:L43"/>
    <mergeCell ref="M40:M43"/>
    <mergeCell ref="N40:N43"/>
    <mergeCell ref="D32:G32"/>
    <mergeCell ref="D36:F36"/>
    <mergeCell ref="D38:F38"/>
    <mergeCell ref="A40:A43"/>
    <mergeCell ref="B40:B43"/>
    <mergeCell ref="D40:D43"/>
    <mergeCell ref="E40:G41"/>
    <mergeCell ref="AK9:AM9"/>
    <mergeCell ref="AN9:AP9"/>
    <mergeCell ref="AQ9:AS9"/>
    <mergeCell ref="AT9:AT10"/>
    <mergeCell ref="AU9:AU10"/>
    <mergeCell ref="A30:B3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W5:AD5 T5:U5 W38:AD38 T72:U72 T38:U38 W72:AD72">
      <formula1>42370</formula1>
      <formula2>43465</formula2>
    </dataValidation>
    <dataValidation type="date" allowBlank="1" showInputMessage="1" showErrorMessage="1" sqref="BA10 AX9:AY9 BA9:BC9 AZ9:AZ10 AZ11:BA11">
      <formula1>42370</formula1>
      <formula2>47848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2023-02-20T07:16:44Z</dcterms:modified>
</cp:coreProperties>
</file>