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Agustus" sheetId="9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9" l="1"/>
  <c r="D94" i="9"/>
  <c r="D92" i="9"/>
  <c r="B92" i="9"/>
  <c r="D91" i="9"/>
  <c r="B91" i="9"/>
  <c r="D90" i="9"/>
  <c r="B90" i="9"/>
  <c r="D89" i="9"/>
  <c r="B89" i="9"/>
  <c r="D88" i="9"/>
  <c r="B88" i="9"/>
  <c r="D87" i="9"/>
  <c r="B87" i="9"/>
  <c r="D86" i="9"/>
  <c r="B86" i="9"/>
  <c r="D85" i="9"/>
  <c r="B85" i="9"/>
  <c r="D84" i="9"/>
  <c r="B84" i="9"/>
  <c r="D83" i="9"/>
  <c r="B83" i="9"/>
  <c r="D82" i="9"/>
  <c r="B82" i="9"/>
  <c r="D81" i="9"/>
  <c r="B81" i="9"/>
  <c r="D80" i="9"/>
  <c r="B80" i="9"/>
  <c r="D79" i="9"/>
  <c r="B79" i="9"/>
  <c r="D78" i="9"/>
  <c r="B78" i="9"/>
  <c r="D71" i="9"/>
  <c r="L70" i="9"/>
  <c r="D70" i="9"/>
  <c r="L69" i="9"/>
  <c r="D69" i="9"/>
  <c r="L68" i="9"/>
  <c r="D68" i="9"/>
  <c r="D62" i="9"/>
  <c r="X60" i="9"/>
  <c r="X62" i="9" s="1"/>
  <c r="D60" i="9"/>
  <c r="X58" i="9"/>
  <c r="D58" i="9"/>
  <c r="B58" i="9"/>
  <c r="X57" i="9"/>
  <c r="D57" i="9"/>
  <c r="B57" i="9"/>
  <c r="X56" i="9"/>
  <c r="D56" i="9"/>
  <c r="B56" i="9"/>
  <c r="X55" i="9"/>
  <c r="D55" i="9"/>
  <c r="B55" i="9"/>
  <c r="X54" i="9"/>
  <c r="D54" i="9"/>
  <c r="B54" i="9"/>
  <c r="X53" i="9"/>
  <c r="D53" i="9"/>
  <c r="B53" i="9"/>
  <c r="X52" i="9"/>
  <c r="D52" i="9"/>
  <c r="B52" i="9"/>
  <c r="X51" i="9"/>
  <c r="D51" i="9"/>
  <c r="B51" i="9"/>
  <c r="X50" i="9"/>
  <c r="D50" i="9"/>
  <c r="B50" i="9"/>
  <c r="X49" i="9"/>
  <c r="D49" i="9"/>
  <c r="B49" i="9"/>
  <c r="X48" i="9"/>
  <c r="D48" i="9"/>
  <c r="B48" i="9"/>
  <c r="X47" i="9"/>
  <c r="D47" i="9"/>
  <c r="B47" i="9"/>
  <c r="X46" i="9"/>
  <c r="D46" i="9"/>
  <c r="B46" i="9"/>
  <c r="X45" i="9"/>
  <c r="D45" i="9"/>
  <c r="B45" i="9"/>
  <c r="X44" i="9"/>
  <c r="D44" i="9"/>
  <c r="B44" i="9"/>
  <c r="D37" i="9"/>
  <c r="L36" i="9"/>
  <c r="D36" i="9"/>
  <c r="L35" i="9"/>
  <c r="D35" i="9"/>
  <c r="L34" i="9"/>
  <c r="D34" i="9"/>
  <c r="M29" i="9"/>
  <c r="M27" i="9"/>
  <c r="D27" i="9"/>
  <c r="D29" i="9" s="1"/>
  <c r="M26" i="9"/>
  <c r="D26" i="9"/>
  <c r="B26" i="9"/>
  <c r="M25" i="9"/>
  <c r="D25" i="9"/>
  <c r="B25" i="9"/>
  <c r="M24" i="9"/>
  <c r="D24" i="9"/>
  <c r="B24" i="9"/>
  <c r="M23" i="9"/>
  <c r="D23" i="9"/>
  <c r="B23" i="9"/>
  <c r="M22" i="9"/>
  <c r="D22" i="9"/>
  <c r="B22" i="9"/>
  <c r="M21" i="9"/>
  <c r="D21" i="9"/>
  <c r="B21" i="9"/>
  <c r="M20" i="9"/>
  <c r="D20" i="9"/>
  <c r="B20" i="9"/>
  <c r="M19" i="9"/>
  <c r="D19" i="9"/>
  <c r="B19" i="9"/>
  <c r="M18" i="9"/>
  <c r="D18" i="9"/>
  <c r="B18" i="9"/>
  <c r="AD17" i="9"/>
  <c r="M17" i="9"/>
  <c r="D17" i="9"/>
  <c r="B17" i="9"/>
  <c r="AH16" i="9"/>
  <c r="M16" i="9"/>
  <c r="D16" i="9"/>
  <c r="B16" i="9"/>
  <c r="R15" i="9"/>
  <c r="M15" i="9"/>
  <c r="D15" i="9"/>
  <c r="B15" i="9"/>
  <c r="AL14" i="9"/>
  <c r="AD14" i="9"/>
  <c r="V14" i="9"/>
  <c r="N14" i="9"/>
  <c r="M14" i="9"/>
  <c r="E14" i="9"/>
  <c r="D14" i="9"/>
  <c r="B14" i="9"/>
  <c r="AH13" i="9"/>
  <c r="R13" i="9"/>
  <c r="M13" i="9"/>
  <c r="D13" i="9"/>
  <c r="B13" i="9"/>
  <c r="AL12" i="9"/>
  <c r="AD12" i="9"/>
  <c r="V12" i="9"/>
  <c r="N12" i="9"/>
  <c r="M12" i="9"/>
  <c r="E12" i="9"/>
  <c r="D12" i="9"/>
  <c r="B12" i="9"/>
  <c r="BA11" i="9"/>
  <c r="AZ11" i="9"/>
  <c r="AD16" i="9" s="1"/>
  <c r="BA10" i="9"/>
  <c r="AZ10" i="9"/>
  <c r="E93" i="9" s="1"/>
  <c r="BC9" i="9"/>
  <c r="BB9" i="9"/>
  <c r="BA9" i="9"/>
  <c r="AZ9" i="9"/>
  <c r="AY9" i="9"/>
  <c r="AX9" i="9"/>
  <c r="L4" i="9"/>
  <c r="D4" i="9"/>
  <c r="L3" i="9"/>
  <c r="D3" i="9"/>
  <c r="L2" i="9"/>
  <c r="D2" i="9"/>
  <c r="S17" i="9" l="1"/>
  <c r="W16" i="9"/>
  <c r="AF14" i="9"/>
  <c r="AF12" i="9"/>
  <c r="AG12" i="9"/>
  <c r="Z13" i="9"/>
  <c r="G14" i="9"/>
  <c r="H14" i="9" s="1"/>
  <c r="I14" i="9"/>
  <c r="AO17" i="9"/>
  <c r="F18" i="9"/>
  <c r="AI18" i="9"/>
  <c r="AR18" i="9" s="1"/>
  <c r="S20" i="9"/>
  <c r="AI20" i="9"/>
  <c r="S22" i="9"/>
  <c r="AI22" i="9"/>
  <c r="S24" i="9"/>
  <c r="AI24" i="9"/>
  <c r="AO25" i="9"/>
  <c r="Y28" i="9"/>
  <c r="AA28" i="9" s="1"/>
  <c r="Q45" i="9"/>
  <c r="F46" i="9"/>
  <c r="AB54" i="9"/>
  <c r="Z55" i="9"/>
  <c r="AM58" i="9"/>
  <c r="E89" i="9"/>
  <c r="F12" i="9"/>
  <c r="O12" i="9"/>
  <c r="P12" i="9" s="1"/>
  <c r="Q12" i="9" s="1"/>
  <c r="W12" i="9"/>
  <c r="X12" i="9" s="1"/>
  <c r="AE12" i="9"/>
  <c r="J13" i="9"/>
  <c r="S13" i="9"/>
  <c r="T13" i="9" s="1"/>
  <c r="AI13" i="9"/>
  <c r="F14" i="9"/>
  <c r="O14" i="9"/>
  <c r="P14" i="9" s="1"/>
  <c r="Q14" i="9" s="1"/>
  <c r="W14" i="9"/>
  <c r="X14" i="9" s="1"/>
  <c r="AB14" i="9" s="1"/>
  <c r="AC14" i="9" s="1"/>
  <c r="AE14" i="9"/>
  <c r="AG14" i="9" s="1"/>
  <c r="J15" i="9"/>
  <c r="S15" i="9"/>
  <c r="T15" i="9" s="1"/>
  <c r="AL15" i="9"/>
  <c r="N16" i="9"/>
  <c r="AI16" i="9"/>
  <c r="J17" i="9"/>
  <c r="AE17" i="9"/>
  <c r="AG17" i="9" s="1"/>
  <c r="V18" i="9"/>
  <c r="AK18" i="9"/>
  <c r="E19" i="9"/>
  <c r="S19" i="9"/>
  <c r="AI19" i="9"/>
  <c r="AK20" i="9"/>
  <c r="E21" i="9"/>
  <c r="S21" i="9"/>
  <c r="AI21" i="9"/>
  <c r="AK22" i="9"/>
  <c r="E23" i="9"/>
  <c r="S23" i="9"/>
  <c r="AI23" i="9"/>
  <c r="AK24" i="9"/>
  <c r="O48" i="9"/>
  <c r="P48" i="9" s="1"/>
  <c r="E49" i="9"/>
  <c r="AH54" i="9"/>
  <c r="AG55" i="9"/>
  <c r="M84" i="9"/>
  <c r="O16" i="9"/>
  <c r="F19" i="9"/>
  <c r="F20" i="9"/>
  <c r="F22" i="9"/>
  <c r="W22" i="9"/>
  <c r="F23" i="9"/>
  <c r="V23" i="9"/>
  <c r="X23" i="9" s="1"/>
  <c r="AL23" i="9"/>
  <c r="F24" i="9"/>
  <c r="W24" i="9"/>
  <c r="AN24" i="9"/>
  <c r="F44" i="9"/>
  <c r="Z45" i="9"/>
  <c r="AA45" i="9" s="1"/>
  <c r="Q46" i="9"/>
  <c r="AB53" i="9"/>
  <c r="AM54" i="9"/>
  <c r="S92" i="9"/>
  <c r="Y12" i="9"/>
  <c r="AO12" i="9"/>
  <c r="AK13" i="9"/>
  <c r="AM13" i="9" s="1"/>
  <c r="Y14" i="9"/>
  <c r="AA14" i="9" s="1"/>
  <c r="AO14" i="9"/>
  <c r="AD15" i="9"/>
  <c r="AO15" i="9"/>
  <c r="E16" i="9"/>
  <c r="AL16" i="9"/>
  <c r="W17" i="9"/>
  <c r="AH17" i="9"/>
  <c r="Z18" i="9"/>
  <c r="W19" i="9"/>
  <c r="Z20" i="9"/>
  <c r="W21" i="9"/>
  <c r="Z22" i="9"/>
  <c r="W23" i="9"/>
  <c r="Z24" i="9"/>
  <c r="E28" i="9"/>
  <c r="W46" i="9"/>
  <c r="Y46" i="9" s="1"/>
  <c r="E47" i="9"/>
  <c r="Z48" i="9"/>
  <c r="O49" i="9"/>
  <c r="Z51" i="9"/>
  <c r="AB52" i="9"/>
  <c r="F82" i="9"/>
  <c r="O90" i="9"/>
  <c r="P90" i="9" s="1"/>
  <c r="S93" i="9"/>
  <c r="T93" i="9" s="1"/>
  <c r="J93" i="9"/>
  <c r="L93" i="9" s="1"/>
  <c r="S91" i="9"/>
  <c r="J91" i="9"/>
  <c r="M89" i="9"/>
  <c r="N89" i="9" s="1"/>
  <c r="E88" i="9"/>
  <c r="O87" i="9"/>
  <c r="F87" i="9"/>
  <c r="Q85" i="9"/>
  <c r="R85" i="9" s="1"/>
  <c r="S83" i="9"/>
  <c r="J83" i="9"/>
  <c r="M81" i="9"/>
  <c r="E80" i="9"/>
  <c r="O79" i="9"/>
  <c r="F79" i="9"/>
  <c r="Z61" i="9"/>
  <c r="AA61" i="9" s="1"/>
  <c r="M61" i="9"/>
  <c r="N61" i="9" s="1"/>
  <c r="AM59" i="9"/>
  <c r="AD59" i="9"/>
  <c r="Q59" i="9"/>
  <c r="O58" i="9"/>
  <c r="F58" i="9"/>
  <c r="O57" i="9"/>
  <c r="F57" i="9"/>
  <c r="O56" i="9"/>
  <c r="F56" i="9"/>
  <c r="O55" i="9"/>
  <c r="F55" i="9"/>
  <c r="O54" i="9"/>
  <c r="F54" i="9"/>
  <c r="O53" i="9"/>
  <c r="F53" i="9"/>
  <c r="O52" i="9"/>
  <c r="F52" i="9"/>
  <c r="O51" i="9"/>
  <c r="F51" i="9"/>
  <c r="S95" i="9"/>
  <c r="J95" i="9"/>
  <c r="Q92" i="9"/>
  <c r="S90" i="9"/>
  <c r="T90" i="9" s="1"/>
  <c r="J90" i="9"/>
  <c r="L90" i="9" s="1"/>
  <c r="M88" i="9"/>
  <c r="N88" i="9" s="1"/>
  <c r="E87" i="9"/>
  <c r="O86" i="9"/>
  <c r="P86" i="9" s="1"/>
  <c r="F86" i="9"/>
  <c r="Q84" i="9"/>
  <c r="S82" i="9"/>
  <c r="J82" i="9"/>
  <c r="L82" i="9" s="1"/>
  <c r="M80" i="9"/>
  <c r="N80" i="9" s="1"/>
  <c r="E79" i="9"/>
  <c r="O78" i="9"/>
  <c r="F78" i="9"/>
  <c r="AH61" i="9"/>
  <c r="Q93" i="9"/>
  <c r="R93" i="9" s="1"/>
  <c r="Q91" i="9"/>
  <c r="S89" i="9"/>
  <c r="T89" i="9" s="1"/>
  <c r="J89" i="9"/>
  <c r="L89" i="9" s="1"/>
  <c r="M87" i="9"/>
  <c r="N87" i="9" s="1"/>
  <c r="E86" i="9"/>
  <c r="O85" i="9"/>
  <c r="P85" i="9" s="1"/>
  <c r="F85" i="9"/>
  <c r="Q83" i="9"/>
  <c r="S81" i="9"/>
  <c r="J81" i="9"/>
  <c r="M79" i="9"/>
  <c r="N79" i="9" s="1"/>
  <c r="E78" i="9"/>
  <c r="AG61" i="9"/>
  <c r="W61" i="9"/>
  <c r="Y61" i="9" s="1"/>
  <c r="AK59" i="9"/>
  <c r="AL59" i="9" s="1"/>
  <c r="AB59" i="9"/>
  <c r="Q95" i="9"/>
  <c r="O92" i="9"/>
  <c r="P92" i="9" s="1"/>
  <c r="F92" i="9"/>
  <c r="Q90" i="9"/>
  <c r="S88" i="9"/>
  <c r="T88" i="9" s="1"/>
  <c r="J88" i="9"/>
  <c r="L88" i="9" s="1"/>
  <c r="M86" i="9"/>
  <c r="N86" i="9" s="1"/>
  <c r="E85" i="9"/>
  <c r="O84" i="9"/>
  <c r="P84" i="9" s="1"/>
  <c r="F84" i="9"/>
  <c r="Q82" i="9"/>
  <c r="R82" i="9" s="1"/>
  <c r="S80" i="9"/>
  <c r="T80" i="9" s="1"/>
  <c r="J80" i="9"/>
  <c r="L80" i="9" s="1"/>
  <c r="M78" i="9"/>
  <c r="O93" i="9"/>
  <c r="P93" i="9" s="1"/>
  <c r="F93" i="9"/>
  <c r="G93" i="9" s="1"/>
  <c r="E92" i="9"/>
  <c r="O91" i="9"/>
  <c r="P91" i="9" s="1"/>
  <c r="F91" i="9"/>
  <c r="Q89" i="9"/>
  <c r="R89" i="9" s="1"/>
  <c r="S87" i="9"/>
  <c r="T87" i="9" s="1"/>
  <c r="J87" i="9"/>
  <c r="L87" i="9" s="1"/>
  <c r="M85" i="9"/>
  <c r="N85" i="9" s="1"/>
  <c r="E84" i="9"/>
  <c r="O83" i="9"/>
  <c r="F83" i="9"/>
  <c r="Q81" i="9"/>
  <c r="R81" i="9" s="1"/>
  <c r="S79" i="9"/>
  <c r="T79" i="9" s="1"/>
  <c r="J79" i="9"/>
  <c r="AM61" i="9"/>
  <c r="AN61" i="9" s="1"/>
  <c r="AD61" i="9"/>
  <c r="AE61" i="9" s="1"/>
  <c r="Q61" i="9"/>
  <c r="Z59" i="9"/>
  <c r="AA59" i="9" s="1"/>
  <c r="M59" i="9"/>
  <c r="W58" i="9"/>
  <c r="Y58" i="9" s="1"/>
  <c r="W57" i="9"/>
  <c r="Y57" i="9" s="1"/>
  <c r="W56" i="9"/>
  <c r="Y56" i="9" s="1"/>
  <c r="W55" i="9"/>
  <c r="Y55" i="9" s="1"/>
  <c r="W54" i="9"/>
  <c r="Y54" i="9" s="1"/>
  <c r="W53" i="9"/>
  <c r="Y53" i="9" s="1"/>
  <c r="W52" i="9"/>
  <c r="Y52" i="9" s="1"/>
  <c r="W51" i="9"/>
  <c r="Y51" i="9" s="1"/>
  <c r="E95" i="9"/>
  <c r="M93" i="9"/>
  <c r="N93" i="9" s="1"/>
  <c r="M91" i="9"/>
  <c r="E90" i="9"/>
  <c r="O89" i="9"/>
  <c r="P89" i="9" s="1"/>
  <c r="F89" i="9"/>
  <c r="Q87" i="9"/>
  <c r="R87" i="9" s="1"/>
  <c r="S85" i="9"/>
  <c r="T85" i="9" s="1"/>
  <c r="J85" i="9"/>
  <c r="L85" i="9" s="1"/>
  <c r="M83" i="9"/>
  <c r="E82" i="9"/>
  <c r="O81" i="9"/>
  <c r="F81" i="9"/>
  <c r="Q79" i="9"/>
  <c r="R79" i="9" s="1"/>
  <c r="AK61" i="9"/>
  <c r="AL61" i="9" s="1"/>
  <c r="AB61" i="9"/>
  <c r="AC61" i="9" s="1"/>
  <c r="O61" i="9"/>
  <c r="P61" i="9" s="1"/>
  <c r="F61" i="9"/>
  <c r="AG59" i="9"/>
  <c r="W59" i="9"/>
  <c r="Y59" i="9" s="1"/>
  <c r="Q58" i="9"/>
  <c r="Q57" i="9"/>
  <c r="Q56" i="9"/>
  <c r="Q55" i="9"/>
  <c r="R55" i="9" s="1"/>
  <c r="Q54" i="9"/>
  <c r="R54" i="9" s="1"/>
  <c r="Q53" i="9"/>
  <c r="Q52" i="9"/>
  <c r="Q51" i="9"/>
  <c r="M92" i="9"/>
  <c r="N92" i="9" s="1"/>
  <c r="F88" i="9"/>
  <c r="O82" i="9"/>
  <c r="P82" i="9" s="1"/>
  <c r="E81" i="9"/>
  <c r="Q78" i="9"/>
  <c r="AG58" i="9"/>
  <c r="AM57" i="9"/>
  <c r="AG56" i="9"/>
  <c r="AM55" i="9"/>
  <c r="AN55" i="9" s="1"/>
  <c r="AG54" i="9"/>
  <c r="AI54" i="9" s="1"/>
  <c r="AJ54" i="9" s="1"/>
  <c r="AM53" i="9"/>
  <c r="AG52" i="9"/>
  <c r="AI52" i="9" s="1"/>
  <c r="AJ52" i="9" s="1"/>
  <c r="AM51" i="9"/>
  <c r="AN51" i="9" s="1"/>
  <c r="AH50" i="9"/>
  <c r="M50" i="9"/>
  <c r="AH49" i="9"/>
  <c r="M49" i="9"/>
  <c r="AH48" i="9"/>
  <c r="M48" i="9"/>
  <c r="AH47" i="9"/>
  <c r="M47" i="9"/>
  <c r="N47" i="9" s="1"/>
  <c r="AH46" i="9"/>
  <c r="M46" i="9"/>
  <c r="AH45" i="9"/>
  <c r="M45" i="9"/>
  <c r="AH44" i="9"/>
  <c r="M44" i="9"/>
  <c r="AI28" i="9"/>
  <c r="AR28" i="9" s="1"/>
  <c r="S28" i="9"/>
  <c r="W26" i="9"/>
  <c r="O26" i="9"/>
  <c r="F26" i="9"/>
  <c r="AI25" i="9"/>
  <c r="S25" i="9"/>
  <c r="J25" i="9"/>
  <c r="J92" i="9"/>
  <c r="L92" i="9" s="1"/>
  <c r="S86" i="9"/>
  <c r="T86" i="9" s="1"/>
  <c r="M82" i="9"/>
  <c r="N82" i="9" s="1"/>
  <c r="J78" i="9"/>
  <c r="AD58" i="9"/>
  <c r="M58" i="9"/>
  <c r="AK57" i="9"/>
  <c r="AL57" i="9" s="1"/>
  <c r="E57" i="9"/>
  <c r="AD56" i="9"/>
  <c r="AE56" i="9" s="1"/>
  <c r="M56" i="9"/>
  <c r="N56" i="9" s="1"/>
  <c r="AK55" i="9"/>
  <c r="AL55" i="9" s="1"/>
  <c r="E55" i="9"/>
  <c r="AD54" i="9"/>
  <c r="AE54" i="9" s="1"/>
  <c r="M54" i="9"/>
  <c r="AK53" i="9"/>
  <c r="AL53" i="9" s="1"/>
  <c r="E53" i="9"/>
  <c r="AD52" i="9"/>
  <c r="AE52" i="9" s="1"/>
  <c r="M52" i="9"/>
  <c r="N52" i="9" s="1"/>
  <c r="AK51" i="9"/>
  <c r="AL51" i="9" s="1"/>
  <c r="E51" i="9"/>
  <c r="AG50" i="9"/>
  <c r="AI50" i="9" s="1"/>
  <c r="AJ50" i="9" s="1"/>
  <c r="AG49" i="9"/>
  <c r="AI49" i="9" s="1"/>
  <c r="AJ49" i="9" s="1"/>
  <c r="AG48" i="9"/>
  <c r="AI48" i="9" s="1"/>
  <c r="AJ48" i="9" s="1"/>
  <c r="AG47" i="9"/>
  <c r="AG46" i="9"/>
  <c r="AI46" i="9" s="1"/>
  <c r="AJ46" i="9" s="1"/>
  <c r="AG45" i="9"/>
  <c r="AI45" i="9" s="1"/>
  <c r="AJ45" i="9" s="1"/>
  <c r="AG44" i="9"/>
  <c r="AH28" i="9"/>
  <c r="Z28" i="9"/>
  <c r="R28" i="9"/>
  <c r="AL26" i="9"/>
  <c r="V26" i="9"/>
  <c r="X26" i="9" s="1"/>
  <c r="N26" i="9"/>
  <c r="P26" i="9" s="1"/>
  <c r="Q26" i="9" s="1"/>
  <c r="E26" i="9"/>
  <c r="AH25" i="9"/>
  <c r="Z25" i="9"/>
  <c r="O95" i="9"/>
  <c r="M90" i="9"/>
  <c r="N90" i="9" s="1"/>
  <c r="J86" i="9"/>
  <c r="L86" i="9" s="1"/>
  <c r="Q80" i="9"/>
  <c r="R80" i="9" s="1"/>
  <c r="E59" i="9"/>
  <c r="Z58" i="9"/>
  <c r="AA58" i="9" s="1"/>
  <c r="AH57" i="9"/>
  <c r="Z56" i="9"/>
  <c r="AA56" i="9" s="1"/>
  <c r="AH55" i="9"/>
  <c r="Z54" i="9"/>
  <c r="AA54" i="9" s="1"/>
  <c r="AH53" i="9"/>
  <c r="Z52" i="9"/>
  <c r="AA52" i="9" s="1"/>
  <c r="AH51" i="9"/>
  <c r="AD50" i="9"/>
  <c r="AE50" i="9" s="1"/>
  <c r="AM49" i="9"/>
  <c r="AN49" i="9" s="1"/>
  <c r="AD49" i="9"/>
  <c r="AM48" i="9"/>
  <c r="AN48" i="9" s="1"/>
  <c r="AD48" i="9"/>
  <c r="AE48" i="9" s="1"/>
  <c r="AM47" i="9"/>
  <c r="AD47" i="9"/>
  <c r="AE47" i="9" s="1"/>
  <c r="AM46" i="9"/>
  <c r="AN46" i="9" s="1"/>
  <c r="AD46" i="9"/>
  <c r="AE46" i="9" s="1"/>
  <c r="AM45" i="9"/>
  <c r="AD45" i="9"/>
  <c r="AM44" i="9"/>
  <c r="AD44" i="9"/>
  <c r="AN28" i="9"/>
  <c r="F28" i="9"/>
  <c r="AN25" i="9"/>
  <c r="AP25" i="9" s="1"/>
  <c r="F95" i="9"/>
  <c r="Q88" i="9"/>
  <c r="R88" i="9" s="1"/>
  <c r="S84" i="9"/>
  <c r="T84" i="9" s="1"/>
  <c r="E83" i="9"/>
  <c r="O59" i="9"/>
  <c r="AK58" i="9"/>
  <c r="AL58" i="9" s="1"/>
  <c r="E58" i="9"/>
  <c r="AD57" i="9"/>
  <c r="AE57" i="9" s="1"/>
  <c r="M57" i="9"/>
  <c r="N57" i="9" s="1"/>
  <c r="AK56" i="9"/>
  <c r="AL56" i="9" s="1"/>
  <c r="E56" i="9"/>
  <c r="AD55" i="9"/>
  <c r="AE55" i="9" s="1"/>
  <c r="M55" i="9"/>
  <c r="N55" i="9" s="1"/>
  <c r="AK54" i="9"/>
  <c r="AL54" i="9" s="1"/>
  <c r="E54" i="9"/>
  <c r="AD53" i="9"/>
  <c r="AE53" i="9" s="1"/>
  <c r="M53" i="9"/>
  <c r="N53" i="9" s="1"/>
  <c r="AK52" i="9"/>
  <c r="AL52" i="9" s="1"/>
  <c r="E52" i="9"/>
  <c r="AD51" i="9"/>
  <c r="M51" i="9"/>
  <c r="N51" i="9" s="1"/>
  <c r="AK50" i="9"/>
  <c r="AL50" i="9" s="1"/>
  <c r="AB50" i="9"/>
  <c r="AK49" i="9"/>
  <c r="AL49" i="9" s="1"/>
  <c r="AB49" i="9"/>
  <c r="AC49" i="9" s="1"/>
  <c r="AK48" i="9"/>
  <c r="AL48" i="9" s="1"/>
  <c r="AB48" i="9"/>
  <c r="AC48" i="9" s="1"/>
  <c r="AK47" i="9"/>
  <c r="AL47" i="9" s="1"/>
  <c r="AB47" i="9"/>
  <c r="AK46" i="9"/>
  <c r="AL46" i="9" s="1"/>
  <c r="AB46" i="9"/>
  <c r="AK45" i="9"/>
  <c r="AL45" i="9" s="1"/>
  <c r="AB45" i="9"/>
  <c r="AC45" i="9" s="1"/>
  <c r="AK44" i="9"/>
  <c r="AB44" i="9"/>
  <c r="AL28" i="9"/>
  <c r="V28" i="9"/>
  <c r="N28" i="9"/>
  <c r="AH26" i="9"/>
  <c r="Z26" i="9"/>
  <c r="R26" i="9"/>
  <c r="T26" i="9" s="1"/>
  <c r="U26" i="9" s="1"/>
  <c r="AL25" i="9"/>
  <c r="V25" i="9"/>
  <c r="N25" i="9"/>
  <c r="E25" i="9"/>
  <c r="F90" i="9"/>
  <c r="J84" i="9"/>
  <c r="L84" i="9" s="1"/>
  <c r="AH59" i="9"/>
  <c r="AH58" i="9"/>
  <c r="AB56" i="9"/>
  <c r="AC56" i="9" s="1"/>
  <c r="AG51" i="9"/>
  <c r="Z50" i="9"/>
  <c r="F50" i="9"/>
  <c r="W48" i="9"/>
  <c r="Y48" i="9" s="1"/>
  <c r="O46" i="9"/>
  <c r="P46" i="9" s="1"/>
  <c r="E45" i="9"/>
  <c r="AK28" i="9"/>
  <c r="AM28" i="9" s="1"/>
  <c r="AO26" i="9"/>
  <c r="Y26" i="9"/>
  <c r="W25" i="9"/>
  <c r="Y24" i="9"/>
  <c r="AA24" i="9" s="1"/>
  <c r="AK23" i="9"/>
  <c r="AM23" i="9" s="1"/>
  <c r="AO22" i="9"/>
  <c r="Y22" i="9"/>
  <c r="AA22" i="9" s="1"/>
  <c r="AK21" i="9"/>
  <c r="AO20" i="9"/>
  <c r="Y20" i="9"/>
  <c r="AA20" i="9" s="1"/>
  <c r="AK19" i="9"/>
  <c r="AO18" i="9"/>
  <c r="Y18" i="9"/>
  <c r="AK17" i="9"/>
  <c r="AO16" i="9"/>
  <c r="Y16" i="9"/>
  <c r="AA16" i="9" s="1"/>
  <c r="AK15" i="9"/>
  <c r="AM15" i="9" s="1"/>
  <c r="M95" i="9"/>
  <c r="E61" i="9"/>
  <c r="AB58" i="9"/>
  <c r="AG53" i="9"/>
  <c r="AI53" i="9" s="1"/>
  <c r="AJ53" i="9" s="1"/>
  <c r="AB51" i="9"/>
  <c r="E50" i="9"/>
  <c r="Q48" i="9"/>
  <c r="R48" i="9" s="1"/>
  <c r="Z47" i="9"/>
  <c r="F47" i="9"/>
  <c r="W45" i="9"/>
  <c r="Y45" i="9" s="1"/>
  <c r="AN26" i="9"/>
  <c r="AP26" i="9" s="1"/>
  <c r="AK25" i="9"/>
  <c r="AO24" i="9"/>
  <c r="AN22" i="9"/>
  <c r="AP22" i="9" s="1"/>
  <c r="AN20" i="9"/>
  <c r="AP20" i="9" s="1"/>
  <c r="AN18" i="9"/>
  <c r="AP18" i="9" s="1"/>
  <c r="AG57" i="9"/>
  <c r="AI57" i="9" s="1"/>
  <c r="AJ57" i="9" s="1"/>
  <c r="AB55" i="9"/>
  <c r="AC55" i="9" s="1"/>
  <c r="Z53" i="9"/>
  <c r="AA53" i="9" s="1"/>
  <c r="AM52" i="9"/>
  <c r="Q50" i="9"/>
  <c r="Z49" i="9"/>
  <c r="AA49" i="9" s="1"/>
  <c r="F49" i="9"/>
  <c r="W47" i="9"/>
  <c r="Y47" i="9" s="1"/>
  <c r="O45" i="9"/>
  <c r="P45" i="9" s="1"/>
  <c r="E44" i="9"/>
  <c r="O28" i="9"/>
  <c r="AI26" i="9"/>
  <c r="S26" i="9"/>
  <c r="R25" i="9"/>
  <c r="T25" i="9" s="1"/>
  <c r="AL24" i="9"/>
  <c r="V24" i="9"/>
  <c r="X24" i="9" s="1"/>
  <c r="AB24" i="9" s="1"/>
  <c r="N24" i="9"/>
  <c r="E24" i="9"/>
  <c r="AH23" i="9"/>
  <c r="Z23" i="9"/>
  <c r="R23" i="9"/>
  <c r="T23" i="9" s="1"/>
  <c r="AL22" i="9"/>
  <c r="V22" i="9"/>
  <c r="X22" i="9" s="1"/>
  <c r="AB22" i="9" s="1"/>
  <c r="N22" i="9"/>
  <c r="E22" i="9"/>
  <c r="AH21" i="9"/>
  <c r="Z21" i="9"/>
  <c r="R21" i="9"/>
  <c r="AL20" i="9"/>
  <c r="V20" i="9"/>
  <c r="N20" i="9"/>
  <c r="P20" i="9" s="1"/>
  <c r="Q20" i="9" s="1"/>
  <c r="E20" i="9"/>
  <c r="AH19" i="9"/>
  <c r="Z19" i="9"/>
  <c r="R19" i="9"/>
  <c r="T19" i="9" s="1"/>
  <c r="AL18" i="9"/>
  <c r="F59" i="9"/>
  <c r="Z57" i="9"/>
  <c r="AA57" i="9" s="1"/>
  <c r="AM56" i="9"/>
  <c r="AN56" i="9" s="1"/>
  <c r="AH52" i="9"/>
  <c r="W49" i="9"/>
  <c r="Y49" i="9" s="1"/>
  <c r="O47" i="9"/>
  <c r="E46" i="9"/>
  <c r="Q44" i="9"/>
  <c r="J28" i="9"/>
  <c r="O25" i="9"/>
  <c r="AN23" i="9"/>
  <c r="AP23" i="9" s="1"/>
  <c r="AN21" i="9"/>
  <c r="AN19" i="9"/>
  <c r="AN17" i="9"/>
  <c r="AP17" i="9" s="1"/>
  <c r="AN15" i="9"/>
  <c r="AP15" i="9" s="1"/>
  <c r="AN12" i="9"/>
  <c r="Z16" i="9"/>
  <c r="V17" i="9"/>
  <c r="X17" i="9" s="1"/>
  <c r="AB17" i="9" s="1"/>
  <c r="AC17" i="9" s="1"/>
  <c r="W18" i="9"/>
  <c r="AL19" i="9"/>
  <c r="V21" i="9"/>
  <c r="X21" i="9" s="1"/>
  <c r="R12" i="9"/>
  <c r="AL13" i="9"/>
  <c r="AL27" i="9" s="1"/>
  <c r="AL29" i="9" s="1"/>
  <c r="AH14" i="9"/>
  <c r="N15" i="9"/>
  <c r="N18" i="9"/>
  <c r="P18" i="9" s="1"/>
  <c r="Q18" i="9" s="1"/>
  <c r="J19" i="9"/>
  <c r="L19" i="9" s="1"/>
  <c r="Y19" i="9"/>
  <c r="J21" i="9"/>
  <c r="Y21" i="9"/>
  <c r="AA21" i="9" s="1"/>
  <c r="AO21" i="9"/>
  <c r="J22" i="9"/>
  <c r="J23" i="9"/>
  <c r="L23" i="9" s="1"/>
  <c r="Y23" i="9"/>
  <c r="AA23" i="9" s="1"/>
  <c r="Y25" i="9"/>
  <c r="AA25" i="9" s="1"/>
  <c r="AK26" i="9"/>
  <c r="AM26" i="9" s="1"/>
  <c r="AO28" i="9"/>
  <c r="O44" i="9"/>
  <c r="Q49" i="9"/>
  <c r="AM50" i="9"/>
  <c r="AN50" i="9" s="1"/>
  <c r="F80" i="9"/>
  <c r="J18" i="9"/>
  <c r="V19" i="9"/>
  <c r="X19" i="9" s="1"/>
  <c r="F21" i="9"/>
  <c r="AH12" i="9"/>
  <c r="N13" i="9"/>
  <c r="AD13" i="9"/>
  <c r="Z14" i="9"/>
  <c r="E15" i="9"/>
  <c r="V15" i="9"/>
  <c r="F16" i="9"/>
  <c r="Y17" i="9"/>
  <c r="AA17" i="9" s="1"/>
  <c r="J20" i="9"/>
  <c r="L20" i="9" s="1"/>
  <c r="J24" i="9"/>
  <c r="L24" i="9" s="1"/>
  <c r="J12" i="9"/>
  <c r="S12" i="9"/>
  <c r="AI12" i="9"/>
  <c r="F13" i="9"/>
  <c r="O13" i="9"/>
  <c r="W13" i="9"/>
  <c r="AE13" i="9"/>
  <c r="J14" i="9"/>
  <c r="L14" i="9" s="1"/>
  <c r="S14" i="9"/>
  <c r="AI14" i="9"/>
  <c r="AR14" i="9" s="1"/>
  <c r="F15" i="9"/>
  <c r="O15" i="9"/>
  <c r="W15" i="9"/>
  <c r="S16" i="9"/>
  <c r="AN16" i="9"/>
  <c r="E17" i="9"/>
  <c r="O17" i="9"/>
  <c r="Z17" i="9"/>
  <c r="O18" i="9"/>
  <c r="J26" i="9"/>
  <c r="W44" i="9"/>
  <c r="F45" i="9"/>
  <c r="Z46" i="9"/>
  <c r="O80" i="9"/>
  <c r="P80" i="9" s="1"/>
  <c r="O88" i="9"/>
  <c r="P88" i="9" s="1"/>
  <c r="AN14" i="9"/>
  <c r="AP14" i="9" s="1"/>
  <c r="AK16" i="9"/>
  <c r="AM16" i="9" s="1"/>
  <c r="W20" i="9"/>
  <c r="AL21" i="9"/>
  <c r="AE26" i="9"/>
  <c r="AD26" i="9"/>
  <c r="AF28" i="9"/>
  <c r="AF25" i="9"/>
  <c r="AD28" i="9"/>
  <c r="AD25" i="9"/>
  <c r="AG25" i="9" s="1"/>
  <c r="AF24" i="9"/>
  <c r="AF22" i="9"/>
  <c r="AF20" i="9"/>
  <c r="AF18" i="9"/>
  <c r="AE28" i="9"/>
  <c r="AD24" i="9"/>
  <c r="AD22" i="9"/>
  <c r="AD20" i="9"/>
  <c r="AG20" i="9" s="1"/>
  <c r="AD18" i="9"/>
  <c r="AD27" i="9" s="1"/>
  <c r="AF26" i="9"/>
  <c r="AF23" i="9"/>
  <c r="AF21" i="9"/>
  <c r="AF19" i="9"/>
  <c r="AF17" i="9"/>
  <c r="AF15" i="9"/>
  <c r="Z12" i="9"/>
  <c r="E13" i="9"/>
  <c r="E27" i="9" s="1"/>
  <c r="V13" i="9"/>
  <c r="X13" i="9" s="1"/>
  <c r="AB13" i="9" s="1"/>
  <c r="R14" i="9"/>
  <c r="T14" i="9" s="1"/>
  <c r="AE15" i="9"/>
  <c r="R16" i="9"/>
  <c r="T16" i="9" s="1"/>
  <c r="N17" i="9"/>
  <c r="P17" i="9" s="1"/>
  <c r="Q17" i="9" s="1"/>
  <c r="AI17" i="9"/>
  <c r="AO19" i="9"/>
  <c r="AO23" i="9"/>
  <c r="AF13" i="9"/>
  <c r="AN13" i="9"/>
  <c r="Y15" i="9"/>
  <c r="AH15" i="9"/>
  <c r="AE16" i="9"/>
  <c r="AG16" i="9" s="1"/>
  <c r="F17" i="9"/>
  <c r="AL17" i="9"/>
  <c r="R18" i="9"/>
  <c r="AE18" i="9"/>
  <c r="N19" i="9"/>
  <c r="AD19" i="9"/>
  <c r="O20" i="9"/>
  <c r="AE20" i="9"/>
  <c r="N21" i="9"/>
  <c r="AD21" i="9"/>
  <c r="O22" i="9"/>
  <c r="AE22" i="9"/>
  <c r="N23" i="9"/>
  <c r="AD23" i="9"/>
  <c r="O24" i="9"/>
  <c r="AE24" i="9"/>
  <c r="AE25" i="9"/>
  <c r="Q47" i="9"/>
  <c r="R47" i="9" s="1"/>
  <c r="E48" i="9"/>
  <c r="O50" i="9"/>
  <c r="P50" i="9" s="1"/>
  <c r="AB57" i="9"/>
  <c r="AC57" i="9" s="1"/>
  <c r="S78" i="9"/>
  <c r="E91" i="9"/>
  <c r="AK12" i="9"/>
  <c r="Y13" i="9"/>
  <c r="AA13" i="9" s="1"/>
  <c r="AO13" i="9"/>
  <c r="AK14" i="9"/>
  <c r="AM14" i="9" s="1"/>
  <c r="Z15" i="9"/>
  <c r="AI15" i="9"/>
  <c r="AR15" i="9" s="1"/>
  <c r="J16" i="9"/>
  <c r="L16" i="9" s="1"/>
  <c r="V16" i="9"/>
  <c r="X16" i="9" s="1"/>
  <c r="AF16" i="9"/>
  <c r="R17" i="9"/>
  <c r="T17" i="9" s="1"/>
  <c r="U17" i="9" s="1"/>
  <c r="E18" i="9"/>
  <c r="S18" i="9"/>
  <c r="AH18" i="9"/>
  <c r="O19" i="9"/>
  <c r="AE19" i="9"/>
  <c r="R20" i="9"/>
  <c r="T20" i="9" s="1"/>
  <c r="AH20" i="9"/>
  <c r="O21" i="9"/>
  <c r="AE21" i="9"/>
  <c r="R22" i="9"/>
  <c r="T22" i="9" s="1"/>
  <c r="AH22" i="9"/>
  <c r="O23" i="9"/>
  <c r="AE23" i="9"/>
  <c r="R24" i="9"/>
  <c r="T24" i="9" s="1"/>
  <c r="AH24" i="9"/>
  <c r="F25" i="9"/>
  <c r="W28" i="9"/>
  <c r="Z44" i="9"/>
  <c r="F48" i="9"/>
  <c r="W50" i="9"/>
  <c r="Y50" i="9" s="1"/>
  <c r="AH56" i="9"/>
  <c r="Q86" i="9"/>
  <c r="R86" i="9" s="1"/>
  <c r="H93" i="9" l="1"/>
  <c r="I93" i="9"/>
  <c r="E29" i="9"/>
  <c r="AD29" i="9"/>
  <c r="AA44" i="9"/>
  <c r="Z60" i="9"/>
  <c r="G26" i="9"/>
  <c r="H26" i="9" s="1"/>
  <c r="I28" i="9"/>
  <c r="G28" i="9"/>
  <c r="H28" i="9" s="1"/>
  <c r="G21" i="9"/>
  <c r="H21" i="9" s="1"/>
  <c r="L17" i="9"/>
  <c r="F27" i="9"/>
  <c r="F29" i="9" s="1"/>
  <c r="Q94" i="9"/>
  <c r="R78" i="9"/>
  <c r="X20" i="9"/>
  <c r="AB20" i="9" s="1"/>
  <c r="AC20" i="9" s="1"/>
  <c r="Z27" i="9"/>
  <c r="Z29" i="9" s="1"/>
  <c r="G15" i="9"/>
  <c r="H15" i="9" s="1"/>
  <c r="P15" i="9"/>
  <c r="Q15" i="9" s="1"/>
  <c r="U23" i="9"/>
  <c r="AC51" i="9"/>
  <c r="AC46" i="9"/>
  <c r="AC50" i="9"/>
  <c r="I54" i="9"/>
  <c r="G54" i="9"/>
  <c r="G58" i="9"/>
  <c r="I58" i="9" s="1"/>
  <c r="AI47" i="9"/>
  <c r="AJ47" i="9" s="1"/>
  <c r="G53" i="9"/>
  <c r="I53" i="9"/>
  <c r="G57" i="9"/>
  <c r="I57" i="9" s="1"/>
  <c r="L25" i="9"/>
  <c r="M60" i="9"/>
  <c r="N44" i="9"/>
  <c r="N48" i="9"/>
  <c r="AN53" i="9"/>
  <c r="R56" i="9"/>
  <c r="P83" i="9"/>
  <c r="I92" i="9"/>
  <c r="G92" i="9"/>
  <c r="H92" i="9" s="1"/>
  <c r="R95" i="9"/>
  <c r="T81" i="9"/>
  <c r="R91" i="9"/>
  <c r="T82" i="9"/>
  <c r="R92" i="9"/>
  <c r="P53" i="9"/>
  <c r="P57" i="9"/>
  <c r="P87" i="9"/>
  <c r="AO27" i="9"/>
  <c r="AO29" i="9" s="1"/>
  <c r="AP24" i="9"/>
  <c r="AM24" i="9"/>
  <c r="AM20" i="9"/>
  <c r="AR16" i="9"/>
  <c r="I89" i="9"/>
  <c r="G89" i="9"/>
  <c r="H89" i="9" s="1"/>
  <c r="AR24" i="9"/>
  <c r="G18" i="9"/>
  <c r="H18" i="9" s="1"/>
  <c r="I18" i="9"/>
  <c r="L18" i="9"/>
  <c r="G59" i="9"/>
  <c r="I59" i="9" s="1"/>
  <c r="F60" i="9"/>
  <c r="F62" i="9" s="1"/>
  <c r="L28" i="9"/>
  <c r="R50" i="9"/>
  <c r="AM17" i="9"/>
  <c r="AJ26" i="9"/>
  <c r="AQ26" i="9"/>
  <c r="AJ24" i="9"/>
  <c r="AQ24" i="9"/>
  <c r="AJ20" i="9"/>
  <c r="AQ20" i="9"/>
  <c r="AQ16" i="9"/>
  <c r="P21" i="9"/>
  <c r="Q21" i="9" s="1"/>
  <c r="AR17" i="9"/>
  <c r="AG22" i="9"/>
  <c r="AG28" i="9"/>
  <c r="S27" i="9"/>
  <c r="S29" i="9" s="1"/>
  <c r="L22" i="9"/>
  <c r="AJ14" i="9"/>
  <c r="AQ14" i="9"/>
  <c r="AN27" i="9"/>
  <c r="AP12" i="9"/>
  <c r="Q60" i="9"/>
  <c r="R44" i="9"/>
  <c r="T21" i="9"/>
  <c r="U21" i="9" s="1"/>
  <c r="AR26" i="9"/>
  <c r="AN52" i="9"/>
  <c r="AM25" i="9"/>
  <c r="AA18" i="9"/>
  <c r="P28" i="9"/>
  <c r="Q28" i="9" s="1"/>
  <c r="AP28" i="9"/>
  <c r="AN47" i="9"/>
  <c r="AH60" i="9"/>
  <c r="AH62" i="9" s="1"/>
  <c r="R57" i="9"/>
  <c r="R61" i="9"/>
  <c r="G84" i="9"/>
  <c r="H84" i="9" s="1"/>
  <c r="G85" i="9"/>
  <c r="H85" i="9" s="1"/>
  <c r="AC59" i="9"/>
  <c r="R83" i="9"/>
  <c r="R84" i="9"/>
  <c r="L95" i="9"/>
  <c r="P79" i="9"/>
  <c r="G88" i="9"/>
  <c r="H88" i="9" s="1"/>
  <c r="AC52" i="9"/>
  <c r="Y27" i="9"/>
  <c r="AA12" i="9"/>
  <c r="AB12" i="9" s="1"/>
  <c r="AC12" i="9" s="1"/>
  <c r="AR23" i="9"/>
  <c r="AR19" i="9"/>
  <c r="P16" i="9"/>
  <c r="Q16" i="9" s="1"/>
  <c r="AR13" i="9"/>
  <c r="AN58" i="9"/>
  <c r="AJ16" i="9"/>
  <c r="G12" i="9"/>
  <c r="G95" i="9"/>
  <c r="H95" i="9" s="1"/>
  <c r="AG18" i="9"/>
  <c r="G45" i="9"/>
  <c r="I81" i="9"/>
  <c r="G81" i="9"/>
  <c r="H81" i="9" s="1"/>
  <c r="N59" i="9"/>
  <c r="AG21" i="9"/>
  <c r="AI27" i="9"/>
  <c r="AR12" i="9"/>
  <c r="U20" i="9"/>
  <c r="AK27" i="9"/>
  <c r="AM12" i="9"/>
  <c r="AG24" i="9"/>
  <c r="J27" i="9"/>
  <c r="L12" i="9"/>
  <c r="AG13" i="9"/>
  <c r="R49" i="9"/>
  <c r="G46" i="9"/>
  <c r="AJ23" i="9"/>
  <c r="AQ23" i="9"/>
  <c r="AC58" i="9"/>
  <c r="G25" i="9"/>
  <c r="H25" i="9" s="1"/>
  <c r="X28" i="9"/>
  <c r="AB28" i="9" s="1"/>
  <c r="AC28" i="9" s="1"/>
  <c r="AC47" i="9"/>
  <c r="P59" i="9"/>
  <c r="AD60" i="9"/>
  <c r="AE44" i="9"/>
  <c r="T28" i="9"/>
  <c r="U28" i="9" s="1"/>
  <c r="N54" i="9"/>
  <c r="N58" i="9"/>
  <c r="AR25" i="9"/>
  <c r="N45" i="9"/>
  <c r="N49" i="9"/>
  <c r="R58" i="9"/>
  <c r="T95" i="9"/>
  <c r="P54" i="9"/>
  <c r="P58" i="9"/>
  <c r="G80" i="9"/>
  <c r="H80" i="9" s="1"/>
  <c r="AA51" i="9"/>
  <c r="G16" i="9"/>
  <c r="H16" i="9" s="1"/>
  <c r="T92" i="9"/>
  <c r="AA55" i="9"/>
  <c r="AR22" i="9"/>
  <c r="AM21" i="9"/>
  <c r="P56" i="9"/>
  <c r="I49" i="9"/>
  <c r="G49" i="9"/>
  <c r="O27" i="9"/>
  <c r="O29" i="9" s="1"/>
  <c r="L26" i="9"/>
  <c r="X15" i="9"/>
  <c r="AB15" i="9" s="1"/>
  <c r="AC15" i="9" s="1"/>
  <c r="I91" i="9"/>
  <c r="G91" i="9"/>
  <c r="H91" i="9" s="1"/>
  <c r="U16" i="9"/>
  <c r="G17" i="9"/>
  <c r="H17" i="9" s="1"/>
  <c r="P13" i="9"/>
  <c r="Q13" i="9" s="1"/>
  <c r="O60" i="9"/>
  <c r="P44" i="9"/>
  <c r="T12" i="9"/>
  <c r="U12" i="9" s="1"/>
  <c r="R27" i="9"/>
  <c r="P47" i="9"/>
  <c r="AJ21" i="9"/>
  <c r="AQ21" i="9"/>
  <c r="G24" i="9"/>
  <c r="H24" i="9" s="1"/>
  <c r="I24" i="9"/>
  <c r="E60" i="9"/>
  <c r="I44" i="9"/>
  <c r="G44" i="9"/>
  <c r="G61" i="9"/>
  <c r="AM19" i="9"/>
  <c r="AA50" i="9"/>
  <c r="P25" i="9"/>
  <c r="Q25" i="9" s="1"/>
  <c r="AE51" i="9"/>
  <c r="I83" i="9"/>
  <c r="G83" i="9"/>
  <c r="H83" i="9" s="1"/>
  <c r="AM60" i="9"/>
  <c r="AN44" i="9"/>
  <c r="P95" i="9"/>
  <c r="AE58" i="9"/>
  <c r="AI56" i="9"/>
  <c r="AJ56" i="9" s="1"/>
  <c r="R51" i="9"/>
  <c r="P81" i="9"/>
  <c r="G90" i="9"/>
  <c r="H90" i="9" s="1"/>
  <c r="N78" i="9"/>
  <c r="M94" i="9"/>
  <c r="F94" i="9"/>
  <c r="F96" i="9" s="1"/>
  <c r="R59" i="9"/>
  <c r="N81" i="9"/>
  <c r="L91" i="9"/>
  <c r="P49" i="9"/>
  <c r="AN54" i="9"/>
  <c r="N84" i="9"/>
  <c r="G23" i="9"/>
  <c r="H23" i="9" s="1"/>
  <c r="G19" i="9"/>
  <c r="H19" i="9" s="1"/>
  <c r="L13" i="9"/>
  <c r="AC54" i="9"/>
  <c r="N27" i="9"/>
  <c r="AQ13" i="9"/>
  <c r="W60" i="9"/>
  <c r="Y44" i="9"/>
  <c r="AC22" i="9"/>
  <c r="G13" i="9"/>
  <c r="H13" i="9" s="1"/>
  <c r="G50" i="9"/>
  <c r="L81" i="9"/>
  <c r="AJ17" i="9"/>
  <c r="AQ17" i="9"/>
  <c r="S94" i="9"/>
  <c r="T78" i="9"/>
  <c r="AG23" i="9"/>
  <c r="AG19" i="9"/>
  <c r="AA15" i="9"/>
  <c r="AG26" i="9"/>
  <c r="AA46" i="9"/>
  <c r="AP16" i="9"/>
  <c r="AJ12" i="9"/>
  <c r="AQ12" i="9"/>
  <c r="AH27" i="9"/>
  <c r="L21" i="9"/>
  <c r="AB21" i="9"/>
  <c r="AC21" i="9" s="1"/>
  <c r="AP19" i="9"/>
  <c r="AJ19" i="9"/>
  <c r="AQ19" i="9"/>
  <c r="G22" i="9"/>
  <c r="H22" i="9" s="1"/>
  <c r="P24" i="9"/>
  <c r="Q24" i="9" s="1"/>
  <c r="N95" i="9"/>
  <c r="AA26" i="9"/>
  <c r="AB26" i="9" s="1"/>
  <c r="AC26" i="9" s="1"/>
  <c r="AI51" i="9"/>
  <c r="AJ51" i="9" s="1"/>
  <c r="X25" i="9"/>
  <c r="AB25" i="9" s="1"/>
  <c r="AB60" i="9"/>
  <c r="AC44" i="9"/>
  <c r="I52" i="9"/>
  <c r="G52" i="9"/>
  <c r="G56" i="9"/>
  <c r="AE45" i="9"/>
  <c r="AE49" i="9"/>
  <c r="AQ28" i="9"/>
  <c r="AJ28" i="9"/>
  <c r="G51" i="9"/>
  <c r="I51" i="9" s="1"/>
  <c r="G55" i="9"/>
  <c r="I55" i="9"/>
  <c r="J94" i="9"/>
  <c r="L78" i="9"/>
  <c r="N46" i="9"/>
  <c r="N50" i="9"/>
  <c r="AN57" i="9"/>
  <c r="R52" i="9"/>
  <c r="AI59" i="9"/>
  <c r="AJ59" i="9" s="1"/>
  <c r="I82" i="9"/>
  <c r="G82" i="9"/>
  <c r="H82" i="9" s="1"/>
  <c r="N91" i="9"/>
  <c r="L79" i="9"/>
  <c r="AI61" i="9"/>
  <c r="AJ61" i="9" s="1"/>
  <c r="G86" i="9"/>
  <c r="H86" i="9" s="1"/>
  <c r="P78" i="9"/>
  <c r="O94" i="9"/>
  <c r="G87" i="9"/>
  <c r="H87" i="9" s="1"/>
  <c r="P51" i="9"/>
  <c r="P55" i="9"/>
  <c r="AE59" i="9"/>
  <c r="L83" i="9"/>
  <c r="T91" i="9"/>
  <c r="AA48" i="9"/>
  <c r="AG15" i="9"/>
  <c r="AC53" i="9"/>
  <c r="AB23" i="9"/>
  <c r="AC23" i="9" s="1"/>
  <c r="AI55" i="9"/>
  <c r="AJ55" i="9" s="1"/>
  <c r="AM22" i="9"/>
  <c r="AM18" i="9"/>
  <c r="L15" i="9"/>
  <c r="AE27" i="9"/>
  <c r="AE29" i="9" s="1"/>
  <c r="AR20" i="9"/>
  <c r="AJ13" i="9"/>
  <c r="P52" i="9"/>
  <c r="I48" i="9"/>
  <c r="G48" i="9"/>
  <c r="T18" i="9"/>
  <c r="U18" i="9" s="1"/>
  <c r="AB16" i="9"/>
  <c r="AC16" i="9" s="1"/>
  <c r="AQ15" i="9"/>
  <c r="AJ15" i="9"/>
  <c r="AJ22" i="9"/>
  <c r="AQ22" i="9"/>
  <c r="AJ18" i="9"/>
  <c r="AQ18" i="9"/>
  <c r="P23" i="9"/>
  <c r="Q23" i="9" s="1"/>
  <c r="P19" i="9"/>
  <c r="Q19" i="9" s="1"/>
  <c r="AP13" i="9"/>
  <c r="U14" i="9"/>
  <c r="AA19" i="9"/>
  <c r="AB19" i="9" s="1"/>
  <c r="AC19" i="9" s="1"/>
  <c r="AP21" i="9"/>
  <c r="G20" i="9"/>
  <c r="H20" i="9" s="1"/>
  <c r="P22" i="9"/>
  <c r="Q22" i="9" s="1"/>
  <c r="AC24" i="9"/>
  <c r="AA47" i="9"/>
  <c r="AK60" i="9"/>
  <c r="AL44" i="9"/>
  <c r="AN45" i="9"/>
  <c r="AQ25" i="9"/>
  <c r="AJ25" i="9"/>
  <c r="AG60" i="9"/>
  <c r="AI44" i="9"/>
  <c r="AJ44" i="9" s="1"/>
  <c r="AI58" i="9"/>
  <c r="AJ58" i="9" s="1"/>
  <c r="R53" i="9"/>
  <c r="N83" i="9"/>
  <c r="R90" i="9"/>
  <c r="G78" i="9"/>
  <c r="H78" i="9" s="1"/>
  <c r="E94" i="9"/>
  <c r="I79" i="9"/>
  <c r="G79" i="9"/>
  <c r="H79" i="9" s="1"/>
  <c r="AN59" i="9"/>
  <c r="T83" i="9"/>
  <c r="G47" i="9"/>
  <c r="R46" i="9"/>
  <c r="AR21" i="9"/>
  <c r="X18" i="9"/>
  <c r="AB18" i="9" s="1"/>
  <c r="AC18" i="9" s="1"/>
  <c r="W27" i="9"/>
  <c r="W29" i="9" s="1"/>
  <c r="R45" i="9"/>
  <c r="AF27" i="9"/>
  <c r="AF29" i="9" s="1"/>
  <c r="V27" i="9"/>
  <c r="AS25" i="9" l="1"/>
  <c r="AT25" i="9" s="1"/>
  <c r="AU25" i="9"/>
  <c r="AC60" i="9"/>
  <c r="AB62" i="9"/>
  <c r="I19" i="9"/>
  <c r="L27" i="9"/>
  <c r="J29" i="9"/>
  <c r="L29" i="9" s="1"/>
  <c r="AC25" i="9"/>
  <c r="W62" i="9"/>
  <c r="Y62" i="9" s="1"/>
  <c r="Y60" i="9"/>
  <c r="AE60" i="9"/>
  <c r="AD62" i="9"/>
  <c r="G27" i="9"/>
  <c r="H12" i="9"/>
  <c r="I12" i="9"/>
  <c r="AA27" i="9"/>
  <c r="Y29" i="9"/>
  <c r="AA29" i="9" s="1"/>
  <c r="J53" i="9"/>
  <c r="H53" i="9"/>
  <c r="L53" i="9" s="1"/>
  <c r="I21" i="9"/>
  <c r="AG27" i="9"/>
  <c r="AL60" i="9"/>
  <c r="AK62" i="9"/>
  <c r="AL62" i="9" s="1"/>
  <c r="I87" i="9"/>
  <c r="J96" i="9"/>
  <c r="L96" i="9" s="1"/>
  <c r="L94" i="9"/>
  <c r="U22" i="9"/>
  <c r="I23" i="9"/>
  <c r="M96" i="9"/>
  <c r="N96" i="9" s="1"/>
  <c r="N94" i="9"/>
  <c r="AS21" i="9"/>
  <c r="AT21" i="9" s="1"/>
  <c r="AU21" i="9"/>
  <c r="I17" i="9"/>
  <c r="J49" i="9"/>
  <c r="H49" i="9"/>
  <c r="L49" i="9" s="1"/>
  <c r="I16" i="9"/>
  <c r="U19" i="9"/>
  <c r="I85" i="9"/>
  <c r="R60" i="9"/>
  <c r="Q62" i="9"/>
  <c r="AS26" i="9"/>
  <c r="AT26" i="9" s="1"/>
  <c r="H47" i="9"/>
  <c r="L47" i="9" s="1"/>
  <c r="J47" i="9"/>
  <c r="E62" i="9"/>
  <c r="I60" i="9"/>
  <c r="G60" i="9"/>
  <c r="AS15" i="9"/>
  <c r="AT15" i="9" s="1"/>
  <c r="AU15" i="9"/>
  <c r="P94" i="9"/>
  <c r="O96" i="9"/>
  <c r="J56" i="9"/>
  <c r="H56" i="9"/>
  <c r="L56" i="9" s="1"/>
  <c r="J50" i="9"/>
  <c r="H50" i="9"/>
  <c r="L50" i="9" s="1"/>
  <c r="AS13" i="9"/>
  <c r="AT13" i="9" s="1"/>
  <c r="J61" i="9"/>
  <c r="H61" i="9"/>
  <c r="L61" i="9" s="1"/>
  <c r="H46" i="9"/>
  <c r="L46" i="9" s="1"/>
  <c r="J46" i="9"/>
  <c r="AK29" i="9"/>
  <c r="AM29" i="9" s="1"/>
  <c r="AM27" i="9"/>
  <c r="R94" i="9"/>
  <c r="Q96" i="9"/>
  <c r="R96" i="9" s="1"/>
  <c r="V29" i="9"/>
  <c r="X29" i="9" s="1"/>
  <c r="X27" i="9"/>
  <c r="AS22" i="9"/>
  <c r="AT22" i="9" s="1"/>
  <c r="I56" i="9"/>
  <c r="I50" i="9"/>
  <c r="AN60" i="9"/>
  <c r="AM62" i="9"/>
  <c r="AN62" i="9" s="1"/>
  <c r="I46" i="9"/>
  <c r="J45" i="9"/>
  <c r="H45" i="9"/>
  <c r="L45" i="9" s="1"/>
  <c r="I88" i="9"/>
  <c r="AN29" i="9"/>
  <c r="AP29" i="9" s="1"/>
  <c r="AP27" i="9"/>
  <c r="G94" i="9"/>
  <c r="H94" i="9" s="1"/>
  <c r="E96" i="9"/>
  <c r="AG62" i="9"/>
  <c r="AI62" i="9" s="1"/>
  <c r="AJ62" i="9" s="1"/>
  <c r="AI60" i="9"/>
  <c r="AJ60" i="9" s="1"/>
  <c r="I86" i="9"/>
  <c r="J52" i="9"/>
  <c r="H52" i="9"/>
  <c r="L52" i="9" s="1"/>
  <c r="AJ27" i="9"/>
  <c r="AQ27" i="9"/>
  <c r="AH29" i="9"/>
  <c r="I13" i="9"/>
  <c r="I90" i="9"/>
  <c r="J44" i="9"/>
  <c r="H44" i="9"/>
  <c r="L44" i="9" s="1"/>
  <c r="T27" i="9"/>
  <c r="R29" i="9"/>
  <c r="T29" i="9" s="1"/>
  <c r="U29" i="9" s="1"/>
  <c r="I80" i="9"/>
  <c r="I25" i="9"/>
  <c r="U24" i="9"/>
  <c r="I45" i="9"/>
  <c r="I84" i="9"/>
  <c r="AS14" i="9"/>
  <c r="AT14" i="9" s="1"/>
  <c r="AU14" i="9"/>
  <c r="AS16" i="9"/>
  <c r="AT16" i="9" s="1"/>
  <c r="I15" i="9"/>
  <c r="AC13" i="9"/>
  <c r="I26" i="9"/>
  <c r="U15" i="9"/>
  <c r="AS28" i="9"/>
  <c r="AT28" i="9" s="1"/>
  <c r="AS19" i="9"/>
  <c r="AT19" i="9" s="1"/>
  <c r="AU19" i="9"/>
  <c r="J55" i="9"/>
  <c r="H55" i="9"/>
  <c r="L55" i="9" s="1"/>
  <c r="N29" i="9"/>
  <c r="P29" i="9" s="1"/>
  <c r="Q29" i="9" s="1"/>
  <c r="P27" i="9"/>
  <c r="Q27" i="9" s="1"/>
  <c r="I61" i="9"/>
  <c r="M62" i="9"/>
  <c r="N62" i="9" s="1"/>
  <c r="N60" i="9"/>
  <c r="J58" i="9"/>
  <c r="H58" i="9"/>
  <c r="L58" i="9" s="1"/>
  <c r="I78" i="9"/>
  <c r="I20" i="9"/>
  <c r="AU18" i="9"/>
  <c r="AS18" i="9"/>
  <c r="AT18" i="9" s="1"/>
  <c r="H48" i="9"/>
  <c r="L48" i="9" s="1"/>
  <c r="J48" i="9"/>
  <c r="J51" i="9"/>
  <c r="H51" i="9"/>
  <c r="L51" i="9" s="1"/>
  <c r="I22" i="9"/>
  <c r="AS12" i="9"/>
  <c r="AT12" i="9" s="1"/>
  <c r="AU12" i="9"/>
  <c r="AS20" i="9"/>
  <c r="AT20" i="9" s="1"/>
  <c r="J54" i="9"/>
  <c r="H54" i="9"/>
  <c r="L54" i="9" s="1"/>
  <c r="Z62" i="9"/>
  <c r="AA60" i="9"/>
  <c r="U13" i="9"/>
  <c r="S96" i="9"/>
  <c r="T96" i="9" s="1"/>
  <c r="T94" i="9"/>
  <c r="AR27" i="9"/>
  <c r="AI29" i="9"/>
  <c r="AR29" i="9" s="1"/>
  <c r="J57" i="9"/>
  <c r="H57" i="9"/>
  <c r="L57" i="9" s="1"/>
  <c r="I47" i="9"/>
  <c r="AS17" i="9"/>
  <c r="AT17" i="9" s="1"/>
  <c r="AU17" i="9"/>
  <c r="O62" i="9"/>
  <c r="P60" i="9"/>
  <c r="AS23" i="9"/>
  <c r="AT23" i="9" s="1"/>
  <c r="AU23" i="9"/>
  <c r="I95" i="9"/>
  <c r="AS24" i="9"/>
  <c r="AT24" i="9" s="1"/>
  <c r="H59" i="9"/>
  <c r="L59" i="9" s="1"/>
  <c r="J59" i="9"/>
  <c r="U25" i="9"/>
  <c r="AG29" i="9"/>
  <c r="AU16" i="9" l="1"/>
  <c r="AU26" i="9"/>
  <c r="U27" i="9"/>
  <c r="AU13" i="9"/>
  <c r="R62" i="9"/>
  <c r="P62" i="9"/>
  <c r="AU20" i="9"/>
  <c r="AU28" i="9"/>
  <c r="J60" i="9"/>
  <c r="H60" i="9"/>
  <c r="L60" i="9" s="1"/>
  <c r="AS27" i="9"/>
  <c r="AT27" i="9" s="1"/>
  <c r="G29" i="9"/>
  <c r="H27" i="9"/>
  <c r="I27" i="9"/>
  <c r="AU24" i="9"/>
  <c r="AB27" i="9"/>
  <c r="AC27" i="9" s="1"/>
  <c r="AE62" i="9"/>
  <c r="AC62" i="9"/>
  <c r="I94" i="9"/>
  <c r="AU22" i="9"/>
  <c r="G62" i="9"/>
  <c r="I62" i="9" s="1"/>
  <c r="AA62" i="9"/>
  <c r="AQ29" i="9"/>
  <c r="AJ29" i="9"/>
  <c r="I96" i="9"/>
  <c r="G96" i="9"/>
  <c r="H96" i="9" s="1"/>
  <c r="AB29" i="9"/>
  <c r="AC29" i="9" s="1"/>
  <c r="P96" i="9"/>
  <c r="H29" i="9" l="1"/>
  <c r="I29" i="9"/>
  <c r="J62" i="9"/>
  <c r="H62" i="9"/>
  <c r="L62" i="9" s="1"/>
  <c r="AU27" i="9"/>
  <c r="AU29" i="9"/>
  <c r="AS29" i="9"/>
  <c r="AT29" i="9" s="1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<sst xmlns="http://schemas.openxmlformats.org/spreadsheetml/2006/main" count="188" uniqueCount="106">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</sst>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38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33</xdr:row>
      <xdr:rowOff>27214</xdr:rowOff>
    </xdr:from>
    <xdr:to>
      <xdr:col>15</xdr:col>
      <xdr:colOff>421822</xdr:colOff>
      <xdr:row>35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8451397" y="72090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15</xdr:col>
      <xdr:colOff>489857</xdr:colOff>
      <xdr:row>69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8515350" y="118395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</row>
        <row r="11">
          <cell r="B11" t="str">
            <v>JODIPAN</v>
          </cell>
          <cell r="E11">
            <v>185</v>
          </cell>
        </row>
        <row r="12">
          <cell r="B12" t="str">
            <v>KESATRIAN</v>
          </cell>
          <cell r="E12">
            <v>168</v>
          </cell>
        </row>
        <row r="13">
          <cell r="B13" t="str">
            <v>POLEHAN</v>
          </cell>
          <cell r="E13">
            <v>283</v>
          </cell>
        </row>
        <row r="26">
          <cell r="B26" t="str">
            <v>Luar Wilayah</v>
          </cell>
        </row>
        <row r="27">
          <cell r="E27">
            <v>1000</v>
          </cell>
          <cell r="N27">
            <v>0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7"/>
  <sheetViews>
    <sheetView tabSelected="1" zoomScaleSheetLayoutView="70" workbookViewId="0">
      <pane xSplit="3" topLeftCell="D1" activePane="topRight" state="frozen"/>
      <selection activeCell="A39" sqref="A39"/>
      <selection pane="topRight" activeCell="A14" sqref="A14:XFD29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298" customWidth="1"/>
    <col min="26" max="26" width="9.85546875" style="298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1" customWidth="1"/>
    <col min="35" max="35" width="9.140625" style="211" customWidth="1"/>
    <col min="36" max="36" width="9.42578125" style="211" customWidth="1"/>
    <col min="37" max="37" width="8" style="211" customWidth="1"/>
    <col min="38" max="38" width="9.42578125" style="211" customWidth="1"/>
    <col min="39" max="39" width="10.7109375" style="211" customWidth="1"/>
    <col min="40" max="40" width="11" style="211" customWidth="1"/>
    <col min="41" max="42" width="8.42578125" style="211" customWidth="1"/>
    <col min="43" max="43" width="8.28515625" style="211" customWidth="1"/>
    <col min="44" max="44" width="8" style="211" customWidth="1"/>
    <col min="45" max="45" width="7.85546875" style="211" customWidth="1"/>
    <col min="46" max="46" width="14.42578125" style="211" customWidth="1"/>
    <col min="47" max="47" width="13.7109375" style="211" customWidth="1"/>
    <col min="48" max="48" width="27.85546875" style="211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8</v>
      </c>
      <c r="AZ10" s="105">
        <f>DATE('[1]data faskes19'!D2,AY10,1)</f>
        <v>44774</v>
      </c>
      <c r="BA10" s="105">
        <f>DATE('[1]data faskes19'!D2,AY10+1,0)</f>
        <v>44804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44409</v>
      </c>
      <c r="BA11" s="121">
        <f>DATE('[1]data faskes19'!D2-1,AY10+3,1)</f>
        <v>44501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124" t="str">
        <f>'[1]data faskes19'!B10</f>
        <v>BUNULREJO</v>
      </c>
      <c r="C12" s="125"/>
      <c r="D12" s="126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0</v>
      </c>
      <c r="F12" s="123">
        <f>COUNTIFS('[1]Form 3E'!$C$15:$C$726,"&gt;="&amp;$AZ$10,'[1]Form 3E'!$C$15:$C$726,"&lt;="&amp;$BA$10,'[1]Form 3E'!$O$15:$O$726,"NR",'[1]Form 3E'!$H$15:$H$726,B12)</f>
        <v>10</v>
      </c>
      <c r="G12" s="123">
        <f>SUM(E12:F12)</f>
        <v>10</v>
      </c>
      <c r="H12" s="127">
        <f>G12/D12*100</f>
        <v>2.7472527472527473</v>
      </c>
      <c r="I12" s="128">
        <f>E12/G12*100</f>
        <v>0</v>
      </c>
      <c r="J12" s="123">
        <f>COUNTIFS('[1]Form 3E'!$C$15:$C$726,"&gt;="&amp;$AZ$10,'[1]Form 3E'!$C$15:$C$726,"&lt;="&amp;$BA$10,'[1]Form 3E'!$O$15:$O$726,"R",'[1]Form 3E'!$T$15:$T$726,"Y",'[1]Form 3E'!$H$15:$H$726,B12)</f>
        <v>0</v>
      </c>
      <c r="K12" s="129"/>
      <c r="L12" s="127" t="e">
        <f>J12/E12*100</f>
        <v>#DIV/0!</v>
      </c>
      <c r="M12" s="130">
        <f>'[1]data faskes19'!N10</f>
        <v>0</v>
      </c>
      <c r="N12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0</v>
      </c>
      <c r="P12" s="132">
        <f>SUM(N12:O12)</f>
        <v>0</v>
      </c>
      <c r="Q12" s="133" t="e">
        <f>P12/M12*100</f>
        <v>#DIV/0!</v>
      </c>
      <c r="R12" s="131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1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0</v>
      </c>
      <c r="T12" s="132">
        <f>SUM(R12:S12)</f>
        <v>0</v>
      </c>
      <c r="U12" s="134" t="e">
        <f>T12/P12*100</f>
        <v>#DIV/0!</v>
      </c>
      <c r="V12" s="131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1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0</v>
      </c>
      <c r="X12" s="135">
        <f>SUM(V12:W12)</f>
        <v>0</v>
      </c>
      <c r="Y12" s="131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1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6">
        <f>SUM(Y12:Z12)</f>
        <v>0</v>
      </c>
      <c r="AB12" s="137">
        <f>X12+AA12</f>
        <v>0</v>
      </c>
      <c r="AC12" s="134" t="e">
        <f>AB12/P12*100</f>
        <v>#DIV/0!</v>
      </c>
      <c r="AD12" s="132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2">
        <f>COUNTIFS('[1]Form 3E'!$Z$15:$Z$726,"&gt;="&amp;$AZ$11,'[1]Form 3E'!$Z$15:$Z$726,"&lt;="&amp;$BA$11,'[1]Form 3E'!$C$15:$C$726,"&gt;="&amp;$AZ$9,'[1]Form 3E'!$C$15:$C$726,"&lt;="&amp;$BA$9,'[1]Form 3E'!$H$15:$H$726,B12)</f>
        <v>0</v>
      </c>
      <c r="AF12" s="132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5">
        <f>SUM(AD12:AF12)</f>
        <v>0</v>
      </c>
      <c r="AH12" s="132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2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6">
        <f>SUM(AH12:AI12)</f>
        <v>0</v>
      </c>
      <c r="AK12" s="132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2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0</v>
      </c>
      <c r="AM12" s="136">
        <f>SUM(AK12:AL12)</f>
        <v>0</v>
      </c>
      <c r="AN12" s="132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2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6">
        <f>SUM(AN12:AO12)</f>
        <v>0</v>
      </c>
      <c r="AQ12" s="137">
        <f>AH12+AK12+AN12</f>
        <v>0</v>
      </c>
      <c r="AR12" s="132">
        <f>AI12+AL12+AO12</f>
        <v>0</v>
      </c>
      <c r="AS12" s="132">
        <f>SUM(AQ12:AR12)</f>
        <v>0</v>
      </c>
      <c r="AT12" s="138" t="e">
        <f>AS12/AG12*100</f>
        <v>#DIV/0!</v>
      </c>
      <c r="AU12" s="128" t="e">
        <f>AQ12/AS12*100</f>
        <v>#DIV/0!</v>
      </c>
      <c r="AV12" s="139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124" t="str">
        <f>'[1]data faskes19'!B11</f>
        <v>JODIPAN</v>
      </c>
      <c r="C13" s="125"/>
      <c r="D13" s="126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0</v>
      </c>
      <c r="F13" s="123">
        <f>COUNTIFS('[1]Form 3E'!$C$15:$C$726,"&gt;="&amp;$AZ$10,'[1]Form 3E'!$C$15:$C$726,"&lt;="&amp;$BA$10,'[1]Form 3E'!$O$15:$O$726,"NR",'[1]Form 3E'!$H$15:$H$726,B13)</f>
        <v>8</v>
      </c>
      <c r="G13" s="123">
        <f t="shared" ref="G13:G26" si="0">SUM(E13:F13)</f>
        <v>8</v>
      </c>
      <c r="H13" s="127">
        <f t="shared" ref="H13:H29" si="1">G13/D13*100</f>
        <v>4.3243243243243246</v>
      </c>
      <c r="I13" s="128">
        <f t="shared" ref="I13:I29" si="2">E13/G13*100</f>
        <v>0</v>
      </c>
      <c r="J13" s="123">
        <f>COUNTIFS('[1]Form 3E'!$C$15:$C$726,"&gt;="&amp;$AZ$10,'[1]Form 3E'!$C$15:$C$726,"&lt;="&amp;$BA$10,'[1]Form 3E'!$O$15:$O$726,"R",'[1]Form 3E'!$T$15:$T$726,"Y",'[1]Form 3E'!$H$15:$H$726,B13)</f>
        <v>0</v>
      </c>
      <c r="K13" s="129"/>
      <c r="L13" s="127" t="e">
        <f t="shared" ref="L13:L29" si="3">J13/E13*100</f>
        <v>#DIV/0!</v>
      </c>
      <c r="M13" s="130">
        <f>'[1]data faskes19'!N11</f>
        <v>0</v>
      </c>
      <c r="N13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0</v>
      </c>
      <c r="P13" s="132">
        <f t="shared" ref="P13:P28" si="4">SUM(N13:O13)</f>
        <v>0</v>
      </c>
      <c r="Q13" s="133" t="e">
        <f t="shared" ref="Q13:Q29" si="5">P13/M13*100</f>
        <v>#DIV/0!</v>
      </c>
      <c r="R13" s="131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1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0</v>
      </c>
      <c r="T13" s="132">
        <f t="shared" ref="T13:T29" si="6">SUM(R13:S13)</f>
        <v>0</v>
      </c>
      <c r="U13" s="134" t="e">
        <f t="shared" ref="U13:U29" si="7">T13/P13*100</f>
        <v>#DIV/0!</v>
      </c>
      <c r="V13" s="131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1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0</v>
      </c>
      <c r="X13" s="135">
        <f t="shared" ref="X13:X29" si="8">SUM(V13:W13)</f>
        <v>0</v>
      </c>
      <c r="Y13" s="131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1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6">
        <f t="shared" ref="AA13:AA29" si="9">SUM(Y13:Z13)</f>
        <v>0</v>
      </c>
      <c r="AB13" s="137">
        <f t="shared" ref="AB13:AB29" si="10">X13+AA13</f>
        <v>0</v>
      </c>
      <c r="AC13" s="134" t="e">
        <f t="shared" ref="AC13:AC29" si="11">AB13/P13*100</f>
        <v>#DIV/0!</v>
      </c>
      <c r="AD13" s="132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2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2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5">
        <f t="shared" ref="AG13:AG29" si="12">SUM(AD13:AF13)</f>
        <v>0</v>
      </c>
      <c r="AH13" s="132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2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6">
        <f t="shared" ref="AJ13:AJ29" si="13">SUM(AH13:AI13)</f>
        <v>0</v>
      </c>
      <c r="AK13" s="132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2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6">
        <f t="shared" ref="AM13:AM29" si="14">SUM(AK13:AL13)</f>
        <v>0</v>
      </c>
      <c r="AN13" s="132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2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6">
        <f t="shared" ref="AP13:AP29" si="15">SUM(AN13:AO13)</f>
        <v>0</v>
      </c>
      <c r="AQ13" s="137">
        <f t="shared" ref="AQ13:AR29" si="16">AH13+AK13+AN13</f>
        <v>0</v>
      </c>
      <c r="AR13" s="132">
        <f t="shared" si="16"/>
        <v>0</v>
      </c>
      <c r="AS13" s="132">
        <f t="shared" ref="AS13:AS29" si="17">SUM(AQ13:AR13)</f>
        <v>0</v>
      </c>
      <c r="AT13" s="138" t="e">
        <f t="shared" ref="AT13:AT29" si="18">AS13/AG13*100</f>
        <v>#DIV/0!</v>
      </c>
      <c r="AU13" s="128" t="e">
        <f t="shared" ref="AU13:AU29" si="19">AQ13/AS13*100</f>
        <v>#DIV/0!</v>
      </c>
      <c r="AV13" s="139"/>
      <c r="AW13" s="45"/>
      <c r="AX13" s="45"/>
      <c r="AY13" s="45"/>
      <c r="AZ13" s="140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124" t="str">
        <f>'[1]data faskes19'!B12</f>
        <v>KESATRIAN</v>
      </c>
      <c r="C14" s="125"/>
      <c r="D14" s="126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8</v>
      </c>
      <c r="G14" s="123">
        <f t="shared" si="0"/>
        <v>8</v>
      </c>
      <c r="H14" s="127">
        <f t="shared" si="1"/>
        <v>4.7619047619047619</v>
      </c>
      <c r="I14" s="128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9"/>
      <c r="L14" s="127" t="e">
        <f t="shared" si="3"/>
        <v>#DIV/0!</v>
      </c>
      <c r="M14" s="130">
        <f>'[1]data faskes19'!N12</f>
        <v>0</v>
      </c>
      <c r="N14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2">
        <f t="shared" si="4"/>
        <v>0</v>
      </c>
      <c r="Q14" s="133" t="e">
        <f t="shared" si="5"/>
        <v>#DIV/0!</v>
      </c>
      <c r="R14" s="131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1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2">
        <f t="shared" si="6"/>
        <v>0</v>
      </c>
      <c r="U14" s="134" t="e">
        <f t="shared" si="7"/>
        <v>#DIV/0!</v>
      </c>
      <c r="V14" s="131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1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5">
        <f t="shared" si="8"/>
        <v>0</v>
      </c>
      <c r="Y14" s="131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1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6">
        <f t="shared" si="9"/>
        <v>0</v>
      </c>
      <c r="AB14" s="137">
        <f t="shared" si="10"/>
        <v>0</v>
      </c>
      <c r="AC14" s="134" t="e">
        <f t="shared" si="11"/>
        <v>#DIV/0!</v>
      </c>
      <c r="AD14" s="132">
        <f>COUNTIFS('[1]Form 3E'!$Z$15:$Z$726,"&gt;="&amp;$AZ$11,'[1]Form 3E'!$Z$15:$Z$726,"&lt;="&amp;$BA$11,'[1]Form 3E'!$C$15:$C$726,"&gt;="&amp;$AX$9,'[1]Form 3E'!$C$15:$C$726,"&lt;="&amp;$AY$9,'[1]Form 3E'!$H$15:$H$726,B14)</f>
        <v>0</v>
      </c>
      <c r="AE14" s="132">
        <f>COUNTIFS('[1]Form 3E'!$Z$15:$Z$726,"&gt;="&amp;$AZ$11,'[1]Form 3E'!$Z$15:$Z$726,"&lt;="&amp;$BA$11,'[1]Form 3E'!$C$15:$C$726,"&gt;="&amp;$AZ$9,'[1]Form 3E'!$C$15:$C$726,"&lt;="&amp;$BA$9,'[1]Form 3E'!$H$15:$H$726,B14)</f>
        <v>1</v>
      </c>
      <c r="AF14" s="132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5">
        <f t="shared" si="12"/>
        <v>1</v>
      </c>
      <c r="AH14" s="132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2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0</v>
      </c>
      <c r="AJ14" s="136">
        <f t="shared" si="13"/>
        <v>0</v>
      </c>
      <c r="AK14" s="132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2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0</v>
      </c>
      <c r="AM14" s="136">
        <f t="shared" si="14"/>
        <v>0</v>
      </c>
      <c r="AN14" s="132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2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6">
        <f t="shared" si="15"/>
        <v>0</v>
      </c>
      <c r="AQ14" s="137">
        <f t="shared" si="16"/>
        <v>0</v>
      </c>
      <c r="AR14" s="132">
        <f t="shared" si="16"/>
        <v>0</v>
      </c>
      <c r="AS14" s="132">
        <f t="shared" si="17"/>
        <v>0</v>
      </c>
      <c r="AT14" s="138">
        <f t="shared" si="18"/>
        <v>0</v>
      </c>
      <c r="AU14" s="128" t="e">
        <f t="shared" si="19"/>
        <v>#DIV/0!</v>
      </c>
      <c r="AV14" s="139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x14ac:dyDescent="0.25">
      <c r="A15" s="123">
        <v>4</v>
      </c>
      <c r="B15" s="124" t="str">
        <f>'[1]data faskes19'!B13</f>
        <v>POLEHAN</v>
      </c>
      <c r="C15" s="125"/>
      <c r="D15" s="126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0</v>
      </c>
      <c r="F15" s="123">
        <f>COUNTIFS('[1]Form 3E'!$C$15:$C$726,"&gt;="&amp;$AZ$10,'[1]Form 3E'!$C$15:$C$726,"&lt;="&amp;$BA$10,'[1]Form 3E'!$O$15:$O$726,"NR",'[1]Form 3E'!$H$15:$H$726,B15)</f>
        <v>15</v>
      </c>
      <c r="G15" s="123">
        <f t="shared" si="0"/>
        <v>15</v>
      </c>
      <c r="H15" s="127">
        <f t="shared" si="1"/>
        <v>5.3003533568904597</v>
      </c>
      <c r="I15" s="128">
        <f t="shared" si="2"/>
        <v>0</v>
      </c>
      <c r="J15" s="123">
        <f>COUNTIFS('[1]Form 3E'!$C$15:$C$726,"&gt;="&amp;$AZ$10,'[1]Form 3E'!$C$15:$C$726,"&lt;="&amp;$BA$10,'[1]Form 3E'!$O$15:$O$726,"R",'[1]Form 3E'!$T$15:$T$726,"Y",'[1]Form 3E'!$H$15:$H$726,B15)</f>
        <v>0</v>
      </c>
      <c r="K15" s="129"/>
      <c r="L15" s="127" t="e">
        <f t="shared" si="3"/>
        <v>#DIV/0!</v>
      </c>
      <c r="M15" s="130">
        <f>'[1]data faskes19'!N13</f>
        <v>0</v>
      </c>
      <c r="N15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0</v>
      </c>
      <c r="O15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0</v>
      </c>
      <c r="P15" s="132">
        <f t="shared" si="4"/>
        <v>0</v>
      </c>
      <c r="Q15" s="133" t="e">
        <f t="shared" si="5"/>
        <v>#DIV/0!</v>
      </c>
      <c r="R15" s="131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0</v>
      </c>
      <c r="S15" s="131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0</v>
      </c>
      <c r="T15" s="132">
        <f t="shared" si="6"/>
        <v>0</v>
      </c>
      <c r="U15" s="134" t="e">
        <f t="shared" si="7"/>
        <v>#DIV/0!</v>
      </c>
      <c r="V15" s="131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0</v>
      </c>
      <c r="W15" s="131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0</v>
      </c>
      <c r="X15" s="135">
        <f t="shared" si="8"/>
        <v>0</v>
      </c>
      <c r="Y15" s="131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1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6">
        <f t="shared" si="9"/>
        <v>0</v>
      </c>
      <c r="AB15" s="137">
        <f t="shared" si="10"/>
        <v>0</v>
      </c>
      <c r="AC15" s="134" t="e">
        <f t="shared" si="11"/>
        <v>#DIV/0!</v>
      </c>
      <c r="AD15" s="132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2">
        <f>COUNTIFS('[1]Form 3E'!$Z$15:$Z$726,"&gt;="&amp;$AZ$11,'[1]Form 3E'!$Z$15:$Z$726,"&lt;="&amp;$BA$11,'[1]Form 3E'!$C$15:$C$726,"&gt;="&amp;$AZ$9,'[1]Form 3E'!$C$15:$C$726,"&lt;="&amp;$BA$9,'[1]Form 3E'!$H$15:$H$726,B15)</f>
        <v>0</v>
      </c>
      <c r="AF15" s="132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5">
        <f t="shared" si="12"/>
        <v>0</v>
      </c>
      <c r="AH15" s="132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2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6">
        <f t="shared" si="13"/>
        <v>0</v>
      </c>
      <c r="AK15" s="132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2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6">
        <f t="shared" si="14"/>
        <v>0</v>
      </c>
      <c r="AN15" s="132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2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6">
        <f t="shared" si="15"/>
        <v>0</v>
      </c>
      <c r="AQ15" s="137">
        <f t="shared" si="16"/>
        <v>0</v>
      </c>
      <c r="AR15" s="132">
        <f t="shared" si="16"/>
        <v>0</v>
      </c>
      <c r="AS15" s="132">
        <f t="shared" si="17"/>
        <v>0</v>
      </c>
      <c r="AT15" s="138" t="e">
        <f t="shared" si="18"/>
        <v>#DIV/0!</v>
      </c>
      <c r="AU15" s="128" t="e">
        <f t="shared" si="19"/>
        <v>#DIV/0!</v>
      </c>
      <c r="AV15" s="139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x14ac:dyDescent="0.25">
      <c r="A16" s="123">
        <v>5</v>
      </c>
      <c r="B16" s="337">
        <f>'[1]data faskes19'!B14</f>
        <v>0</v>
      </c>
      <c r="C16" s="125"/>
      <c r="D16" s="126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7" t="e">
        <f t="shared" si="1"/>
        <v>#DIV/0!</v>
      </c>
      <c r="I16" s="128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9"/>
      <c r="L16" s="127" t="e">
        <f t="shared" si="3"/>
        <v>#DIV/0!</v>
      </c>
      <c r="M16" s="130">
        <f>'[1]data faskes19'!N14</f>
        <v>0</v>
      </c>
      <c r="N16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2">
        <f t="shared" si="4"/>
        <v>0</v>
      </c>
      <c r="Q16" s="133" t="e">
        <f t="shared" si="5"/>
        <v>#DIV/0!</v>
      </c>
      <c r="R16" s="131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1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2">
        <f t="shared" si="6"/>
        <v>0</v>
      </c>
      <c r="U16" s="134" t="e">
        <f t="shared" si="7"/>
        <v>#DIV/0!</v>
      </c>
      <c r="V16" s="131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1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5">
        <f t="shared" si="8"/>
        <v>0</v>
      </c>
      <c r="Y16" s="131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1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6">
        <f t="shared" si="9"/>
        <v>0</v>
      </c>
      <c r="AB16" s="137">
        <f t="shared" si="10"/>
        <v>0</v>
      </c>
      <c r="AC16" s="134" t="e">
        <f t="shared" si="11"/>
        <v>#DIV/0!</v>
      </c>
      <c r="AD16" s="132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2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2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5">
        <f t="shared" si="12"/>
        <v>0</v>
      </c>
      <c r="AH16" s="132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2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6">
        <f t="shared" si="13"/>
        <v>0</v>
      </c>
      <c r="AK16" s="132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2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6">
        <f t="shared" si="14"/>
        <v>0</v>
      </c>
      <c r="AN16" s="132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2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6">
        <f t="shared" si="15"/>
        <v>0</v>
      </c>
      <c r="AQ16" s="137">
        <f t="shared" si="16"/>
        <v>0</v>
      </c>
      <c r="AR16" s="132">
        <f t="shared" si="16"/>
        <v>0</v>
      </c>
      <c r="AS16" s="132">
        <f t="shared" si="17"/>
        <v>0</v>
      </c>
      <c r="AT16" s="138" t="e">
        <f t="shared" si="18"/>
        <v>#DIV/0!</v>
      </c>
      <c r="AU16" s="128" t="e">
        <f t="shared" si="19"/>
        <v>#DIV/0!</v>
      </c>
      <c r="AV16" s="139"/>
      <c r="AW16" s="45"/>
      <c r="AX16" s="45"/>
      <c r="AY16" s="45"/>
      <c r="AZ16" s="141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x14ac:dyDescent="0.25">
      <c r="A17" s="123">
        <v>6</v>
      </c>
      <c r="B17" s="337">
        <f>'[1]data faskes19'!B15</f>
        <v>0</v>
      </c>
      <c r="C17" s="125"/>
      <c r="D17" s="126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7" t="e">
        <f t="shared" si="1"/>
        <v>#DIV/0!</v>
      </c>
      <c r="I17" s="128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9"/>
      <c r="L17" s="127" t="e">
        <f t="shared" si="3"/>
        <v>#DIV/0!</v>
      </c>
      <c r="M17" s="130">
        <f>'[1]data faskes19'!N15</f>
        <v>0</v>
      </c>
      <c r="N17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2">
        <f t="shared" si="4"/>
        <v>0</v>
      </c>
      <c r="Q17" s="133" t="e">
        <f t="shared" si="5"/>
        <v>#DIV/0!</v>
      </c>
      <c r="R17" s="131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1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2">
        <f t="shared" si="6"/>
        <v>0</v>
      </c>
      <c r="U17" s="134" t="e">
        <f t="shared" si="7"/>
        <v>#DIV/0!</v>
      </c>
      <c r="V17" s="131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1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5">
        <f t="shared" si="8"/>
        <v>0</v>
      </c>
      <c r="Y17" s="131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1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6">
        <f t="shared" si="9"/>
        <v>0</v>
      </c>
      <c r="AB17" s="137">
        <f t="shared" si="10"/>
        <v>0</v>
      </c>
      <c r="AC17" s="134" t="e">
        <f t="shared" si="11"/>
        <v>#DIV/0!</v>
      </c>
      <c r="AD17" s="132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2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2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5">
        <f t="shared" si="12"/>
        <v>0</v>
      </c>
      <c r="AH17" s="132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2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6">
        <f t="shared" si="13"/>
        <v>0</v>
      </c>
      <c r="AK17" s="132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2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6">
        <f t="shared" si="14"/>
        <v>0</v>
      </c>
      <c r="AN17" s="132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2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6">
        <f t="shared" si="15"/>
        <v>0</v>
      </c>
      <c r="AQ17" s="137">
        <f t="shared" si="16"/>
        <v>0</v>
      </c>
      <c r="AR17" s="132">
        <f t="shared" si="16"/>
        <v>0</v>
      </c>
      <c r="AS17" s="132">
        <f t="shared" si="17"/>
        <v>0</v>
      </c>
      <c r="AT17" s="138" t="e">
        <f t="shared" si="18"/>
        <v>#DIV/0!</v>
      </c>
      <c r="AU17" s="128" t="e">
        <f t="shared" si="19"/>
        <v>#DIV/0!</v>
      </c>
      <c r="AV17" s="139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x14ac:dyDescent="0.25">
      <c r="A18" s="123">
        <v>7</v>
      </c>
      <c r="B18" s="337">
        <f>'[1]data faskes19'!B16</f>
        <v>0</v>
      </c>
      <c r="C18" s="125"/>
      <c r="D18" s="126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7" t="e">
        <f t="shared" si="1"/>
        <v>#DIV/0!</v>
      </c>
      <c r="I18" s="128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9"/>
      <c r="L18" s="127" t="e">
        <f t="shared" si="3"/>
        <v>#DIV/0!</v>
      </c>
      <c r="M18" s="130">
        <f>'[1]data faskes19'!N16</f>
        <v>0</v>
      </c>
      <c r="N18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2">
        <f t="shared" si="4"/>
        <v>0</v>
      </c>
      <c r="Q18" s="133" t="e">
        <f t="shared" si="5"/>
        <v>#DIV/0!</v>
      </c>
      <c r="R18" s="131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1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2">
        <f t="shared" si="6"/>
        <v>0</v>
      </c>
      <c r="U18" s="134" t="e">
        <f t="shared" si="7"/>
        <v>#DIV/0!</v>
      </c>
      <c r="V18" s="131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1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5">
        <f t="shared" si="8"/>
        <v>0</v>
      </c>
      <c r="Y18" s="131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1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6">
        <f t="shared" si="9"/>
        <v>0</v>
      </c>
      <c r="AB18" s="137">
        <f t="shared" si="10"/>
        <v>0</v>
      </c>
      <c r="AC18" s="134" t="e">
        <f t="shared" si="11"/>
        <v>#DIV/0!</v>
      </c>
      <c r="AD18" s="132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2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2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5">
        <f t="shared" si="12"/>
        <v>0</v>
      </c>
      <c r="AH18" s="132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2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6">
        <f t="shared" si="13"/>
        <v>0</v>
      </c>
      <c r="AK18" s="132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2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6">
        <f t="shared" si="14"/>
        <v>0</v>
      </c>
      <c r="AN18" s="132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2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6">
        <f t="shared" si="15"/>
        <v>0</v>
      </c>
      <c r="AQ18" s="137">
        <f t="shared" si="16"/>
        <v>0</v>
      </c>
      <c r="AR18" s="132">
        <f t="shared" si="16"/>
        <v>0</v>
      </c>
      <c r="AS18" s="132">
        <f t="shared" si="17"/>
        <v>0</v>
      </c>
      <c r="AT18" s="138" t="e">
        <f t="shared" si="18"/>
        <v>#DIV/0!</v>
      </c>
      <c r="AU18" s="128" t="e">
        <f t="shared" si="19"/>
        <v>#DIV/0!</v>
      </c>
      <c r="AV18" s="139"/>
      <c r="AW18" s="45"/>
      <c r="AX18" s="45"/>
      <c r="AY18" s="45"/>
      <c r="AZ18" s="141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x14ac:dyDescent="0.25">
      <c r="A19" s="123">
        <v>8</v>
      </c>
      <c r="B19" s="337">
        <f>'[1]data faskes19'!B17</f>
        <v>0</v>
      </c>
      <c r="C19" s="125"/>
      <c r="D19" s="126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7" t="e">
        <f t="shared" si="1"/>
        <v>#DIV/0!</v>
      </c>
      <c r="I19" s="128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9"/>
      <c r="L19" s="127" t="e">
        <f t="shared" si="3"/>
        <v>#DIV/0!</v>
      </c>
      <c r="M19" s="130">
        <f>'[1]data faskes19'!N17</f>
        <v>0</v>
      </c>
      <c r="N19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2">
        <f t="shared" si="4"/>
        <v>0</v>
      </c>
      <c r="Q19" s="133" t="e">
        <f t="shared" si="5"/>
        <v>#DIV/0!</v>
      </c>
      <c r="R19" s="131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1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2">
        <f t="shared" si="6"/>
        <v>0</v>
      </c>
      <c r="U19" s="134" t="e">
        <f t="shared" si="7"/>
        <v>#DIV/0!</v>
      </c>
      <c r="V19" s="131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1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5">
        <f t="shared" si="8"/>
        <v>0</v>
      </c>
      <c r="Y19" s="131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1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6">
        <f t="shared" si="9"/>
        <v>0</v>
      </c>
      <c r="AB19" s="137">
        <f t="shared" si="10"/>
        <v>0</v>
      </c>
      <c r="AC19" s="134" t="e">
        <f t="shared" si="11"/>
        <v>#DIV/0!</v>
      </c>
      <c r="AD19" s="132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2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2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5">
        <f t="shared" si="12"/>
        <v>0</v>
      </c>
      <c r="AH19" s="132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2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6">
        <f t="shared" si="13"/>
        <v>0</v>
      </c>
      <c r="AK19" s="132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2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6">
        <f t="shared" si="14"/>
        <v>0</v>
      </c>
      <c r="AN19" s="132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2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6">
        <f t="shared" si="15"/>
        <v>0</v>
      </c>
      <c r="AQ19" s="137">
        <f t="shared" si="16"/>
        <v>0</v>
      </c>
      <c r="AR19" s="132">
        <f t="shared" si="16"/>
        <v>0</v>
      </c>
      <c r="AS19" s="132">
        <f t="shared" si="17"/>
        <v>0</v>
      </c>
      <c r="AT19" s="138" t="e">
        <f t="shared" si="18"/>
        <v>#DIV/0!</v>
      </c>
      <c r="AU19" s="128" t="e">
        <f t="shared" si="19"/>
        <v>#DIV/0!</v>
      </c>
      <c r="AV19" s="139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x14ac:dyDescent="0.25">
      <c r="A20" s="123">
        <v>9</v>
      </c>
      <c r="B20" s="337">
        <f>'[1]data faskes19'!B18</f>
        <v>0</v>
      </c>
      <c r="C20" s="125"/>
      <c r="D20" s="126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7" t="e">
        <f t="shared" si="1"/>
        <v>#DIV/0!</v>
      </c>
      <c r="I20" s="128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9"/>
      <c r="L20" s="127" t="e">
        <f t="shared" si="3"/>
        <v>#DIV/0!</v>
      </c>
      <c r="M20" s="130">
        <f>'[1]data faskes19'!N18</f>
        <v>0</v>
      </c>
      <c r="N20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2">
        <f t="shared" si="4"/>
        <v>0</v>
      </c>
      <c r="Q20" s="133" t="e">
        <f t="shared" si="5"/>
        <v>#DIV/0!</v>
      </c>
      <c r="R20" s="131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1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2">
        <f t="shared" si="6"/>
        <v>0</v>
      </c>
      <c r="U20" s="134" t="e">
        <f t="shared" si="7"/>
        <v>#DIV/0!</v>
      </c>
      <c r="V20" s="131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1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5">
        <f t="shared" si="8"/>
        <v>0</v>
      </c>
      <c r="Y20" s="131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1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6">
        <f t="shared" si="9"/>
        <v>0</v>
      </c>
      <c r="AB20" s="137">
        <f t="shared" si="10"/>
        <v>0</v>
      </c>
      <c r="AC20" s="134" t="e">
        <f t="shared" si="11"/>
        <v>#DIV/0!</v>
      </c>
      <c r="AD20" s="132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2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2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5">
        <f t="shared" si="12"/>
        <v>0</v>
      </c>
      <c r="AH20" s="132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2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6">
        <f t="shared" si="13"/>
        <v>0</v>
      </c>
      <c r="AK20" s="132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2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6">
        <f t="shared" si="14"/>
        <v>0</v>
      </c>
      <c r="AN20" s="132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2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6">
        <f t="shared" si="15"/>
        <v>0</v>
      </c>
      <c r="AQ20" s="137">
        <f t="shared" si="16"/>
        <v>0</v>
      </c>
      <c r="AR20" s="132">
        <f t="shared" si="16"/>
        <v>0</v>
      </c>
      <c r="AS20" s="132">
        <f t="shared" si="17"/>
        <v>0</v>
      </c>
      <c r="AT20" s="138" t="e">
        <f t="shared" si="18"/>
        <v>#DIV/0!</v>
      </c>
      <c r="AU20" s="128" t="e">
        <f t="shared" si="19"/>
        <v>#DIV/0!</v>
      </c>
      <c r="AV20" s="139"/>
      <c r="AW20" s="45"/>
      <c r="AX20" s="142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x14ac:dyDescent="0.25">
      <c r="A21" s="123">
        <v>10</v>
      </c>
      <c r="B21" s="337">
        <f>'[1]data faskes19'!B19</f>
        <v>0</v>
      </c>
      <c r="C21" s="125"/>
      <c r="D21" s="126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7" t="e">
        <f t="shared" si="1"/>
        <v>#DIV/0!</v>
      </c>
      <c r="I21" s="128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9"/>
      <c r="L21" s="127" t="e">
        <f t="shared" si="3"/>
        <v>#DIV/0!</v>
      </c>
      <c r="M21" s="130">
        <f>'[1]data faskes19'!N19</f>
        <v>0</v>
      </c>
      <c r="N21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2">
        <f t="shared" si="4"/>
        <v>0</v>
      </c>
      <c r="Q21" s="133" t="e">
        <f t="shared" si="5"/>
        <v>#DIV/0!</v>
      </c>
      <c r="R21" s="131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1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2">
        <f t="shared" si="6"/>
        <v>0</v>
      </c>
      <c r="U21" s="134" t="e">
        <f t="shared" si="7"/>
        <v>#DIV/0!</v>
      </c>
      <c r="V21" s="131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1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5">
        <f t="shared" si="8"/>
        <v>0</v>
      </c>
      <c r="Y21" s="131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1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6">
        <f t="shared" si="9"/>
        <v>0</v>
      </c>
      <c r="AB21" s="137">
        <f t="shared" si="10"/>
        <v>0</v>
      </c>
      <c r="AC21" s="134" t="e">
        <f t="shared" si="11"/>
        <v>#DIV/0!</v>
      </c>
      <c r="AD21" s="132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2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2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5">
        <f t="shared" si="12"/>
        <v>0</v>
      </c>
      <c r="AH21" s="132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2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6">
        <f t="shared" si="13"/>
        <v>0</v>
      </c>
      <c r="AK21" s="132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2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6">
        <f t="shared" si="14"/>
        <v>0</v>
      </c>
      <c r="AN21" s="132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2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6">
        <f t="shared" si="15"/>
        <v>0</v>
      </c>
      <c r="AQ21" s="137">
        <f t="shared" si="16"/>
        <v>0</v>
      </c>
      <c r="AR21" s="132">
        <f t="shared" si="16"/>
        <v>0</v>
      </c>
      <c r="AS21" s="132">
        <f t="shared" si="17"/>
        <v>0</v>
      </c>
      <c r="AT21" s="138" t="e">
        <f t="shared" si="18"/>
        <v>#DIV/0!</v>
      </c>
      <c r="AU21" s="128" t="e">
        <f t="shared" si="19"/>
        <v>#DIV/0!</v>
      </c>
      <c r="AV21" s="139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x14ac:dyDescent="0.25">
      <c r="A22" s="123">
        <v>11</v>
      </c>
      <c r="B22" s="337">
        <f>'[1]data faskes19'!B20</f>
        <v>0</v>
      </c>
      <c r="C22" s="125"/>
      <c r="D22" s="126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7" t="e">
        <f t="shared" si="1"/>
        <v>#DIV/0!</v>
      </c>
      <c r="I22" s="128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9"/>
      <c r="L22" s="127" t="e">
        <f t="shared" si="3"/>
        <v>#DIV/0!</v>
      </c>
      <c r="M22" s="130">
        <f>'[1]data faskes19'!N20</f>
        <v>0</v>
      </c>
      <c r="N22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2">
        <f t="shared" si="4"/>
        <v>0</v>
      </c>
      <c r="Q22" s="133" t="e">
        <f t="shared" si="5"/>
        <v>#DIV/0!</v>
      </c>
      <c r="R22" s="131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1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2">
        <f t="shared" si="6"/>
        <v>0</v>
      </c>
      <c r="U22" s="134" t="e">
        <f t="shared" si="7"/>
        <v>#DIV/0!</v>
      </c>
      <c r="V22" s="131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1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5">
        <f t="shared" si="8"/>
        <v>0</v>
      </c>
      <c r="Y22" s="131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1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6">
        <f t="shared" si="9"/>
        <v>0</v>
      </c>
      <c r="AB22" s="137">
        <f t="shared" si="10"/>
        <v>0</v>
      </c>
      <c r="AC22" s="134" t="e">
        <f t="shared" si="11"/>
        <v>#DIV/0!</v>
      </c>
      <c r="AD22" s="132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2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2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5">
        <f t="shared" si="12"/>
        <v>0</v>
      </c>
      <c r="AH22" s="132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2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6">
        <f t="shared" si="13"/>
        <v>0</v>
      </c>
      <c r="AK22" s="132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2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6">
        <f t="shared" si="14"/>
        <v>0</v>
      </c>
      <c r="AN22" s="132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2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6">
        <f t="shared" si="15"/>
        <v>0</v>
      </c>
      <c r="AQ22" s="137">
        <f t="shared" si="16"/>
        <v>0</v>
      </c>
      <c r="AR22" s="132">
        <f t="shared" si="16"/>
        <v>0</v>
      </c>
      <c r="AS22" s="132">
        <f t="shared" si="17"/>
        <v>0</v>
      </c>
      <c r="AT22" s="138" t="e">
        <f t="shared" si="18"/>
        <v>#DIV/0!</v>
      </c>
      <c r="AU22" s="128" t="e">
        <f t="shared" si="19"/>
        <v>#DIV/0!</v>
      </c>
      <c r="AV22" s="139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x14ac:dyDescent="0.25">
      <c r="A23" s="123">
        <v>12</v>
      </c>
      <c r="B23" s="337">
        <f>'[1]data faskes19'!B21</f>
        <v>0</v>
      </c>
      <c r="C23" s="125"/>
      <c r="D23" s="126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7" t="e">
        <f t="shared" si="1"/>
        <v>#DIV/0!</v>
      </c>
      <c r="I23" s="128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9"/>
      <c r="L23" s="127" t="e">
        <f t="shared" si="3"/>
        <v>#DIV/0!</v>
      </c>
      <c r="M23" s="130">
        <f>'[1]data faskes19'!N21</f>
        <v>0</v>
      </c>
      <c r="N23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2">
        <f t="shared" si="4"/>
        <v>0</v>
      </c>
      <c r="Q23" s="133" t="e">
        <f t="shared" si="5"/>
        <v>#DIV/0!</v>
      </c>
      <c r="R23" s="131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1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2">
        <f t="shared" si="6"/>
        <v>0</v>
      </c>
      <c r="U23" s="134" t="e">
        <f t="shared" si="7"/>
        <v>#DIV/0!</v>
      </c>
      <c r="V23" s="131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1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5">
        <f t="shared" si="8"/>
        <v>0</v>
      </c>
      <c r="Y23" s="131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1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6">
        <f t="shared" si="9"/>
        <v>0</v>
      </c>
      <c r="AB23" s="137">
        <f t="shared" si="10"/>
        <v>0</v>
      </c>
      <c r="AC23" s="134" t="e">
        <f t="shared" si="11"/>
        <v>#DIV/0!</v>
      </c>
      <c r="AD23" s="132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2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2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5">
        <f t="shared" si="12"/>
        <v>0</v>
      </c>
      <c r="AH23" s="132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2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6">
        <f t="shared" si="13"/>
        <v>0</v>
      </c>
      <c r="AK23" s="132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2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6">
        <f t="shared" si="14"/>
        <v>0</v>
      </c>
      <c r="AN23" s="132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2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6">
        <f t="shared" si="15"/>
        <v>0</v>
      </c>
      <c r="AQ23" s="137">
        <f t="shared" si="16"/>
        <v>0</v>
      </c>
      <c r="AR23" s="132">
        <f t="shared" si="16"/>
        <v>0</v>
      </c>
      <c r="AS23" s="132">
        <f t="shared" si="17"/>
        <v>0</v>
      </c>
      <c r="AT23" s="138" t="e">
        <f t="shared" si="18"/>
        <v>#DIV/0!</v>
      </c>
      <c r="AU23" s="128" t="e">
        <f t="shared" si="19"/>
        <v>#DIV/0!</v>
      </c>
      <c r="AV23" s="143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x14ac:dyDescent="0.25">
      <c r="A24" s="123">
        <v>13</v>
      </c>
      <c r="B24" s="337">
        <f>'[1]data faskes19'!B22</f>
        <v>0</v>
      </c>
      <c r="C24" s="125"/>
      <c r="D24" s="126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7" t="e">
        <f t="shared" si="1"/>
        <v>#DIV/0!</v>
      </c>
      <c r="I24" s="128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9"/>
      <c r="L24" s="127" t="e">
        <f t="shared" si="3"/>
        <v>#DIV/0!</v>
      </c>
      <c r="M24" s="130">
        <f>'[1]data faskes19'!N22</f>
        <v>0</v>
      </c>
      <c r="N24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2">
        <f t="shared" si="4"/>
        <v>0</v>
      </c>
      <c r="Q24" s="133" t="e">
        <f t="shared" si="5"/>
        <v>#DIV/0!</v>
      </c>
      <c r="R24" s="131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1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2">
        <f t="shared" si="6"/>
        <v>0</v>
      </c>
      <c r="U24" s="134" t="e">
        <f t="shared" si="7"/>
        <v>#DIV/0!</v>
      </c>
      <c r="V24" s="131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1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5">
        <f t="shared" si="8"/>
        <v>0</v>
      </c>
      <c r="Y24" s="131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1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6">
        <f t="shared" si="9"/>
        <v>0</v>
      </c>
      <c r="AB24" s="137">
        <f t="shared" si="10"/>
        <v>0</v>
      </c>
      <c r="AC24" s="134" t="e">
        <f t="shared" si="11"/>
        <v>#DIV/0!</v>
      </c>
      <c r="AD24" s="132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2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2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5">
        <f t="shared" si="12"/>
        <v>0</v>
      </c>
      <c r="AH24" s="132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2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6">
        <f t="shared" si="13"/>
        <v>0</v>
      </c>
      <c r="AK24" s="132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2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6">
        <f t="shared" si="14"/>
        <v>0</v>
      </c>
      <c r="AN24" s="132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2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6">
        <f t="shared" si="15"/>
        <v>0</v>
      </c>
      <c r="AQ24" s="137">
        <f t="shared" si="16"/>
        <v>0</v>
      </c>
      <c r="AR24" s="132">
        <f t="shared" si="16"/>
        <v>0</v>
      </c>
      <c r="AS24" s="132">
        <f t="shared" si="17"/>
        <v>0</v>
      </c>
      <c r="AT24" s="138" t="e">
        <f t="shared" si="18"/>
        <v>#DIV/0!</v>
      </c>
      <c r="AU24" s="128" t="e">
        <f t="shared" si="19"/>
        <v>#DIV/0!</v>
      </c>
      <c r="AV24" s="143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6" customFormat="1" x14ac:dyDescent="0.25">
      <c r="A25" s="123">
        <v>14</v>
      </c>
      <c r="B25" s="337">
        <f>'[1]data faskes19'!B23</f>
        <v>0</v>
      </c>
      <c r="C25" s="125"/>
      <c r="D25" s="126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7" t="e">
        <f t="shared" si="1"/>
        <v>#DIV/0!</v>
      </c>
      <c r="I25" s="128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9"/>
      <c r="L25" s="127" t="e">
        <f t="shared" si="3"/>
        <v>#DIV/0!</v>
      </c>
      <c r="M25" s="130">
        <f>'[1]data faskes19'!N23</f>
        <v>0</v>
      </c>
      <c r="N25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2">
        <f t="shared" si="4"/>
        <v>0</v>
      </c>
      <c r="Q25" s="133" t="e">
        <f t="shared" si="5"/>
        <v>#DIV/0!</v>
      </c>
      <c r="R25" s="131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1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2">
        <f t="shared" si="6"/>
        <v>0</v>
      </c>
      <c r="U25" s="134" t="e">
        <f t="shared" si="7"/>
        <v>#DIV/0!</v>
      </c>
      <c r="V25" s="131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1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5">
        <f t="shared" si="8"/>
        <v>0</v>
      </c>
      <c r="Y25" s="131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1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6">
        <f t="shared" si="9"/>
        <v>0</v>
      </c>
      <c r="AB25" s="137">
        <f t="shared" si="10"/>
        <v>0</v>
      </c>
      <c r="AC25" s="134" t="e">
        <f t="shared" si="11"/>
        <v>#DIV/0!</v>
      </c>
      <c r="AD25" s="132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2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2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5">
        <f t="shared" si="12"/>
        <v>0</v>
      </c>
      <c r="AH25" s="132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2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6">
        <f t="shared" si="13"/>
        <v>0</v>
      </c>
      <c r="AK25" s="132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2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6">
        <f t="shared" si="14"/>
        <v>0</v>
      </c>
      <c r="AN25" s="132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2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6">
        <f t="shared" si="15"/>
        <v>0</v>
      </c>
      <c r="AQ25" s="137">
        <f t="shared" si="16"/>
        <v>0</v>
      </c>
      <c r="AR25" s="132">
        <f t="shared" si="16"/>
        <v>0</v>
      </c>
      <c r="AS25" s="132">
        <f t="shared" si="17"/>
        <v>0</v>
      </c>
      <c r="AT25" s="138" t="e">
        <f t="shared" si="18"/>
        <v>#DIV/0!</v>
      </c>
      <c r="AU25" s="128" t="e">
        <f t="shared" si="19"/>
        <v>#DIV/0!</v>
      </c>
      <c r="AV25" s="144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</row>
    <row r="26" spans="1:64" s="146" customFormat="1" x14ac:dyDescent="0.25">
      <c r="A26" s="123">
        <v>15</v>
      </c>
      <c r="B26" s="337">
        <f>'[1]data faskes19'!B24</f>
        <v>0</v>
      </c>
      <c r="C26" s="125"/>
      <c r="D26" s="126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7" t="e">
        <f t="shared" si="1"/>
        <v>#DIV/0!</v>
      </c>
      <c r="I26" s="128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9"/>
      <c r="L26" s="127" t="e">
        <f t="shared" si="3"/>
        <v>#DIV/0!</v>
      </c>
      <c r="M26" s="130">
        <f>'[1]data faskes19'!N24</f>
        <v>0</v>
      </c>
      <c r="N26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2">
        <f t="shared" si="4"/>
        <v>0</v>
      </c>
      <c r="Q26" s="133" t="e">
        <f t="shared" si="5"/>
        <v>#DIV/0!</v>
      </c>
      <c r="R26" s="131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1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2">
        <f t="shared" si="6"/>
        <v>0</v>
      </c>
      <c r="U26" s="134" t="e">
        <f t="shared" si="7"/>
        <v>#DIV/0!</v>
      </c>
      <c r="V26" s="131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1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5">
        <f t="shared" si="8"/>
        <v>0</v>
      </c>
      <c r="Y26" s="131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1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6">
        <f t="shared" si="9"/>
        <v>0</v>
      </c>
      <c r="AB26" s="137">
        <f t="shared" si="10"/>
        <v>0</v>
      </c>
      <c r="AC26" s="134" t="e">
        <f t="shared" si="11"/>
        <v>#DIV/0!</v>
      </c>
      <c r="AD26" s="132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2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2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5">
        <f t="shared" si="12"/>
        <v>0</v>
      </c>
      <c r="AH26" s="132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2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6">
        <f t="shared" si="13"/>
        <v>0</v>
      </c>
      <c r="AK26" s="132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2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6">
        <f t="shared" si="14"/>
        <v>0</v>
      </c>
      <c r="AN26" s="132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2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6">
        <f t="shared" si="15"/>
        <v>0</v>
      </c>
      <c r="AQ26" s="137">
        <f t="shared" si="16"/>
        <v>0</v>
      </c>
      <c r="AR26" s="132">
        <f t="shared" si="16"/>
        <v>0</v>
      </c>
      <c r="AS26" s="132">
        <f t="shared" si="17"/>
        <v>0</v>
      </c>
      <c r="AT26" s="138" t="e">
        <f t="shared" si="18"/>
        <v>#DIV/0!</v>
      </c>
      <c r="AU26" s="128" t="e">
        <f t="shared" si="19"/>
        <v>#DIV/0!</v>
      </c>
      <c r="AV26" s="147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</row>
    <row r="27" spans="1:64" s="50" customFormat="1" x14ac:dyDescent="0.25">
      <c r="A27" s="157"/>
      <c r="B27" s="158" t="s">
        <v>57</v>
      </c>
      <c r="C27" s="159"/>
      <c r="D27" s="160">
        <f>'[1]data faskes19'!E27</f>
        <v>1000</v>
      </c>
      <c r="E27" s="161">
        <f>SUM(E12:E25)</f>
        <v>0</v>
      </c>
      <c r="F27" s="161">
        <f>SUM(F12:F25)</f>
        <v>41</v>
      </c>
      <c r="G27" s="161">
        <f>SUM(G12:G25)</f>
        <v>41</v>
      </c>
      <c r="H27" s="162">
        <f t="shared" si="1"/>
        <v>4.1000000000000005</v>
      </c>
      <c r="I27" s="163">
        <f t="shared" si="2"/>
        <v>0</v>
      </c>
      <c r="J27" s="157">
        <f>SUM(J12:J25)</f>
        <v>0</v>
      </c>
      <c r="K27" s="164"/>
      <c r="L27" s="162" t="e">
        <f t="shared" si="3"/>
        <v>#DIV/0!</v>
      </c>
      <c r="M27" s="165">
        <f>'[1]data faskes19'!N27</f>
        <v>0</v>
      </c>
      <c r="N27" s="166">
        <f>SUM(N12:N25)</f>
        <v>0</v>
      </c>
      <c r="O27" s="167">
        <f>SUM(O12:O25)</f>
        <v>0</v>
      </c>
      <c r="P27" s="157">
        <f t="shared" si="4"/>
        <v>0</v>
      </c>
      <c r="Q27" s="168" t="e">
        <f t="shared" si="5"/>
        <v>#DIV/0!</v>
      </c>
      <c r="R27" s="169">
        <f>SUM(R12:R25)</f>
        <v>0</v>
      </c>
      <c r="S27" s="170">
        <f>SUM(S12:S25)</f>
        <v>0</v>
      </c>
      <c r="T27" s="157">
        <f t="shared" si="6"/>
        <v>0</v>
      </c>
      <c r="U27" s="171" t="e">
        <f t="shared" si="7"/>
        <v>#DIV/0!</v>
      </c>
      <c r="V27" s="170">
        <f>SUM(V12:V25)</f>
        <v>0</v>
      </c>
      <c r="W27" s="170">
        <f>SUM(W12:W25)</f>
        <v>0</v>
      </c>
      <c r="X27" s="164">
        <f t="shared" si="8"/>
        <v>0</v>
      </c>
      <c r="Y27" s="172">
        <f>SUM(Y12:Y25)</f>
        <v>0</v>
      </c>
      <c r="Z27" s="173">
        <f>SUM(Z12:Z25)</f>
        <v>0</v>
      </c>
      <c r="AA27" s="174">
        <f t="shared" si="9"/>
        <v>0</v>
      </c>
      <c r="AB27" s="175">
        <f t="shared" si="10"/>
        <v>0</v>
      </c>
      <c r="AC27" s="171" t="e">
        <f t="shared" si="11"/>
        <v>#DIV/0!</v>
      </c>
      <c r="AD27" s="170">
        <f>SUM(AD12:AD25)</f>
        <v>0</v>
      </c>
      <c r="AE27" s="170">
        <f>SUM(AE12:AE25)</f>
        <v>1</v>
      </c>
      <c r="AF27" s="170">
        <f>SUM(AF12:AF25)</f>
        <v>0</v>
      </c>
      <c r="AG27" s="164">
        <f t="shared" si="12"/>
        <v>1</v>
      </c>
      <c r="AH27" s="166">
        <f>SUM(AH12:AH25)</f>
        <v>0</v>
      </c>
      <c r="AI27" s="169">
        <f>SUM(AI12:AI25)</f>
        <v>0</v>
      </c>
      <c r="AJ27" s="174">
        <f t="shared" si="13"/>
        <v>0</v>
      </c>
      <c r="AK27" s="172">
        <f>SUM(AK12:AK25)</f>
        <v>0</v>
      </c>
      <c r="AL27" s="170">
        <f>SUM(AL12:AL25)</f>
        <v>0</v>
      </c>
      <c r="AM27" s="174">
        <f t="shared" si="14"/>
        <v>0</v>
      </c>
      <c r="AN27" s="166">
        <f>SUM(AN12:AN25)</f>
        <v>0</v>
      </c>
      <c r="AO27" s="170">
        <f>SUM(AO12:AO25)</f>
        <v>0</v>
      </c>
      <c r="AP27" s="174">
        <f t="shared" si="15"/>
        <v>0</v>
      </c>
      <c r="AQ27" s="175">
        <f t="shared" si="16"/>
        <v>0</v>
      </c>
      <c r="AR27" s="157">
        <f t="shared" si="16"/>
        <v>0</v>
      </c>
      <c r="AS27" s="157">
        <f t="shared" si="17"/>
        <v>0</v>
      </c>
      <c r="AT27" s="176">
        <f t="shared" si="18"/>
        <v>0</v>
      </c>
      <c r="AU27" s="163" t="e">
        <f t="shared" si="19"/>
        <v>#DIV/0!</v>
      </c>
      <c r="AV27" s="177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23"/>
      <c r="B28" s="178" t="s">
        <v>58</v>
      </c>
      <c r="C28" s="179"/>
      <c r="D28" s="180"/>
      <c r="E28" s="123">
        <f>COUNTIFS('[1]Form 3E'!$C$15:$C$726,"&gt;="&amp;$AZ$10,'[1]Form 3E'!$C$15:$C$726,"&lt;="&amp;$BA$10,'[1]Form 3E'!$O$15:$O$726,"R",'[1]Form 3E'!$H$15:$H$726,B28)</f>
        <v>0</v>
      </c>
      <c r="F28" s="123">
        <f>COUNTIFS('[1]Form 3E'!$C$15:$C$726,"&gt;="&amp;$AZ$10,'[1]Form 3E'!$C$15:$C$726,"&lt;="&amp;$BA$10,'[1]Form 3E'!$O$15:$O$726,"NR",'[1]Form 3E'!$H$15:$H$726,B28)</f>
        <v>6</v>
      </c>
      <c r="G28" s="181">
        <f>SUM(E28:F28)</f>
        <v>6</v>
      </c>
      <c r="H28" s="182" t="e">
        <f t="shared" si="1"/>
        <v>#DIV/0!</v>
      </c>
      <c r="I28" s="183">
        <f t="shared" si="2"/>
        <v>0</v>
      </c>
      <c r="J28" s="123">
        <f>COUNTIFS('[1]Form 3E'!$C$15:$C$726,"&gt;="&amp;$AZ$10,'[1]Form 3E'!$C$15:$C$726,"&lt;="&amp;$BA$10,'[1]Form 3E'!$O$15:$O$726,"R",'[1]Form 3E'!$T$15:$T$726,"Y",'[1]Form 3E'!$H$15:$H$726,B28)</f>
        <v>0</v>
      </c>
      <c r="K28" s="184"/>
      <c r="L28" s="182" t="e">
        <f t="shared" si="3"/>
        <v>#DIV/0!</v>
      </c>
      <c r="M28" s="185"/>
      <c r="N28" s="131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3E'!$H$15:$H$726,B28)</f>
        <v>0</v>
      </c>
      <c r="O28" s="131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3E'!$H$15:$H$726,B28)</f>
        <v>0</v>
      </c>
      <c r="P28" s="132">
        <f t="shared" si="4"/>
        <v>0</v>
      </c>
      <c r="Q28" s="186" t="e">
        <f t="shared" si="5"/>
        <v>#DIV/0!</v>
      </c>
      <c r="R28" s="131">
        <f>COUNTIFS('[1]Form 3E'!$Z$15:$Z$726,"&gt;="&amp;$AZ$10,'[1]Form 3E'!$Z$15:$Z$726,"&lt;="&amp;$BA$10,'[1]Form 3E'!$C$15:$C$726,"&gt;="&amp;$AZ$9,'[1]Form 3E'!$C$15:$C$726,"&lt;="&amp;$BA$9,'[1]Form 3E'!$AM$15:$AM$726,"*&lt; 24 Jam",'[1]Form 3E'!$H$15:$H$726,B28)</f>
        <v>0</v>
      </c>
      <c r="S28" s="131">
        <f>COUNTIFS('[1]Form 3E'!$Z$15:$Z$726,"&gt;="&amp;$AZ$10,'[1]Form 3E'!$Z$15:$Z$726,"&lt;="&amp;$BA$10,'[1]Form 3E'!$C$15:$C$726,"&gt;="&amp;$BB$9,'[1]Form 3E'!$C$15:$C$726,"&lt;="&amp;$BC$9,'[1]Form 3E'!$AM$15:$AM$726,"*&lt; 24 Jam",'[1]Form 3E'!$H$15:$H$726,B28)</f>
        <v>0</v>
      </c>
      <c r="T28" s="132">
        <f t="shared" si="6"/>
        <v>0</v>
      </c>
      <c r="U28" s="187" t="e">
        <f t="shared" si="7"/>
        <v>#DIV/0!</v>
      </c>
      <c r="V28" s="131">
        <f>COUNTIFS('[1]Form 3E'!$Z$15:$Z$726,"&gt;="&amp;$AZ$10,'[1]Form 3E'!$Z$15:$Z$726,"&lt;="&amp;$BA$10,'[1]Form 3E'!$C$15:$C$726,"&gt;="&amp;$AZ$9,'[1]Form 3E'!$C$15:$C$726,"&lt;="&amp;$BA$9,'[1]Form 3E'!$AN$15:$AN$726,"*&lt; 24 Jam",'[1]Form 3E'!$H$15:$H$726,B28)</f>
        <v>0</v>
      </c>
      <c r="W28" s="131">
        <f>COUNTIFS('[1]Form 3E'!$Z$15:$Z$726,"&gt;="&amp;$AZ$10,'[1]Form 3E'!$Z$15:$Z$726,"&lt;="&amp;$BA$10,'[1]Form 3E'!$C$15:$C$726,"&gt;="&amp;$BB$9,'[1]Form 3E'!$C$15:$C$726,"&lt;="&amp;$BC$9,'[1]Form 3E'!$AN$15:$AN$726,"*&lt; 24 Jam",'[1]Form 3E'!$H$15:$H$726,B28)</f>
        <v>0</v>
      </c>
      <c r="X28" s="135">
        <f t="shared" si="8"/>
        <v>0</v>
      </c>
      <c r="Y28" s="131">
        <f>COUNTIFS('[1]Form 3E'!$Z$15:$Z$726,"&gt;="&amp;$AZ$10,'[1]Form 3E'!$Z$15:$Z$726,"&lt;="&amp;$BA$10,'[1]Form 3E'!$C$15:$C$726,"&gt;="&amp;$AZ$9,'[1]Form 3E'!$C$15:$C$726,"&lt;="&amp;$BA$9,'[1]Form 3E'!$AN$15:$AN$726,"*≥24 Jam",'[1]Form 3E'!$H$15:$H$726,B28)</f>
        <v>0</v>
      </c>
      <c r="Z28" s="131">
        <f>COUNTIFS('[1]Form 3E'!$Z$15:$Z$726,"&gt;="&amp;$AZ$10,'[1]Form 3E'!$Z$15:$Z$726,"&lt;="&amp;$BA$10,'[1]Form 3E'!$C$15:$C$726,"&gt;="&amp;$BB$9,'[1]Form 3E'!$C$15:$C$726,"&lt;="&amp;$BC$9,'[1]Form 3E'!$AN$15:$AN$726,"*≥24 Jam",'[1]Form 3E'!$H$15:$H$726,B28)</f>
        <v>0</v>
      </c>
      <c r="AA28" s="136">
        <f t="shared" si="9"/>
        <v>0</v>
      </c>
      <c r="AB28" s="137">
        <f t="shared" si="10"/>
        <v>0</v>
      </c>
      <c r="AC28" s="187" t="e">
        <f t="shared" si="11"/>
        <v>#DIV/0!</v>
      </c>
      <c r="AD28" s="132">
        <f>COUNTIFS('[1]Form 3E'!$Z$15:$Z$726,"&gt;="&amp;$AZ$11,'[1]Form 3E'!$Z$15:$Z$726,"&lt;="&amp;$BA$11,'[1]Form 3E'!$C$15:$C$726,"&gt;="&amp;$AX$9,'[1]Form 3E'!$C$15:$C$726,"&lt;="&amp;$AY$9,'[1]Form 3E'!$H$15:$H$726,B28)</f>
        <v>0</v>
      </c>
      <c r="AE28" s="132">
        <f>COUNTIFS('[1]Form 3E'!$Z$15:$Z$726,"&gt;="&amp;$AZ$11,'[1]Form 3E'!$Z$15:$Z$726,"&lt;="&amp;$BA$11,'[1]Form 3E'!$C$15:$C$726,"&gt;="&amp;$AZ$9,'[1]Form 3E'!$C$15:$C$726,"&lt;="&amp;$BA$9,'[1]Form 3E'!$H$15:$H$726,B28)</f>
        <v>0</v>
      </c>
      <c r="AF28" s="132">
        <f>COUNTIFS('[1]Form 3E'!$Z$15:$Z$726,"&gt;="&amp;$AZ$11,'[1]Form 3E'!$Z$15:$Z$726,"&lt;="&amp;$BA$11,'[1]Form 3E'!$C$15:$C$726,"&gt;="&amp;$BB$9,'[1]Form 3E'!$C$15:$C$726,"&lt;="&amp;$BC$9,'[1]Form 3E'!$H$15:$H$726,B28)</f>
        <v>0</v>
      </c>
      <c r="AG28" s="135">
        <f t="shared" si="12"/>
        <v>0</v>
      </c>
      <c r="AH28" s="132">
        <f>COUNTIFS('[1]Form 3E'!$AR$15:$AR$726,"&gt;="&amp;$AZ$10,'[1]Form 3E'!$AR$15:$AR$726,"&lt;="&amp;$BA$10,'[1]Form 3E'!$C$15:$C$726,"&gt;="&amp;$AX$9,'[1]Form 3E'!$C$15:$C$726,"&lt;="&amp;$AY$9,'[1]Form 3E'!$AS$15:$AS$726,"R",'[1]Form 3E'!$H$15:$H$726,B28)</f>
        <v>0</v>
      </c>
      <c r="AI28" s="132">
        <f>COUNTIFS('[1]Form 3E'!$AR$15:$AR$726,"&gt;="&amp;$AZ$10,'[1]Form 3E'!$AR$15:$AR$726,"&lt;="&amp;$BA$10,'[1]Form 3E'!$C$15:$C$726,"&gt;="&amp;$AX$9,'[1]Form 3E'!$C$15:$C$726,"&lt;="&amp;$AY$9,'[1]Form 3E'!$AS$15:$AS$726,"NR",'[1]Form 3E'!$H$15:$H$726,B28)</f>
        <v>0</v>
      </c>
      <c r="AJ28" s="136">
        <f t="shared" si="13"/>
        <v>0</v>
      </c>
      <c r="AK28" s="132">
        <f>COUNTIFS('[1]Form 3E'!$AR$15:$AR$726,"&gt;="&amp;$AZ$10,'[1]Form 3E'!$AR$15:$AR$726,"&lt;="&amp;$BA$10,'[1]Form 3E'!$C$15:$C$726,"&gt;="&amp;$AZ$9,'[1]Form 3E'!$C$15:$C$726,"&lt;="&amp;$BA$9,'[1]Form 3E'!$AS$15:$AS$726,"R",'[1]Form 3E'!$H$15:$H$726,B28)</f>
        <v>0</v>
      </c>
      <c r="AL28" s="132">
        <f>COUNTIFS('[1]Form 3E'!$AR$15:$AR$726,"&gt;="&amp;$AZ$10,'[1]Form 3E'!$AR$15:$AR$726,"&lt;="&amp;$BA$10,'[1]Form 3E'!$C$15:$C$726,"&gt;="&amp;$AZ$9,'[1]Form 3E'!$C$15:$C$726,"&lt;="&amp;$BA$9,'[1]Form 3E'!$AS$15:$AS$726,"NR",'[1]Form 3E'!$H$15:$H$726,B28)</f>
        <v>0</v>
      </c>
      <c r="AM28" s="136">
        <f t="shared" si="14"/>
        <v>0</v>
      </c>
      <c r="AN28" s="132">
        <f>COUNTIFS('[1]Form 3E'!$AR$15:$AR$726,"&gt;="&amp;$AZ$10,'[1]Form 3E'!$AR$15:$AR$726,"&lt;="&amp;$BA$10,'[1]Form 3E'!$C$15:$C$726,"&gt;="&amp;$BB$9,'[1]Form 3E'!$C$15:$C$726,"&lt;="&amp;$BC$9,'[1]Form 3E'!$AS$15:$AS$726,"R",'[1]Form 3E'!$H$15:$H$726,B28)</f>
        <v>0</v>
      </c>
      <c r="AO28" s="132">
        <f>COUNTIFS('[1]Form 3E'!$AR$15:$AR$726,"&gt;="&amp;$AZ$10,'[1]Form 3E'!$AR$15:$AR$726,"&lt;="&amp;$BA$10,'[1]Form 3E'!$C$15:$C$726,"&gt;="&amp;$BB$9,'[1]Form 3E'!$C$15:$C$726,"&lt;="&amp;$BC$9,'[1]Form 3E'!$AS$15:$AS$726,"NR",'[1]Form 3E'!$H$15:$H$726,B28)</f>
        <v>0</v>
      </c>
      <c r="AP28" s="136">
        <f t="shared" si="15"/>
        <v>0</v>
      </c>
      <c r="AQ28" s="137">
        <f t="shared" si="16"/>
        <v>0</v>
      </c>
      <c r="AR28" s="132">
        <f t="shared" si="16"/>
        <v>0</v>
      </c>
      <c r="AS28" s="132">
        <f t="shared" si="17"/>
        <v>0</v>
      </c>
      <c r="AT28" s="188" t="e">
        <f t="shared" si="18"/>
        <v>#DIV/0!</v>
      </c>
      <c r="AU28" s="183" t="e">
        <f t="shared" si="19"/>
        <v>#DIV/0!</v>
      </c>
      <c r="AV28" s="189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90" t="s">
        <v>26</v>
      </c>
      <c r="B29" s="191"/>
      <c r="C29" s="192"/>
      <c r="D29" s="193">
        <f>D27</f>
        <v>1000</v>
      </c>
      <c r="E29" s="194">
        <f>SUM(E27:E28)</f>
        <v>0</v>
      </c>
      <c r="F29" s="194">
        <f>SUM(F27:F28)</f>
        <v>47</v>
      </c>
      <c r="G29" s="194">
        <f>G27+G28</f>
        <v>47</v>
      </c>
      <c r="H29" s="162">
        <f t="shared" si="1"/>
        <v>4.7</v>
      </c>
      <c r="I29" s="163">
        <f t="shared" si="2"/>
        <v>0</v>
      </c>
      <c r="J29" s="170">
        <f>SUM(J27:J28)</f>
        <v>0</v>
      </c>
      <c r="K29" s="164"/>
      <c r="L29" s="162" t="e">
        <f t="shared" si="3"/>
        <v>#DIV/0!</v>
      </c>
      <c r="M29" s="165">
        <f>'[1]data faskes19'!N27</f>
        <v>0</v>
      </c>
      <c r="N29" s="167">
        <f>SUM(N27:N28)</f>
        <v>0</v>
      </c>
      <c r="O29" s="157">
        <f>SUM(O27:O28)</f>
        <v>0</v>
      </c>
      <c r="P29" s="157">
        <f>SUM(N29:O29)</f>
        <v>0</v>
      </c>
      <c r="Q29" s="168" t="e">
        <f t="shared" si="5"/>
        <v>#DIV/0!</v>
      </c>
      <c r="R29" s="169">
        <f>SUM(R27:R28)</f>
        <v>0</v>
      </c>
      <c r="S29" s="170">
        <f>SUM(S27:S28)</f>
        <v>0</v>
      </c>
      <c r="T29" s="157">
        <f t="shared" si="6"/>
        <v>0</v>
      </c>
      <c r="U29" s="171" t="e">
        <f t="shared" si="7"/>
        <v>#DIV/0!</v>
      </c>
      <c r="V29" s="170">
        <f>SUM(V27:V28)</f>
        <v>0</v>
      </c>
      <c r="W29" s="170">
        <f>SUM(W27:W28)</f>
        <v>0</v>
      </c>
      <c r="X29" s="164">
        <f t="shared" si="8"/>
        <v>0</v>
      </c>
      <c r="Y29" s="195">
        <f>SUM(Y27:Y28)</f>
        <v>0</v>
      </c>
      <c r="Z29" s="157">
        <f>SUM(Z27:Z28)</f>
        <v>0</v>
      </c>
      <c r="AA29" s="174">
        <f t="shared" si="9"/>
        <v>0</v>
      </c>
      <c r="AB29" s="175">
        <f t="shared" si="10"/>
        <v>0</v>
      </c>
      <c r="AC29" s="171" t="e">
        <f t="shared" si="11"/>
        <v>#DIV/0!</v>
      </c>
      <c r="AD29" s="170">
        <f>SUM(AD27:AD28)</f>
        <v>0</v>
      </c>
      <c r="AE29" s="170">
        <f>SUM(AE27:AE28)</f>
        <v>1</v>
      </c>
      <c r="AF29" s="170">
        <f>SUM(AF27:AF28)</f>
        <v>0</v>
      </c>
      <c r="AG29" s="164">
        <f t="shared" si="12"/>
        <v>1</v>
      </c>
      <c r="AH29" s="196">
        <f>SUM(AH27:AH28)</f>
        <v>0</v>
      </c>
      <c r="AI29" s="197">
        <f>SUM(AI27:AI28)</f>
        <v>0</v>
      </c>
      <c r="AJ29" s="174">
        <f t="shared" si="13"/>
        <v>0</v>
      </c>
      <c r="AK29" s="198">
        <f>SUM(AK27:AK28)</f>
        <v>0</v>
      </c>
      <c r="AL29" s="199">
        <f>SUM(AL27:AL28)</f>
        <v>0</v>
      </c>
      <c r="AM29" s="174">
        <f t="shared" si="14"/>
        <v>0</v>
      </c>
      <c r="AN29" s="196">
        <f>SUM(AN27:AN28)</f>
        <v>0</v>
      </c>
      <c r="AO29" s="199">
        <f>SUM(AO27:AO28)</f>
        <v>0</v>
      </c>
      <c r="AP29" s="174">
        <f t="shared" si="15"/>
        <v>0</v>
      </c>
      <c r="AQ29" s="175">
        <f t="shared" si="16"/>
        <v>0</v>
      </c>
      <c r="AR29" s="157">
        <f t="shared" si="16"/>
        <v>0</v>
      </c>
      <c r="AS29" s="157">
        <f t="shared" si="17"/>
        <v>0</v>
      </c>
      <c r="AT29" s="176">
        <f t="shared" si="18"/>
        <v>0</v>
      </c>
      <c r="AU29" s="163" t="e">
        <f t="shared" si="19"/>
        <v>#DIV/0!</v>
      </c>
      <c r="AV29" s="177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200" customFormat="1" x14ac:dyDescent="0.25">
      <c r="O30" s="201"/>
      <c r="Y30" s="202"/>
      <c r="Z30" s="202"/>
    </row>
    <row r="31" spans="1:64" s="203" customFormat="1" x14ac:dyDescent="0.25">
      <c r="D31" s="204"/>
      <c r="E31" s="204"/>
      <c r="F31" s="204"/>
      <c r="G31" s="204"/>
      <c r="S31" s="14"/>
      <c r="AF31" s="205"/>
      <c r="AG31" s="205"/>
      <c r="AH31" s="206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</row>
    <row r="32" spans="1:64" s="203" customFormat="1" x14ac:dyDescent="0.25">
      <c r="D32" s="208"/>
      <c r="E32" s="208"/>
      <c r="F32" s="208"/>
      <c r="G32" s="208"/>
      <c r="S32" s="14"/>
      <c r="AF32" s="205"/>
      <c r="AG32" s="205"/>
      <c r="AH32" s="206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</row>
    <row r="33" spans="1:48" s="5" customFormat="1" ht="21" x14ac:dyDescent="0.35">
      <c r="A33" s="1"/>
      <c r="B33" s="209" t="s">
        <v>59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3"/>
      <c r="Z33" s="3"/>
      <c r="AA33" s="1"/>
      <c r="AB33" s="1"/>
      <c r="AC33" s="1"/>
      <c r="AD33" s="1"/>
      <c r="AE33" s="1"/>
      <c r="AF33" s="1"/>
      <c r="AG33" s="1"/>
      <c r="AH33" s="4"/>
      <c r="AI33" s="4"/>
      <c r="AJ33" s="4"/>
      <c r="AK33" s="4"/>
      <c r="AL33" s="4"/>
      <c r="AM33" s="4"/>
      <c r="AN33" s="4"/>
      <c r="AO33" s="210"/>
      <c r="AP33" s="210"/>
      <c r="AQ33" s="210"/>
      <c r="AR33" s="210"/>
      <c r="AS33" s="210"/>
      <c r="AT33" s="210"/>
      <c r="AU33" s="210"/>
      <c r="AV33" s="210"/>
    </row>
    <row r="34" spans="1:48" ht="15" customHeight="1" x14ac:dyDescent="0.25">
      <c r="A34" s="6"/>
      <c r="B34" s="6" t="s">
        <v>1</v>
      </c>
      <c r="C34" s="6" t="s">
        <v>2</v>
      </c>
      <c r="D34" s="6" t="str">
        <f>'[1]data faskes19'!D3</f>
        <v>PUSKESMAS KENDALKEREP</v>
      </c>
      <c r="E34" s="6"/>
      <c r="F34" s="6"/>
      <c r="G34" s="6"/>
      <c r="H34" s="6"/>
      <c r="I34" s="6" t="s">
        <v>3</v>
      </c>
      <c r="J34" s="6"/>
      <c r="K34" s="6" t="s">
        <v>2</v>
      </c>
      <c r="L34" s="6" t="str">
        <f>'[1]data faskes19'!I3</f>
        <v>KOTA MALANG</v>
      </c>
      <c r="M34" s="6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  <c r="Z34" s="8"/>
      <c r="AA34" s="7"/>
      <c r="AB34" s="7"/>
      <c r="AC34" s="7"/>
      <c r="AD34" s="7"/>
      <c r="AE34" s="7"/>
      <c r="AF34" s="7"/>
      <c r="AG34" s="9"/>
      <c r="AH34" s="9"/>
      <c r="AI34" s="10"/>
      <c r="AJ34" s="10"/>
      <c r="AK34" s="11"/>
      <c r="AL34" s="11"/>
      <c r="AM34" s="12"/>
      <c r="AN34" s="12"/>
      <c r="AV34" s="212"/>
    </row>
    <row r="35" spans="1:48" ht="15" customHeight="1" x14ac:dyDescent="0.25">
      <c r="A35" s="6"/>
      <c r="B35" s="6" t="s">
        <v>4</v>
      </c>
      <c r="C35" s="6" t="s">
        <v>2</v>
      </c>
      <c r="D35" s="213">
        <f>'[1]data faskes19'!D4</f>
        <v>1033249</v>
      </c>
      <c r="E35" s="213"/>
      <c r="F35" s="213"/>
      <c r="G35" s="6"/>
      <c r="H35" s="6"/>
      <c r="I35" s="6" t="s">
        <v>5</v>
      </c>
      <c r="J35" s="6"/>
      <c r="K35" s="6" t="s">
        <v>2</v>
      </c>
      <c r="L35" s="6" t="str">
        <f>'[1]data faskes19'!I4</f>
        <v>JAWA TIMUR</v>
      </c>
      <c r="M35" s="214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2"/>
    </row>
    <row r="36" spans="1:48" x14ac:dyDescent="0.25">
      <c r="A36" s="6"/>
      <c r="B36" s="6" t="s">
        <v>6</v>
      </c>
      <c r="C36" s="6" t="s">
        <v>2</v>
      </c>
      <c r="D36" s="6" t="str">
        <f>'[1]data faskes19'!D5</f>
        <v>BLIMBING</v>
      </c>
      <c r="E36" s="6"/>
      <c r="F36" s="6"/>
      <c r="G36" s="6"/>
      <c r="H36" s="6"/>
      <c r="I36" s="17" t="s">
        <v>7</v>
      </c>
      <c r="J36" s="6"/>
      <c r="K36" s="18" t="s">
        <v>2</v>
      </c>
      <c r="L36" s="215">
        <f>'[1]data faskes19'!D2</f>
        <v>2022</v>
      </c>
      <c r="M36" s="6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20"/>
      <c r="AE36" s="20"/>
      <c r="AF36" s="20"/>
      <c r="AG36" s="20"/>
      <c r="AH36" s="21"/>
      <c r="AI36" s="22"/>
      <c r="AJ36" s="22"/>
      <c r="AK36" s="11"/>
      <c r="AL36" s="11"/>
      <c r="AM36" s="12"/>
      <c r="AN36" s="12"/>
    </row>
    <row r="37" spans="1:48" x14ac:dyDescent="0.25">
      <c r="A37" s="6"/>
      <c r="B37" s="6" t="s">
        <v>8</v>
      </c>
      <c r="C37" s="6" t="s">
        <v>2</v>
      </c>
      <c r="D37" s="23" t="str">
        <f>D5</f>
        <v>AGUSTUS</v>
      </c>
      <c r="E37" s="213"/>
      <c r="F37" s="213"/>
      <c r="G37" s="6"/>
      <c r="H37" s="6"/>
      <c r="I37" s="6"/>
      <c r="J37" s="6"/>
      <c r="K37" s="6"/>
      <c r="L37" s="6"/>
      <c r="M37" s="6"/>
      <c r="N37" s="6"/>
      <c r="O37" s="7"/>
      <c r="P37" s="6"/>
      <c r="Q37" s="6"/>
      <c r="R37" s="7"/>
      <c r="S37" s="6"/>
      <c r="T37" s="9"/>
      <c r="U37" s="9"/>
      <c r="V37" s="7"/>
      <c r="W37" s="9"/>
      <c r="X37" s="9"/>
      <c r="Y37" s="24"/>
      <c r="Z37" s="24"/>
      <c r="AA37" s="9"/>
      <c r="AB37" s="9"/>
      <c r="AC37" s="9"/>
      <c r="AD37" s="21"/>
      <c r="AE37" s="20"/>
      <c r="AF37" s="21"/>
      <c r="AG37" s="21"/>
      <c r="AH37" s="25"/>
      <c r="AI37" s="26"/>
      <c r="AJ37" s="26"/>
      <c r="AK37" s="11"/>
      <c r="AL37" s="11"/>
      <c r="AM37" s="12"/>
      <c r="AN37" s="12"/>
    </row>
    <row r="38" spans="1:48" ht="8.2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8"/>
      <c r="Z38" s="8"/>
      <c r="AA38" s="7"/>
      <c r="AB38" s="7"/>
      <c r="AC38" s="7"/>
      <c r="AD38" s="7"/>
      <c r="AE38" s="7"/>
      <c r="AF38" s="7"/>
      <c r="AG38" s="7"/>
      <c r="AH38" s="11"/>
      <c r="AI38" s="11"/>
      <c r="AJ38" s="11"/>
      <c r="AK38" s="11"/>
      <c r="AL38" s="11"/>
      <c r="AM38" s="12"/>
      <c r="AN38" s="12"/>
    </row>
    <row r="39" spans="1:48" s="50" customFormat="1" ht="26.25" customHeight="1" x14ac:dyDescent="0.25">
      <c r="A39" s="27" t="s">
        <v>9</v>
      </c>
      <c r="B39" s="34" t="s">
        <v>60</v>
      </c>
      <c r="C39" s="216"/>
      <c r="D39" s="30" t="s">
        <v>11</v>
      </c>
      <c r="E39" s="28" t="s">
        <v>61</v>
      </c>
      <c r="F39" s="31"/>
      <c r="G39" s="32"/>
      <c r="H39" s="33" t="s">
        <v>62</v>
      </c>
      <c r="I39" s="33" t="s">
        <v>14</v>
      </c>
      <c r="J39" s="34" t="s">
        <v>63</v>
      </c>
      <c r="K39" s="35" t="s">
        <v>64</v>
      </c>
      <c r="L39" s="36"/>
      <c r="M39" s="34" t="s">
        <v>65</v>
      </c>
      <c r="N39" s="33" t="s">
        <v>66</v>
      </c>
      <c r="O39" s="217" t="s">
        <v>67</v>
      </c>
      <c r="P39" s="218" t="s">
        <v>68</v>
      </c>
      <c r="Q39" s="34" t="s">
        <v>69</v>
      </c>
      <c r="R39" s="33" t="s">
        <v>70</v>
      </c>
      <c r="S39" s="34" t="s">
        <v>71</v>
      </c>
      <c r="T39" s="33" t="s">
        <v>72</v>
      </c>
      <c r="U39" s="34" t="s">
        <v>73</v>
      </c>
      <c r="V39" s="33" t="s">
        <v>74</v>
      </c>
      <c r="W39" s="34" t="s">
        <v>75</v>
      </c>
      <c r="X39" s="34" t="s">
        <v>17</v>
      </c>
      <c r="Y39" s="33" t="s">
        <v>76</v>
      </c>
      <c r="Z39" s="34" t="s">
        <v>77</v>
      </c>
      <c r="AA39" s="33" t="s">
        <v>78</v>
      </c>
      <c r="AB39" s="34" t="s">
        <v>79</v>
      </c>
      <c r="AC39" s="33" t="s">
        <v>80</v>
      </c>
      <c r="AD39" s="34" t="s">
        <v>81</v>
      </c>
      <c r="AE39" s="33" t="s">
        <v>82</v>
      </c>
      <c r="AF39" s="34" t="s">
        <v>83</v>
      </c>
      <c r="AG39" s="219" t="s">
        <v>84</v>
      </c>
      <c r="AH39" s="219"/>
      <c r="AI39" s="219"/>
      <c r="AJ39" s="33" t="s">
        <v>85</v>
      </c>
      <c r="AK39" s="34" t="s">
        <v>86</v>
      </c>
      <c r="AL39" s="33" t="s">
        <v>87</v>
      </c>
      <c r="AM39" s="34" t="s">
        <v>88</v>
      </c>
      <c r="AN39" s="35" t="s">
        <v>89</v>
      </c>
      <c r="AO39" s="220" t="s">
        <v>22</v>
      </c>
      <c r="AP39" s="220"/>
      <c r="AQ39" s="220"/>
      <c r="AR39" s="221"/>
      <c r="AS39" s="221"/>
      <c r="AT39" s="221"/>
      <c r="AU39" s="221"/>
    </row>
    <row r="40" spans="1:48" s="50" customFormat="1" ht="27.75" customHeight="1" x14ac:dyDescent="0.25">
      <c r="A40" s="51"/>
      <c r="B40" s="222"/>
      <c r="C40" s="223"/>
      <c r="D40" s="53"/>
      <c r="E40" s="54"/>
      <c r="F40" s="55"/>
      <c r="G40" s="56"/>
      <c r="H40" s="57"/>
      <c r="I40" s="58"/>
      <c r="J40" s="51"/>
      <c r="K40" s="59"/>
      <c r="L40" s="60"/>
      <c r="M40" s="51"/>
      <c r="N40" s="58"/>
      <c r="O40" s="224"/>
      <c r="P40" s="225"/>
      <c r="Q40" s="222"/>
      <c r="R40" s="57"/>
      <c r="S40" s="222"/>
      <c r="T40" s="57"/>
      <c r="U40" s="222"/>
      <c r="V40" s="57"/>
      <c r="W40" s="222"/>
      <c r="X40" s="222"/>
      <c r="Y40" s="57"/>
      <c r="Z40" s="222"/>
      <c r="AA40" s="57"/>
      <c r="AB40" s="222"/>
      <c r="AC40" s="57"/>
      <c r="AD40" s="222"/>
      <c r="AE40" s="57"/>
      <c r="AF40" s="222"/>
      <c r="AG40" s="219"/>
      <c r="AH40" s="219"/>
      <c r="AI40" s="219"/>
      <c r="AJ40" s="57"/>
      <c r="AK40" s="222"/>
      <c r="AL40" s="57"/>
      <c r="AM40" s="222"/>
      <c r="AN40" s="59"/>
      <c r="AO40" s="220"/>
      <c r="AP40" s="220"/>
      <c r="AQ40" s="220"/>
      <c r="AR40" s="221"/>
      <c r="AS40" s="221"/>
      <c r="AT40" s="221"/>
      <c r="AU40" s="221"/>
    </row>
    <row r="41" spans="1:48" s="83" customFormat="1" ht="24.75" customHeight="1" x14ac:dyDescent="0.25">
      <c r="A41" s="51"/>
      <c r="B41" s="222"/>
      <c r="C41" s="223"/>
      <c r="D41" s="53"/>
      <c r="E41" s="34" t="s">
        <v>38</v>
      </c>
      <c r="F41" s="34" t="s">
        <v>39</v>
      </c>
      <c r="G41" s="34" t="s">
        <v>40</v>
      </c>
      <c r="H41" s="57"/>
      <c r="I41" s="58"/>
      <c r="J41" s="51"/>
      <c r="K41" s="59"/>
      <c r="L41" s="60"/>
      <c r="M41" s="51"/>
      <c r="N41" s="58"/>
      <c r="O41" s="224"/>
      <c r="P41" s="225"/>
      <c r="Q41" s="222"/>
      <c r="R41" s="57"/>
      <c r="S41" s="222"/>
      <c r="T41" s="57"/>
      <c r="U41" s="222"/>
      <c r="V41" s="57"/>
      <c r="W41" s="222"/>
      <c r="X41" s="222"/>
      <c r="Y41" s="57"/>
      <c r="Z41" s="222"/>
      <c r="AA41" s="57"/>
      <c r="AB41" s="222"/>
      <c r="AC41" s="57"/>
      <c r="AD41" s="222"/>
      <c r="AE41" s="57"/>
      <c r="AF41" s="222"/>
      <c r="AG41" s="27" t="s">
        <v>38</v>
      </c>
      <c r="AH41" s="34" t="s">
        <v>39</v>
      </c>
      <c r="AI41" s="27" t="s">
        <v>40</v>
      </c>
      <c r="AJ41" s="57"/>
      <c r="AK41" s="222"/>
      <c r="AL41" s="57"/>
      <c r="AM41" s="222"/>
      <c r="AN41" s="59"/>
      <c r="AO41" s="220"/>
      <c r="AP41" s="220"/>
      <c r="AQ41" s="220"/>
      <c r="AR41" s="221"/>
      <c r="AS41" s="221"/>
      <c r="AT41" s="226"/>
      <c r="AU41" s="227"/>
    </row>
    <row r="42" spans="1:48" s="83" customFormat="1" ht="18.75" customHeight="1" x14ac:dyDescent="0.25">
      <c r="A42" s="84"/>
      <c r="B42" s="228"/>
      <c r="C42" s="229"/>
      <c r="D42" s="56"/>
      <c r="E42" s="84"/>
      <c r="F42" s="84"/>
      <c r="G42" s="84"/>
      <c r="H42" s="86"/>
      <c r="I42" s="87"/>
      <c r="J42" s="84"/>
      <c r="K42" s="88"/>
      <c r="L42" s="89"/>
      <c r="M42" s="84"/>
      <c r="N42" s="87"/>
      <c r="O42" s="230"/>
      <c r="P42" s="231"/>
      <c r="Q42" s="228"/>
      <c r="R42" s="86"/>
      <c r="S42" s="228"/>
      <c r="T42" s="86"/>
      <c r="U42" s="228"/>
      <c r="V42" s="86"/>
      <c r="W42" s="228"/>
      <c r="X42" s="228"/>
      <c r="Y42" s="86"/>
      <c r="Z42" s="228"/>
      <c r="AA42" s="86"/>
      <c r="AB42" s="228"/>
      <c r="AC42" s="86"/>
      <c r="AD42" s="228"/>
      <c r="AE42" s="86"/>
      <c r="AF42" s="228"/>
      <c r="AG42" s="84"/>
      <c r="AH42" s="228"/>
      <c r="AI42" s="84"/>
      <c r="AJ42" s="86"/>
      <c r="AK42" s="228"/>
      <c r="AL42" s="86"/>
      <c r="AM42" s="228"/>
      <c r="AN42" s="88"/>
      <c r="AO42" s="220"/>
      <c r="AP42" s="220"/>
      <c r="AQ42" s="220"/>
      <c r="AT42" s="221"/>
      <c r="AU42" s="221"/>
    </row>
    <row r="43" spans="1:48" s="50" customFormat="1" x14ac:dyDescent="0.25">
      <c r="A43" s="107">
        <v>1</v>
      </c>
      <c r="B43" s="112">
        <v>2</v>
      </c>
      <c r="C43" s="108"/>
      <c r="D43" s="110">
        <v>3</v>
      </c>
      <c r="E43" s="111">
        <v>4</v>
      </c>
      <c r="F43" s="112">
        <v>5</v>
      </c>
      <c r="G43" s="112">
        <v>6</v>
      </c>
      <c r="H43" s="113">
        <v>7</v>
      </c>
      <c r="I43" s="112">
        <v>8</v>
      </c>
      <c r="J43" s="112">
        <v>9</v>
      </c>
      <c r="K43" s="114"/>
      <c r="L43" s="115">
        <v>10</v>
      </c>
      <c r="M43" s="112">
        <v>11</v>
      </c>
      <c r="N43" s="112">
        <v>12</v>
      </c>
      <c r="O43" s="111">
        <v>13</v>
      </c>
      <c r="P43" s="116">
        <v>14</v>
      </c>
      <c r="Q43" s="112">
        <v>15</v>
      </c>
      <c r="R43" s="111">
        <v>16</v>
      </c>
      <c r="S43" s="232">
        <v>17</v>
      </c>
      <c r="T43" s="110">
        <v>18</v>
      </c>
      <c r="U43" s="111">
        <v>19</v>
      </c>
      <c r="V43" s="112">
        <v>20</v>
      </c>
      <c r="W43" s="112">
        <v>21</v>
      </c>
      <c r="X43" s="111">
        <v>22</v>
      </c>
      <c r="Y43" s="111">
        <v>23</v>
      </c>
      <c r="Z43" s="112">
        <v>23</v>
      </c>
      <c r="AA43" s="108">
        <v>24</v>
      </c>
      <c r="AB43" s="233">
        <v>25</v>
      </c>
      <c r="AC43" s="112">
        <v>26</v>
      </c>
      <c r="AD43" s="108">
        <v>27</v>
      </c>
      <c r="AE43" s="233">
        <v>28</v>
      </c>
      <c r="AF43" s="112">
        <v>29</v>
      </c>
      <c r="AG43" s="108">
        <v>30</v>
      </c>
      <c r="AH43" s="233">
        <v>31</v>
      </c>
      <c r="AI43" s="112">
        <v>32</v>
      </c>
      <c r="AJ43" s="108">
        <v>33</v>
      </c>
      <c r="AK43" s="233">
        <v>34</v>
      </c>
      <c r="AL43" s="112">
        <v>35</v>
      </c>
      <c r="AM43" s="108">
        <v>36</v>
      </c>
      <c r="AN43" s="233">
        <v>37</v>
      </c>
      <c r="AO43" s="234">
        <v>38</v>
      </c>
      <c r="AP43" s="235"/>
      <c r="AQ43" s="236"/>
      <c r="AS43" s="237"/>
      <c r="AT43" s="237"/>
    </row>
    <row r="44" spans="1:48" s="50" customFormat="1" x14ac:dyDescent="0.25">
      <c r="A44" s="123">
        <v>1</v>
      </c>
      <c r="B44" s="238" t="str">
        <f>'[1]data faskes19'!B10</f>
        <v>BUNULREJO</v>
      </c>
      <c r="C44" s="178"/>
      <c r="D44" s="126">
        <f>'[1]data faskes19'!E10</f>
        <v>364</v>
      </c>
      <c r="E44" s="123">
        <f>COUNTIFS('[1]Form 3E'!$C$15:$C$726,"&gt;="&amp;$AZ$10,'[1]Form 3E'!$C$15:$C$726,"&lt;="&amp;$BA$10,'[1]Form 3E'!$M$15:$M$726,"R",'[1]Form 3E'!$H$15:$H$726,B44)</f>
        <v>0</v>
      </c>
      <c r="F44" s="123">
        <f>COUNTIFS('[1]Form 3E'!$C$15:$C$726,"&gt;="&amp;$AZ$10,'[1]Form 3E'!$C$15:$C$726,"&lt;="&amp;$BA$10,'[1]Form 3E'!$M$15:$M$726,"NR",'[1]Form 3E'!$H$15:$H$726,B44)</f>
        <v>10</v>
      </c>
      <c r="G44" s="123">
        <f>E44+F44</f>
        <v>10</v>
      </c>
      <c r="H44" s="239">
        <f>G44/D44*100</f>
        <v>2.7472527472527473</v>
      </c>
      <c r="I44" s="134">
        <f>E44/G44*100</f>
        <v>0</v>
      </c>
      <c r="J44" s="123">
        <f>G44</f>
        <v>10</v>
      </c>
      <c r="K44" s="240"/>
      <c r="L44" s="239">
        <f>H44</f>
        <v>2.7472527472527473</v>
      </c>
      <c r="M44" s="123">
        <f>COUNTIFS('[1]Form 3E'!$M$15:$M$726,"R",'[1]Form 3E'!$P$15:$P$726,"&gt;="&amp;$AZ$10,'[1]Form 3E'!$P$15:$P$726,"&lt;="&amp;$BA$10,'[1]Form 3E'!$H$15:$H$726,B44)</f>
        <v>0</v>
      </c>
      <c r="N44" s="134" t="e">
        <f>M44/E44*100</f>
        <v>#DIV/0!</v>
      </c>
      <c r="O44" s="123">
        <f>COUNTIFS('[1]Form 3E'!$M$15:$M$726,"R",'[1]Form 3E'!$Q$15:$Q$726,"&gt;="&amp;$AZ$10,'[1]Form 3E'!$Q$15:$Q$726,"&lt;="&amp;$BA$10,'[1]Form 3E'!$H$15:$H$726,B44)</f>
        <v>0</v>
      </c>
      <c r="P44" s="241" t="e">
        <f>O44/M44*100</f>
        <v>#DIV/0!</v>
      </c>
      <c r="Q44" s="123">
        <f>COUNTIFS('[1]Form 3E'!$C$15:$C$726,"&gt;="&amp;$AZ$10,'[1]Form 3E'!$C$15:$C$726,"&lt;="&amp;$BA$10,'[1]Form 3E'!$M$15:$M$726,"R",'[1]Form 3E'!$V$15:$V$726,"Y",'[1]Form 3E'!$H$15:$H$726,B44)</f>
        <v>0</v>
      </c>
      <c r="R44" s="128" t="e">
        <f>Q44/E44*100</f>
        <v>#DIV/0!</v>
      </c>
      <c r="S44" s="186"/>
      <c r="T44" s="127"/>
      <c r="U44" s="132"/>
      <c r="V44" s="128"/>
      <c r="W44" s="242">
        <f>SUMIFS('[1]Form 3E'!$X$15:$X$726,'[1]Form 3E'!$Z$15:$Z$726,"&gt;="&amp;$AZ$10,'[1]Form 3E'!$Z$15:$Z$726,"&lt;="&amp;$BA$10,'[1]Form 3E'!$M$15:$M$726,"R",'[1]Form 3E'!$H$15:$H$726,B44)</f>
        <v>0</v>
      </c>
      <c r="X44" s="130">
        <f>'[1]data faskes19'!N10</f>
        <v>0</v>
      </c>
      <c r="Y44" s="134" t="e">
        <f>W44/X44*100</f>
        <v>#DIV/0!</v>
      </c>
      <c r="Z44" s="132">
        <f>COUNTIFS('[1]Form 3E'!$AA$15:$AA$726,"&gt;="&amp;$AZ$10,'[1]Form 3E'!$AA$15:$AA$726,"&lt;="&amp;$BA$10,'[1]Form 3E'!$M$15:$M$726,"R",'[1]Form 3E'!$H$15:$H$726,B44)</f>
        <v>0</v>
      </c>
      <c r="AA44" s="243" t="e">
        <f>Z44/W44*100</f>
        <v>#DIV/0!</v>
      </c>
      <c r="AB44" s="132">
        <f>COUNTIFS('[1]Form 3E'!$AB$15:$AB$726,"&gt;="&amp;$AZ$10,'[1]Form 3E'!$AB$15:$AB$726,"&lt;="&amp;$BA$10,'[1]Form 3E'!$M$15:$M$726,"R",'[1]Form 3E'!$H$15:$H$726,B44)</f>
        <v>0</v>
      </c>
      <c r="AC44" s="128" t="e">
        <f>AB44/W44*100</f>
        <v>#DIV/0!</v>
      </c>
      <c r="AD44" s="132">
        <f>COUNTIFS('[1]Form 3E'!$AD$15:$AD$726,"&gt;="&amp;$AZ$10,'[1]Form 3E'!$AD$15:$AD$726,"&lt;="&amp;$BA$10,'[1]Form 3E'!$M$15:$M$726,"R",'[1]Form 3E'!$AE$15:$AE$726,"R",'[1]Form 3E'!$H$15:$H$726,B44)</f>
        <v>0</v>
      </c>
      <c r="AE44" s="244" t="e">
        <f>AD44/W44*100</f>
        <v>#DIV/0!</v>
      </c>
      <c r="AF44" s="132"/>
      <c r="AG44" s="132">
        <f>COUNTIFS('[1]Form 3E'!$AF$15:$AF$726,"&gt;="&amp;$AZ$10,'[1]Form 3E'!$AF$15:$AF$726,"&lt;="&amp;$BA$10,'[1]Form 3E'!$AG$15:$AG$726,"R",'[1]Form 3E'!$H$15:$H$726,B44)</f>
        <v>0</v>
      </c>
      <c r="AH44" s="132">
        <f>COUNTIFS('[1]Form 3E'!$AF$15:$AF$726,"&gt;="&amp;$AZ$10,'[1]Form 3E'!$AF$15:$AF$726,"&lt;="&amp;$BA$10,'[1]Form 3E'!$AG$15:$AG$726,"NR",'[1]Form 3E'!$H$15:$H$726,B44)</f>
        <v>0</v>
      </c>
      <c r="AI44" s="123">
        <f>SUM(AG44:AH44)</f>
        <v>0</v>
      </c>
      <c r="AJ44" s="128" t="e">
        <f>AI44/AF44*100</f>
        <v>#DIV/0!</v>
      </c>
      <c r="AK44" s="132">
        <f>COUNTIFS('[1]Form 3E'!$AH$15:$AH$726,"&gt;="&amp;$AZ$10,'[1]Form 3E'!$AH$15:$AH$726,"&lt;="&amp;$BA$10,'[1]Form 3E'!$AG$15:$AG$726,"R",'[1]Form 3E'!$H$15:$H$726,B44)</f>
        <v>0</v>
      </c>
      <c r="AL44" s="243" t="e">
        <f t="shared" ref="AL44:AL62" si="20">AK44/AF44*100</f>
        <v>#DIV/0!</v>
      </c>
      <c r="AM44" s="132">
        <f>COUNTIFS('[1]Form 3E'!$AI$15:$AI$726,"&gt;="&amp;$AZ$10,'[1]Form 3E'!$AI$15:$AI$726,"&lt;="&amp;$BA$10,'[1]Form 3E'!$AG$15:$AG$726,"R",'[1]Form 3E'!$H$15:$H$726,B44)</f>
        <v>0</v>
      </c>
      <c r="AN44" s="244" t="e">
        <f>AM44/AG44*100</f>
        <v>#DIV/0!</v>
      </c>
      <c r="AO44" s="245"/>
      <c r="AP44" s="246"/>
      <c r="AQ44" s="247"/>
      <c r="AR44" s="237"/>
      <c r="AS44" s="237"/>
      <c r="AT44" s="248"/>
      <c r="AU44" s="249"/>
    </row>
    <row r="45" spans="1:48" s="50" customFormat="1" x14ac:dyDescent="0.25">
      <c r="A45" s="123">
        <v>2</v>
      </c>
      <c r="B45" s="238" t="str">
        <f>'[1]data faskes19'!B11</f>
        <v>JODIPAN</v>
      </c>
      <c r="C45" s="178"/>
      <c r="D45" s="126">
        <f>'[1]data faskes19'!E11</f>
        <v>185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8</v>
      </c>
      <c r="G45" s="123">
        <f t="shared" ref="G45:G61" si="21">E45+F45</f>
        <v>8</v>
      </c>
      <c r="H45" s="239">
        <f t="shared" ref="H45:H62" si="22">G45/D45*100</f>
        <v>4.3243243243243246</v>
      </c>
      <c r="I45" s="134">
        <f t="shared" ref="I45:I62" si="23">E45/G45*100</f>
        <v>0</v>
      </c>
      <c r="J45" s="123">
        <f t="shared" ref="J45:J62" si="24">G45</f>
        <v>8</v>
      </c>
      <c r="K45" s="240"/>
      <c r="L45" s="239">
        <f t="shared" ref="L45:L62" si="25">H45</f>
        <v>4.3243243243243246</v>
      </c>
      <c r="M45" s="123">
        <f>COUNTIFS('[1]Form 3E'!$M$15:$M$726,"R",'[1]Form 3E'!$P$15:$P$726,"&gt;="&amp;$AZ$10,'[1]Form 3E'!$P$15:$P$726,"&lt;="&amp;$BA$10,'[1]Form 3E'!$H$15:$H$726,B45)</f>
        <v>0</v>
      </c>
      <c r="N45" s="134" t="e">
        <f t="shared" ref="N45:N62" si="26"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1" t="e">
        <f t="shared" ref="P45:P62" si="27"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8" t="e">
        <f t="shared" ref="R45:R62" si="28">Q45/E45*100</f>
        <v>#DIV/0!</v>
      </c>
      <c r="S45" s="186"/>
      <c r="T45" s="127"/>
      <c r="U45" s="132"/>
      <c r="V45" s="128"/>
      <c r="W45" s="242">
        <f>SUMIFS('[1]Form 3E'!$X$15:$X$726,'[1]Form 3E'!$Z$15:$Z$726,"&gt;="&amp;$AZ$10,'[1]Form 3E'!$Z$15:$Z$726,"&lt;="&amp;$BA$10,'[1]Form 3E'!$M$15:$M$726,"R",'[1]Form 3E'!$H$15:$H$726,B45)</f>
        <v>0</v>
      </c>
      <c r="X45" s="130">
        <f>'[1]data faskes19'!N11</f>
        <v>0</v>
      </c>
      <c r="Y45" s="134" t="e">
        <f t="shared" ref="Y45:Y62" si="29">W45/X45*100</f>
        <v>#DIV/0!</v>
      </c>
      <c r="Z45" s="132">
        <f>COUNTIFS('[1]Form 3E'!$AA$15:$AA$726,"&gt;="&amp;$AZ$10,'[1]Form 3E'!$AA$15:$AA$726,"&lt;="&amp;$BA$10,'[1]Form 3E'!$M$15:$M$726,"R",'[1]Form 3E'!$H$15:$H$726,B45)</f>
        <v>0</v>
      </c>
      <c r="AA45" s="243" t="e">
        <f t="shared" ref="AA45:AA62" si="30">Z45/W45*100</f>
        <v>#DIV/0!</v>
      </c>
      <c r="AB45" s="132">
        <f>COUNTIFS('[1]Form 3E'!$AB$15:$AB$726,"&gt;="&amp;$AZ$10,'[1]Form 3E'!$AB$15:$AB$726,"&lt;="&amp;$BA$10,'[1]Form 3E'!$M$15:$M$726,"R",'[1]Form 3E'!$H$15:$H$726,B45)</f>
        <v>0</v>
      </c>
      <c r="AC45" s="128" t="e">
        <f t="shared" ref="AC45:AC62" si="31">AB45/W45*100</f>
        <v>#DIV/0!</v>
      </c>
      <c r="AD45" s="132">
        <f>COUNTIFS('[1]Form 3E'!$AD$15:$AD$726,"&gt;="&amp;$AZ$10,'[1]Form 3E'!$AD$15:$AD$726,"&lt;="&amp;$BA$10,'[1]Form 3E'!$M$15:$M$726,"R",'[1]Form 3E'!$AE$15:$AE$726,"R",'[1]Form 3E'!$H$15:$H$726,B45)</f>
        <v>0</v>
      </c>
      <c r="AE45" s="244" t="e">
        <f t="shared" ref="AE45:AE62" si="32">AD45/W45*100</f>
        <v>#DIV/0!</v>
      </c>
      <c r="AF45" s="135"/>
      <c r="AG45" s="132">
        <f>COUNTIFS('[1]Form 3E'!$AF$15:$AF$726,"&gt;="&amp;$AZ$10,'[1]Form 3E'!$AF$15:$AF$726,"&lt;="&amp;$BA$10,'[1]Form 3E'!$AG$15:$AG$726,"R",'[1]Form 3E'!$H$15:$H$726,B45)</f>
        <v>0</v>
      </c>
      <c r="AH45" s="132">
        <f>COUNTIFS('[1]Form 3E'!$AF$15:$AF$726,"&gt;="&amp;$AZ$10,'[1]Form 3E'!$AF$15:$AF$726,"&lt;="&amp;$BA$10,'[1]Form 3E'!$AG$15:$AG$726,"NR",'[1]Form 3E'!$H$15:$H$726,B45)</f>
        <v>0</v>
      </c>
      <c r="AI45" s="123">
        <f t="shared" ref="AI45:AI62" si="33">SUM(AG45:AH45)</f>
        <v>0</v>
      </c>
      <c r="AJ45" s="128" t="e">
        <f t="shared" ref="AJ45:AJ62" si="34">AI45/AF45*100</f>
        <v>#DIV/0!</v>
      </c>
      <c r="AK45" s="132">
        <f>COUNTIFS('[1]Form 3E'!$AH$15:$AH$726,"&gt;="&amp;$AZ$10,'[1]Form 3E'!$AH$15:$AH$726,"&lt;="&amp;$BA$10,'[1]Form 3E'!$AG$15:$AG$726,"R",'[1]Form 3E'!$H$15:$H$726,B45)</f>
        <v>0</v>
      </c>
      <c r="AL45" s="243" t="e">
        <f t="shared" si="20"/>
        <v>#DIV/0!</v>
      </c>
      <c r="AM45" s="132">
        <f>COUNTIFS('[1]Form 3E'!$AI$15:$AI$726,"&gt;="&amp;$AZ$10,'[1]Form 3E'!$AI$15:$AI$726,"&lt;="&amp;$BA$10,'[1]Form 3E'!$AG$15:$AG$726,"R",'[1]Form 3E'!$H$15:$H$726,B45)</f>
        <v>0</v>
      </c>
      <c r="AN45" s="244" t="e">
        <f t="shared" ref="AN45:AN62" si="35">AM45/AG45*100</f>
        <v>#DIV/0!</v>
      </c>
      <c r="AO45" s="245"/>
      <c r="AP45" s="246"/>
      <c r="AQ45" s="247"/>
      <c r="AR45" s="237"/>
      <c r="AS45" s="237"/>
      <c r="AT45" s="248"/>
      <c r="AU45" s="249"/>
    </row>
    <row r="46" spans="1:48" s="50" customFormat="1" x14ac:dyDescent="0.25">
      <c r="A46" s="123">
        <v>3</v>
      </c>
      <c r="B46" s="238" t="str">
        <f>'[1]data faskes19'!B12</f>
        <v>KESATRIAN</v>
      </c>
      <c r="C46" s="178"/>
      <c r="D46" s="126">
        <f>'[1]data faskes19'!E12</f>
        <v>168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8</v>
      </c>
      <c r="G46" s="123">
        <f t="shared" si="21"/>
        <v>8</v>
      </c>
      <c r="H46" s="239">
        <f t="shared" si="22"/>
        <v>4.7619047619047619</v>
      </c>
      <c r="I46" s="134">
        <f t="shared" si="23"/>
        <v>0</v>
      </c>
      <c r="J46" s="123">
        <f t="shared" si="24"/>
        <v>8</v>
      </c>
      <c r="K46" s="240"/>
      <c r="L46" s="239">
        <f t="shared" si="25"/>
        <v>4.7619047619047619</v>
      </c>
      <c r="M46" s="123">
        <f>COUNTIFS('[1]Form 3E'!$M$15:$M$726,"R",'[1]Form 3E'!$P$15:$P$726,"&gt;="&amp;$AZ$10,'[1]Form 3E'!$P$15:$P$726,"&lt;="&amp;$BA$10,'[1]Form 3E'!$H$15:$H$726,B46)</f>
        <v>0</v>
      </c>
      <c r="N46" s="134" t="e">
        <f t="shared" si="26"/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1" t="e">
        <f t="shared" si="27"/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8" t="e">
        <f t="shared" si="28"/>
        <v>#DIV/0!</v>
      </c>
      <c r="S46" s="186"/>
      <c r="T46" s="127"/>
      <c r="U46" s="132"/>
      <c r="V46" s="128"/>
      <c r="W46" s="242">
        <f>SUMIFS('[1]Form 3E'!$X$15:$X$726,'[1]Form 3E'!$Z$15:$Z$726,"&gt;="&amp;$AZ$10,'[1]Form 3E'!$Z$15:$Z$726,"&lt;="&amp;$BA$10,'[1]Form 3E'!$M$15:$M$726,"R",'[1]Form 3E'!$H$15:$H$726,B46)</f>
        <v>0</v>
      </c>
      <c r="X46" s="130">
        <f>'[1]data faskes19'!N12</f>
        <v>0</v>
      </c>
      <c r="Y46" s="134" t="e">
        <f t="shared" si="29"/>
        <v>#DIV/0!</v>
      </c>
      <c r="Z46" s="132">
        <f>COUNTIFS('[1]Form 3E'!$AA$15:$AA$726,"&gt;="&amp;$AZ$10,'[1]Form 3E'!$AA$15:$AA$726,"&lt;="&amp;$BA$10,'[1]Form 3E'!$M$15:$M$726,"R",'[1]Form 3E'!$H$15:$H$726,B46)</f>
        <v>0</v>
      </c>
      <c r="AA46" s="243" t="e">
        <f t="shared" si="30"/>
        <v>#DIV/0!</v>
      </c>
      <c r="AB46" s="132">
        <f>COUNTIFS('[1]Form 3E'!$AB$15:$AB$726,"&gt;="&amp;$AZ$10,'[1]Form 3E'!$AB$15:$AB$726,"&lt;="&amp;$BA$10,'[1]Form 3E'!$M$15:$M$726,"R",'[1]Form 3E'!$H$15:$H$726,B46)</f>
        <v>0</v>
      </c>
      <c r="AC46" s="128" t="e">
        <f t="shared" si="31"/>
        <v>#DIV/0!</v>
      </c>
      <c r="AD46" s="132">
        <f>COUNTIFS('[1]Form 3E'!$AD$15:$AD$726,"&gt;="&amp;$AZ$10,'[1]Form 3E'!$AD$15:$AD$726,"&lt;="&amp;$BA$10,'[1]Form 3E'!$M$15:$M$726,"R",'[1]Form 3E'!$AE$15:$AE$726,"R",'[1]Form 3E'!$H$15:$H$726,B46)</f>
        <v>0</v>
      </c>
      <c r="AE46" s="244" t="e">
        <f t="shared" si="32"/>
        <v>#DIV/0!</v>
      </c>
      <c r="AF46" s="135"/>
      <c r="AG46" s="132">
        <f>COUNTIFS('[1]Form 3E'!$AF$15:$AF$726,"&gt;="&amp;$AZ$10,'[1]Form 3E'!$AF$15:$AF$726,"&lt;="&amp;$BA$10,'[1]Form 3E'!$AG$15:$AG$726,"R",'[1]Form 3E'!$H$15:$H$726,B46)</f>
        <v>0</v>
      </c>
      <c r="AH46" s="132">
        <f>COUNTIFS('[1]Form 3E'!$AF$15:$AF$726,"&gt;="&amp;$AZ$10,'[1]Form 3E'!$AF$15:$AF$726,"&lt;="&amp;$BA$10,'[1]Form 3E'!$AG$15:$AG$726,"NR",'[1]Form 3E'!$H$15:$H$726,B46)</f>
        <v>0</v>
      </c>
      <c r="AI46" s="123">
        <f t="shared" si="33"/>
        <v>0</v>
      </c>
      <c r="AJ46" s="128" t="e">
        <f t="shared" si="34"/>
        <v>#DIV/0!</v>
      </c>
      <c r="AK46" s="132">
        <f>COUNTIFS('[1]Form 3E'!$AH$15:$AH$726,"&gt;="&amp;$AZ$10,'[1]Form 3E'!$AH$15:$AH$726,"&lt;="&amp;$BA$10,'[1]Form 3E'!$AG$15:$AG$726,"R",'[1]Form 3E'!$H$15:$H$726,B46)</f>
        <v>0</v>
      </c>
      <c r="AL46" s="243" t="e">
        <f t="shared" si="20"/>
        <v>#DIV/0!</v>
      </c>
      <c r="AM46" s="132">
        <f>COUNTIFS('[1]Form 3E'!$AI$15:$AI$726,"&gt;="&amp;$AZ$10,'[1]Form 3E'!$AI$15:$AI$726,"&lt;="&amp;$BA$10,'[1]Form 3E'!$AG$15:$AG$726,"R",'[1]Form 3E'!$H$15:$H$726,B46)</f>
        <v>0</v>
      </c>
      <c r="AN46" s="244" t="e">
        <f t="shared" si="35"/>
        <v>#DIV/0!</v>
      </c>
      <c r="AO46" s="245"/>
      <c r="AP46" s="246"/>
      <c r="AQ46" s="247"/>
      <c r="AR46" s="237"/>
      <c r="AS46" s="237"/>
      <c r="AT46" s="248"/>
      <c r="AU46" s="249"/>
    </row>
    <row r="47" spans="1:48" s="50" customFormat="1" hidden="1" x14ac:dyDescent="0.25">
      <c r="A47" s="123">
        <v>4</v>
      </c>
      <c r="B47" s="238" t="str">
        <f>'[1]data faskes19'!B13</f>
        <v>POLEHAN</v>
      </c>
      <c r="C47" s="178"/>
      <c r="D47" s="126">
        <f>'[1]data faskes19'!E13</f>
        <v>283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15</v>
      </c>
      <c r="G47" s="123">
        <f t="shared" si="21"/>
        <v>15</v>
      </c>
      <c r="H47" s="239">
        <f t="shared" si="22"/>
        <v>5.3003533568904597</v>
      </c>
      <c r="I47" s="134">
        <f t="shared" si="23"/>
        <v>0</v>
      </c>
      <c r="J47" s="123">
        <f t="shared" si="24"/>
        <v>15</v>
      </c>
      <c r="K47" s="240"/>
      <c r="L47" s="239">
        <f t="shared" si="25"/>
        <v>5.3003533568904597</v>
      </c>
      <c r="M47" s="123">
        <f>COUNTIFS('[1]Form 3E'!$M$15:$M$726,"R",'[1]Form 3E'!$P$15:$P$726,"&gt;="&amp;$AZ$10,'[1]Form 3E'!$P$15:$P$726,"&lt;="&amp;$BA$10,'[1]Form 3E'!$H$15:$H$726,B47)</f>
        <v>0</v>
      </c>
      <c r="N47" s="134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1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8" t="e">
        <f t="shared" si="28"/>
        <v>#DIV/0!</v>
      </c>
      <c r="S47" s="186"/>
      <c r="T47" s="127"/>
      <c r="U47" s="132"/>
      <c r="V47" s="128"/>
      <c r="W47" s="242">
        <f>SUMIFS('[1]Form 3E'!$X$15:$X$726,'[1]Form 3E'!$Z$15:$Z$726,"&gt;="&amp;$AZ$10,'[1]Form 3E'!$Z$15:$Z$726,"&lt;="&amp;$BA$10,'[1]Form 3E'!$M$15:$M$726,"R",'[1]Form 3E'!$H$15:$H$726,B47)</f>
        <v>0</v>
      </c>
      <c r="X47" s="130">
        <f>'[1]data faskes19'!N13</f>
        <v>0</v>
      </c>
      <c r="Y47" s="134" t="e">
        <f t="shared" si="29"/>
        <v>#DIV/0!</v>
      </c>
      <c r="Z47" s="132">
        <f>COUNTIFS('[1]Form 3E'!$AA$15:$AA$726,"&gt;="&amp;$AZ$10,'[1]Form 3E'!$AA$15:$AA$726,"&lt;="&amp;$BA$10,'[1]Form 3E'!$M$15:$M$726,"R",'[1]Form 3E'!$H$15:$H$726,B47)</f>
        <v>0</v>
      </c>
      <c r="AA47" s="243" t="e">
        <f t="shared" si="30"/>
        <v>#DIV/0!</v>
      </c>
      <c r="AB47" s="132">
        <f>COUNTIFS('[1]Form 3E'!$AB$15:$AB$726,"&gt;="&amp;$AZ$10,'[1]Form 3E'!$AB$15:$AB$726,"&lt;="&amp;$BA$10,'[1]Form 3E'!$M$15:$M$726,"R",'[1]Form 3E'!$H$15:$H$726,B47)</f>
        <v>0</v>
      </c>
      <c r="AC47" s="128" t="e">
        <f t="shared" si="31"/>
        <v>#DIV/0!</v>
      </c>
      <c r="AD47" s="132">
        <f>COUNTIFS('[1]Form 3E'!$AD$15:$AD$726,"&gt;="&amp;$AZ$10,'[1]Form 3E'!$AD$15:$AD$726,"&lt;="&amp;$BA$10,'[1]Form 3E'!$M$15:$M$726,"R",'[1]Form 3E'!$AE$15:$AE$726,"R",'[1]Form 3E'!$H$15:$H$726,B47)</f>
        <v>0</v>
      </c>
      <c r="AE47" s="244" t="e">
        <f t="shared" si="32"/>
        <v>#DIV/0!</v>
      </c>
      <c r="AF47" s="135"/>
      <c r="AG47" s="132">
        <f>COUNTIFS('[1]Form 3E'!$AF$15:$AF$726,"&gt;="&amp;$AZ$10,'[1]Form 3E'!$AF$15:$AF$726,"&lt;="&amp;$BA$10,'[1]Form 3E'!$AG$15:$AG$726,"R",'[1]Form 3E'!$H$15:$H$726,B47)</f>
        <v>0</v>
      </c>
      <c r="AH47" s="132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8" t="e">
        <f t="shared" si="34"/>
        <v>#DIV/0!</v>
      </c>
      <c r="AK47" s="132">
        <f>COUNTIFS('[1]Form 3E'!$AH$15:$AH$726,"&gt;="&amp;$AZ$10,'[1]Form 3E'!$AH$15:$AH$726,"&lt;="&amp;$BA$10,'[1]Form 3E'!$AG$15:$AG$726,"R",'[1]Form 3E'!$H$15:$H$726,B47)</f>
        <v>0</v>
      </c>
      <c r="AL47" s="243" t="e">
        <f t="shared" si="20"/>
        <v>#DIV/0!</v>
      </c>
      <c r="AM47" s="132">
        <f>COUNTIFS('[1]Form 3E'!$AI$15:$AI$726,"&gt;="&amp;$AZ$10,'[1]Form 3E'!$AI$15:$AI$726,"&lt;="&amp;$BA$10,'[1]Form 3E'!$AG$15:$AG$726,"R",'[1]Form 3E'!$H$15:$H$726,B47)</f>
        <v>0</v>
      </c>
      <c r="AN47" s="244" t="e">
        <f t="shared" si="35"/>
        <v>#DIV/0!</v>
      </c>
      <c r="AO47" s="245"/>
      <c r="AP47" s="246"/>
      <c r="AQ47" s="247"/>
      <c r="AR47" s="237"/>
      <c r="AS47" s="237"/>
      <c r="AT47" s="248"/>
      <c r="AU47" s="249"/>
    </row>
    <row r="48" spans="1:48" s="50" customFormat="1" hidden="1" x14ac:dyDescent="0.25">
      <c r="A48" s="123">
        <v>5</v>
      </c>
      <c r="B48" s="238">
        <f>'[1]data faskes19'!B14</f>
        <v>0</v>
      </c>
      <c r="C48" s="178"/>
      <c r="D48" s="126">
        <f>'[1]data faskes19'!E14</f>
        <v>0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0</v>
      </c>
      <c r="G48" s="123">
        <f t="shared" si="21"/>
        <v>0</v>
      </c>
      <c r="H48" s="239" t="e">
        <f t="shared" si="22"/>
        <v>#DIV/0!</v>
      </c>
      <c r="I48" s="134" t="e">
        <f t="shared" si="23"/>
        <v>#DIV/0!</v>
      </c>
      <c r="J48" s="123">
        <f t="shared" si="24"/>
        <v>0</v>
      </c>
      <c r="K48" s="240"/>
      <c r="L48" s="239" t="e">
        <f t="shared" si="25"/>
        <v>#DIV/0!</v>
      </c>
      <c r="M48" s="123">
        <f>COUNTIFS('[1]Form 3E'!$M$15:$M$726,"R",'[1]Form 3E'!$P$15:$P$726,"&gt;="&amp;$AZ$10,'[1]Form 3E'!$P$15:$P$726,"&lt;="&amp;$BA$10,'[1]Form 3E'!$H$15:$H$726,B48)</f>
        <v>0</v>
      </c>
      <c r="N48" s="134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1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8" t="e">
        <f t="shared" si="28"/>
        <v>#DIV/0!</v>
      </c>
      <c r="S48" s="186"/>
      <c r="T48" s="127"/>
      <c r="U48" s="132"/>
      <c r="V48" s="128"/>
      <c r="W48" s="242">
        <f>SUMIFS('[1]Form 3E'!$X$15:$X$726,'[1]Form 3E'!$Z$15:$Z$726,"&gt;="&amp;$AZ$10,'[1]Form 3E'!$Z$15:$Z$726,"&lt;="&amp;$BA$10,'[1]Form 3E'!$M$15:$M$726,"R",'[1]Form 3E'!$H$15:$H$726,B48)</f>
        <v>0</v>
      </c>
      <c r="X48" s="130">
        <f>'[1]data faskes19'!N14</f>
        <v>0</v>
      </c>
      <c r="Y48" s="134" t="e">
        <f t="shared" si="29"/>
        <v>#DIV/0!</v>
      </c>
      <c r="Z48" s="132">
        <f>COUNTIFS('[1]Form 3E'!$AA$15:$AA$726,"&gt;="&amp;$AZ$10,'[1]Form 3E'!$AA$15:$AA$726,"&lt;="&amp;$BA$10,'[1]Form 3E'!$M$15:$M$726,"R",'[1]Form 3E'!$H$15:$H$726,B48)</f>
        <v>0</v>
      </c>
      <c r="AA48" s="243" t="e">
        <f t="shared" si="30"/>
        <v>#DIV/0!</v>
      </c>
      <c r="AB48" s="132">
        <f>COUNTIFS('[1]Form 3E'!$AB$15:$AB$726,"&gt;="&amp;$AZ$10,'[1]Form 3E'!$AB$15:$AB$726,"&lt;="&amp;$BA$10,'[1]Form 3E'!$M$15:$M$726,"R",'[1]Form 3E'!$H$15:$H$726,B48)</f>
        <v>0</v>
      </c>
      <c r="AC48" s="128" t="e">
        <f t="shared" si="31"/>
        <v>#DIV/0!</v>
      </c>
      <c r="AD48" s="132">
        <f>COUNTIFS('[1]Form 3E'!$AD$15:$AD$726,"&gt;="&amp;$AZ$10,'[1]Form 3E'!$AD$15:$AD$726,"&lt;="&amp;$BA$10,'[1]Form 3E'!$M$15:$M$726,"R",'[1]Form 3E'!$AE$15:$AE$726,"R",'[1]Form 3E'!$H$15:$H$726,B48)</f>
        <v>0</v>
      </c>
      <c r="AE48" s="244" t="e">
        <f t="shared" si="32"/>
        <v>#DIV/0!</v>
      </c>
      <c r="AF48" s="135"/>
      <c r="AG48" s="132">
        <f>COUNTIFS('[1]Form 3E'!$AF$15:$AF$726,"&gt;="&amp;$AZ$10,'[1]Form 3E'!$AF$15:$AF$726,"&lt;="&amp;$BA$10,'[1]Form 3E'!$AG$15:$AG$726,"R",'[1]Form 3E'!$H$15:$H$726,B48)</f>
        <v>0</v>
      </c>
      <c r="AH48" s="132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8" t="e">
        <f t="shared" si="34"/>
        <v>#DIV/0!</v>
      </c>
      <c r="AK48" s="132">
        <f>COUNTIFS('[1]Form 3E'!$AH$15:$AH$726,"&gt;="&amp;$AZ$10,'[1]Form 3E'!$AH$15:$AH$726,"&lt;="&amp;$BA$10,'[1]Form 3E'!$AG$15:$AG$726,"R",'[1]Form 3E'!$H$15:$H$726,B48)</f>
        <v>0</v>
      </c>
      <c r="AL48" s="243" t="e">
        <f t="shared" si="20"/>
        <v>#DIV/0!</v>
      </c>
      <c r="AM48" s="132">
        <f>COUNTIFS('[1]Form 3E'!$AI$15:$AI$726,"&gt;="&amp;$AZ$10,'[1]Form 3E'!$AI$15:$AI$726,"&lt;="&amp;$BA$10,'[1]Form 3E'!$AG$15:$AG$726,"R",'[1]Form 3E'!$H$15:$H$726,B48)</f>
        <v>0</v>
      </c>
      <c r="AN48" s="244" t="e">
        <f t="shared" si="35"/>
        <v>#DIV/0!</v>
      </c>
      <c r="AO48" s="245"/>
      <c r="AP48" s="246"/>
      <c r="AQ48" s="247"/>
      <c r="AR48" s="237"/>
      <c r="AS48" s="237"/>
      <c r="AT48" s="248"/>
      <c r="AU48" s="249"/>
    </row>
    <row r="49" spans="1:49" s="50" customFormat="1" hidden="1" x14ac:dyDescent="0.25">
      <c r="A49" s="123">
        <v>6</v>
      </c>
      <c r="B49" s="238">
        <f>'[1]data faskes19'!B15</f>
        <v>0</v>
      </c>
      <c r="C49" s="178"/>
      <c r="D49" s="126">
        <f>'[1]data faskes19'!E15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39" t="e">
        <f t="shared" si="22"/>
        <v>#DIV/0!</v>
      </c>
      <c r="I49" s="134" t="e">
        <f t="shared" si="23"/>
        <v>#DIV/0!</v>
      </c>
      <c r="J49" s="123">
        <f t="shared" si="24"/>
        <v>0</v>
      </c>
      <c r="K49" s="240"/>
      <c r="L49" s="239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4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1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8" t="e">
        <f t="shared" si="28"/>
        <v>#DIV/0!</v>
      </c>
      <c r="S49" s="186"/>
      <c r="T49" s="127"/>
      <c r="U49" s="132"/>
      <c r="V49" s="128"/>
      <c r="W49" s="242">
        <f>SUMIFS('[1]Form 3E'!$X$15:$X$726,'[1]Form 3E'!$Z$15:$Z$726,"&gt;="&amp;$AZ$10,'[1]Form 3E'!$Z$15:$Z$726,"&lt;="&amp;$BA$10,'[1]Form 3E'!$M$15:$M$726,"R",'[1]Form 3E'!$H$15:$H$726,B49)</f>
        <v>0</v>
      </c>
      <c r="X49" s="130">
        <f>'[1]data faskes19'!N15</f>
        <v>0</v>
      </c>
      <c r="Y49" s="134" t="e">
        <f t="shared" si="29"/>
        <v>#DIV/0!</v>
      </c>
      <c r="Z49" s="132">
        <f>COUNTIFS('[1]Form 3E'!$AA$15:$AA$726,"&gt;="&amp;$AZ$10,'[1]Form 3E'!$AA$15:$AA$726,"&lt;="&amp;$BA$10,'[1]Form 3E'!$M$15:$M$726,"R",'[1]Form 3E'!$H$15:$H$726,B49)</f>
        <v>0</v>
      </c>
      <c r="AA49" s="243" t="e">
        <f t="shared" si="30"/>
        <v>#DIV/0!</v>
      </c>
      <c r="AB49" s="132">
        <f>COUNTIFS('[1]Form 3E'!$AB$15:$AB$726,"&gt;="&amp;$AZ$10,'[1]Form 3E'!$AB$15:$AB$726,"&lt;="&amp;$BA$10,'[1]Form 3E'!$M$15:$M$726,"R",'[1]Form 3E'!$H$15:$H$726,B49)</f>
        <v>0</v>
      </c>
      <c r="AC49" s="128" t="e">
        <f t="shared" si="31"/>
        <v>#DIV/0!</v>
      </c>
      <c r="AD49" s="132">
        <f>COUNTIFS('[1]Form 3E'!$AD$15:$AD$726,"&gt;="&amp;$AZ$10,'[1]Form 3E'!$AD$15:$AD$726,"&lt;="&amp;$BA$10,'[1]Form 3E'!$M$15:$M$726,"R",'[1]Form 3E'!$AE$15:$AE$726,"R",'[1]Form 3E'!$H$15:$H$726,B49)</f>
        <v>0</v>
      </c>
      <c r="AE49" s="244" t="e">
        <f t="shared" si="32"/>
        <v>#DIV/0!</v>
      </c>
      <c r="AF49" s="135"/>
      <c r="AG49" s="132">
        <f>COUNTIFS('[1]Form 3E'!$AF$15:$AF$726,"&gt;="&amp;$AZ$10,'[1]Form 3E'!$AF$15:$AF$726,"&lt;="&amp;$BA$10,'[1]Form 3E'!$AG$15:$AG$726,"R",'[1]Form 3E'!$H$15:$H$726,B49)</f>
        <v>0</v>
      </c>
      <c r="AH49" s="132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8" t="e">
        <f t="shared" si="34"/>
        <v>#DIV/0!</v>
      </c>
      <c r="AK49" s="132">
        <f>COUNTIFS('[1]Form 3E'!$AH$15:$AH$726,"&gt;="&amp;$AZ$10,'[1]Form 3E'!$AH$15:$AH$726,"&lt;="&amp;$BA$10,'[1]Form 3E'!$AG$15:$AG$726,"R",'[1]Form 3E'!$H$15:$H$726,B49)</f>
        <v>0</v>
      </c>
      <c r="AL49" s="243" t="e">
        <f t="shared" si="20"/>
        <v>#DIV/0!</v>
      </c>
      <c r="AM49" s="132">
        <f>COUNTIFS('[1]Form 3E'!$AI$15:$AI$726,"&gt;="&amp;$AZ$10,'[1]Form 3E'!$AI$15:$AI$726,"&lt;="&amp;$BA$10,'[1]Form 3E'!$AG$15:$AG$726,"R",'[1]Form 3E'!$H$15:$H$726,B49)</f>
        <v>0</v>
      </c>
      <c r="AN49" s="244" t="e">
        <f t="shared" si="35"/>
        <v>#DIV/0!</v>
      </c>
      <c r="AO49" s="245"/>
      <c r="AP49" s="246"/>
      <c r="AQ49" s="247"/>
      <c r="AR49" s="237"/>
      <c r="AS49" s="237"/>
      <c r="AT49" s="248"/>
      <c r="AU49" s="249"/>
    </row>
    <row r="50" spans="1:49" s="50" customFormat="1" hidden="1" x14ac:dyDescent="0.25">
      <c r="A50" s="123">
        <v>7</v>
      </c>
      <c r="B50" s="238">
        <f>'[1]data faskes19'!B16</f>
        <v>0</v>
      </c>
      <c r="C50" s="178"/>
      <c r="D50" s="126">
        <f>'[1]data faskes19'!E16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39" t="e">
        <f t="shared" si="22"/>
        <v>#DIV/0!</v>
      </c>
      <c r="I50" s="134" t="e">
        <f t="shared" si="23"/>
        <v>#DIV/0!</v>
      </c>
      <c r="J50" s="123">
        <f t="shared" si="24"/>
        <v>0</v>
      </c>
      <c r="K50" s="240"/>
      <c r="L50" s="239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4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1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8" t="e">
        <f t="shared" si="28"/>
        <v>#DIV/0!</v>
      </c>
      <c r="S50" s="186"/>
      <c r="T50" s="127"/>
      <c r="U50" s="132"/>
      <c r="V50" s="128"/>
      <c r="W50" s="242">
        <f>SUMIFS('[1]Form 3E'!$X$15:$X$726,'[1]Form 3E'!$Z$15:$Z$726,"&gt;="&amp;$AZ$10,'[1]Form 3E'!$Z$15:$Z$726,"&lt;="&amp;$BA$10,'[1]Form 3E'!$M$15:$M$726,"R",'[1]Form 3E'!$H$15:$H$726,B50)</f>
        <v>0</v>
      </c>
      <c r="X50" s="130">
        <f>'[1]data faskes19'!N16</f>
        <v>0</v>
      </c>
      <c r="Y50" s="134" t="e">
        <f t="shared" si="29"/>
        <v>#DIV/0!</v>
      </c>
      <c r="Z50" s="132">
        <f>COUNTIFS('[1]Form 3E'!$AA$15:$AA$726,"&gt;="&amp;$AZ$10,'[1]Form 3E'!$AA$15:$AA$726,"&lt;="&amp;$BA$10,'[1]Form 3E'!$M$15:$M$726,"R",'[1]Form 3E'!$H$15:$H$726,B50)</f>
        <v>0</v>
      </c>
      <c r="AA50" s="243" t="e">
        <f t="shared" si="30"/>
        <v>#DIV/0!</v>
      </c>
      <c r="AB50" s="132">
        <f>COUNTIFS('[1]Form 3E'!$AB$15:$AB$726,"&gt;="&amp;$AZ$10,'[1]Form 3E'!$AB$15:$AB$726,"&lt;="&amp;$BA$10,'[1]Form 3E'!$M$15:$M$726,"R",'[1]Form 3E'!$H$15:$H$726,B50)</f>
        <v>0</v>
      </c>
      <c r="AC50" s="128" t="e">
        <f t="shared" si="31"/>
        <v>#DIV/0!</v>
      </c>
      <c r="AD50" s="132">
        <f>COUNTIFS('[1]Form 3E'!$AD$15:$AD$726,"&gt;="&amp;$AZ$10,'[1]Form 3E'!$AD$15:$AD$726,"&lt;="&amp;$BA$10,'[1]Form 3E'!$M$15:$M$726,"R",'[1]Form 3E'!$AE$15:$AE$726,"R",'[1]Form 3E'!$H$15:$H$726,B50)</f>
        <v>0</v>
      </c>
      <c r="AE50" s="244" t="e">
        <f t="shared" si="32"/>
        <v>#DIV/0!</v>
      </c>
      <c r="AF50" s="135"/>
      <c r="AG50" s="132">
        <f>COUNTIFS('[1]Form 3E'!$AF$15:$AF$726,"&gt;="&amp;$AZ$10,'[1]Form 3E'!$AF$15:$AF$726,"&lt;="&amp;$BA$10,'[1]Form 3E'!$AG$15:$AG$726,"R",'[1]Form 3E'!$H$15:$H$726,B50)</f>
        <v>0</v>
      </c>
      <c r="AH50" s="132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8" t="e">
        <f t="shared" si="34"/>
        <v>#DIV/0!</v>
      </c>
      <c r="AK50" s="132">
        <f>COUNTIFS('[1]Form 3E'!$AH$15:$AH$726,"&gt;="&amp;$AZ$10,'[1]Form 3E'!$AH$15:$AH$726,"&lt;="&amp;$BA$10,'[1]Form 3E'!$AG$15:$AG$726,"R",'[1]Form 3E'!$H$15:$H$726,B50)</f>
        <v>0</v>
      </c>
      <c r="AL50" s="243" t="e">
        <f t="shared" si="20"/>
        <v>#DIV/0!</v>
      </c>
      <c r="AM50" s="132">
        <f>COUNTIFS('[1]Form 3E'!$AI$15:$AI$726,"&gt;="&amp;$AZ$10,'[1]Form 3E'!$AI$15:$AI$726,"&lt;="&amp;$BA$10,'[1]Form 3E'!$AG$15:$AG$726,"R",'[1]Form 3E'!$H$15:$H$726,B50)</f>
        <v>0</v>
      </c>
      <c r="AN50" s="244" t="e">
        <f t="shared" si="35"/>
        <v>#DIV/0!</v>
      </c>
      <c r="AO50" s="245"/>
      <c r="AP50" s="246"/>
      <c r="AQ50" s="247"/>
      <c r="AR50" s="237"/>
      <c r="AS50" s="237"/>
      <c r="AT50" s="248"/>
      <c r="AU50" s="249"/>
    </row>
    <row r="51" spans="1:49" s="50" customFormat="1" hidden="1" x14ac:dyDescent="0.25">
      <c r="A51" s="123">
        <v>8</v>
      </c>
      <c r="B51" s="238">
        <f>'[1]data faskes19'!B17</f>
        <v>0</v>
      </c>
      <c r="C51" s="178"/>
      <c r="D51" s="126">
        <f>'[1]data faskes19'!E17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39" t="e">
        <f>G51/D51*100</f>
        <v>#DIV/0!</v>
      </c>
      <c r="I51" s="134" t="e">
        <f t="shared" si="23"/>
        <v>#DIV/0!</v>
      </c>
      <c r="J51" s="123">
        <f t="shared" si="24"/>
        <v>0</v>
      </c>
      <c r="K51" s="240"/>
      <c r="L51" s="239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4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1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8" t="e">
        <f t="shared" si="28"/>
        <v>#DIV/0!</v>
      </c>
      <c r="S51" s="186"/>
      <c r="T51" s="127"/>
      <c r="U51" s="132"/>
      <c r="V51" s="128"/>
      <c r="W51" s="242">
        <f>SUMIFS('[1]Form 3E'!$X$15:$X$726,'[1]Form 3E'!$Z$15:$Z$726,"&gt;="&amp;$AZ$10,'[1]Form 3E'!$Z$15:$Z$726,"&lt;="&amp;$BA$10,'[1]Form 3E'!$M$15:$M$726,"R",'[1]Form 3E'!$H$15:$H$726,B51)</f>
        <v>0</v>
      </c>
      <c r="X51" s="130">
        <f>'[1]data faskes19'!N17</f>
        <v>0</v>
      </c>
      <c r="Y51" s="134" t="e">
        <f t="shared" si="29"/>
        <v>#DIV/0!</v>
      </c>
      <c r="Z51" s="132">
        <f>COUNTIFS('[1]Form 3E'!$AA$15:$AA$726,"&gt;="&amp;$AZ$10,'[1]Form 3E'!$AA$15:$AA$726,"&lt;="&amp;$BA$10,'[1]Form 3E'!$M$15:$M$726,"R",'[1]Form 3E'!$H$15:$H$726,B51)</f>
        <v>0</v>
      </c>
      <c r="AA51" s="243" t="e">
        <f t="shared" si="30"/>
        <v>#DIV/0!</v>
      </c>
      <c r="AB51" s="132">
        <f>COUNTIFS('[1]Form 3E'!$AB$15:$AB$726,"&gt;="&amp;$AZ$10,'[1]Form 3E'!$AB$15:$AB$726,"&lt;="&amp;$BA$10,'[1]Form 3E'!$M$15:$M$726,"R",'[1]Form 3E'!$H$15:$H$726,B51)</f>
        <v>0</v>
      </c>
      <c r="AC51" s="128" t="e">
        <f t="shared" si="31"/>
        <v>#DIV/0!</v>
      </c>
      <c r="AD51" s="132">
        <f>COUNTIFS('[1]Form 3E'!$AD$15:$AD$726,"&gt;="&amp;$AZ$10,'[1]Form 3E'!$AD$15:$AD$726,"&lt;="&amp;$BA$10,'[1]Form 3E'!$M$15:$M$726,"R",'[1]Form 3E'!$AE$15:$AE$726,"R",'[1]Form 3E'!$H$15:$H$726,B51)</f>
        <v>0</v>
      </c>
      <c r="AE51" s="244" t="e">
        <f t="shared" si="32"/>
        <v>#DIV/0!</v>
      </c>
      <c r="AF51" s="135"/>
      <c r="AG51" s="132">
        <f>COUNTIFS('[1]Form 3E'!$AF$15:$AF$726,"&gt;="&amp;$AZ$10,'[1]Form 3E'!$AF$15:$AF$726,"&lt;="&amp;$BA$10,'[1]Form 3E'!$AG$15:$AG$726,"R",'[1]Form 3E'!$H$15:$H$726,B51)</f>
        <v>0</v>
      </c>
      <c r="AH51" s="132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8" t="e">
        <f t="shared" si="34"/>
        <v>#DIV/0!</v>
      </c>
      <c r="AK51" s="132">
        <f>COUNTIFS('[1]Form 3E'!$AH$15:$AH$726,"&gt;="&amp;$AZ$10,'[1]Form 3E'!$AH$15:$AH$726,"&lt;="&amp;$BA$10,'[1]Form 3E'!$AG$15:$AG$726,"R",'[1]Form 3E'!$H$15:$H$726,B51)</f>
        <v>0</v>
      </c>
      <c r="AL51" s="243" t="e">
        <f t="shared" si="20"/>
        <v>#DIV/0!</v>
      </c>
      <c r="AM51" s="132">
        <f>COUNTIFS('[1]Form 3E'!$AI$15:$AI$726,"&gt;="&amp;$AZ$10,'[1]Form 3E'!$AI$15:$AI$726,"&lt;="&amp;$BA$10,'[1]Form 3E'!$AG$15:$AG$726,"R",'[1]Form 3E'!$H$15:$H$726,B51)</f>
        <v>0</v>
      </c>
      <c r="AN51" s="244" t="e">
        <f t="shared" si="35"/>
        <v>#DIV/0!</v>
      </c>
      <c r="AO51" s="245"/>
      <c r="AP51" s="246"/>
      <c r="AQ51" s="247"/>
      <c r="AR51" s="237"/>
      <c r="AS51" s="237"/>
      <c r="AT51" s="248"/>
      <c r="AU51" s="249"/>
    </row>
    <row r="52" spans="1:49" s="50" customFormat="1" hidden="1" x14ac:dyDescent="0.25">
      <c r="A52" s="123">
        <v>9</v>
      </c>
      <c r="B52" s="238">
        <f>'[1]data faskes19'!B18</f>
        <v>0</v>
      </c>
      <c r="C52" s="178"/>
      <c r="D52" s="126">
        <f>'[1]data faskes19'!E18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39" t="e">
        <f t="shared" si="22"/>
        <v>#DIV/0!</v>
      </c>
      <c r="I52" s="134" t="e">
        <f t="shared" si="23"/>
        <v>#DIV/0!</v>
      </c>
      <c r="J52" s="123">
        <f t="shared" si="24"/>
        <v>0</v>
      </c>
      <c r="K52" s="240"/>
      <c r="L52" s="239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4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1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8" t="e">
        <f t="shared" si="28"/>
        <v>#DIV/0!</v>
      </c>
      <c r="S52" s="186"/>
      <c r="T52" s="127"/>
      <c r="U52" s="132"/>
      <c r="V52" s="128"/>
      <c r="W52" s="242">
        <f>SUMIFS('[1]Form 3E'!$X$15:$X$726,'[1]Form 3E'!$Z$15:$Z$726,"&gt;="&amp;$AZ$10,'[1]Form 3E'!$Z$15:$Z$726,"&lt;="&amp;$BA$10,'[1]Form 3E'!$M$15:$M$726,"R",'[1]Form 3E'!$H$15:$H$726,B52)</f>
        <v>0</v>
      </c>
      <c r="X52" s="130">
        <f>'[1]data faskes19'!N18</f>
        <v>0</v>
      </c>
      <c r="Y52" s="134" t="e">
        <f t="shared" si="29"/>
        <v>#DIV/0!</v>
      </c>
      <c r="Z52" s="132">
        <f>COUNTIFS('[1]Form 3E'!$AA$15:$AA$726,"&gt;="&amp;$AZ$10,'[1]Form 3E'!$AA$15:$AA$726,"&lt;="&amp;$BA$10,'[1]Form 3E'!$M$15:$M$726,"R",'[1]Form 3E'!$H$15:$H$726,B52)</f>
        <v>0</v>
      </c>
      <c r="AA52" s="243" t="e">
        <f t="shared" si="30"/>
        <v>#DIV/0!</v>
      </c>
      <c r="AB52" s="132">
        <f>COUNTIFS('[1]Form 3E'!$AB$15:$AB$726,"&gt;="&amp;$AZ$10,'[1]Form 3E'!$AB$15:$AB$726,"&lt;="&amp;$BA$10,'[1]Form 3E'!$M$15:$M$726,"R",'[1]Form 3E'!$H$15:$H$726,B52)</f>
        <v>0</v>
      </c>
      <c r="AC52" s="128" t="e">
        <f t="shared" si="31"/>
        <v>#DIV/0!</v>
      </c>
      <c r="AD52" s="132">
        <f>COUNTIFS('[1]Form 3E'!$AD$15:$AD$726,"&gt;="&amp;$AZ$10,'[1]Form 3E'!$AD$15:$AD$726,"&lt;="&amp;$BA$10,'[1]Form 3E'!$M$15:$M$726,"R",'[1]Form 3E'!$AE$15:$AE$726,"R",'[1]Form 3E'!$H$15:$H$726,B52)</f>
        <v>0</v>
      </c>
      <c r="AE52" s="244" t="e">
        <f t="shared" si="32"/>
        <v>#DIV/0!</v>
      </c>
      <c r="AF52" s="135"/>
      <c r="AG52" s="132">
        <f>COUNTIFS('[1]Form 3E'!$AF$15:$AF$726,"&gt;="&amp;$AZ$10,'[1]Form 3E'!$AF$15:$AF$726,"&lt;="&amp;$BA$10,'[1]Form 3E'!$AG$15:$AG$726,"R",'[1]Form 3E'!$H$15:$H$726,B52)</f>
        <v>0</v>
      </c>
      <c r="AH52" s="132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8" t="e">
        <f t="shared" si="34"/>
        <v>#DIV/0!</v>
      </c>
      <c r="AK52" s="132">
        <f>COUNTIFS('[1]Form 3E'!$AH$15:$AH$726,"&gt;="&amp;$AZ$10,'[1]Form 3E'!$AH$15:$AH$726,"&lt;="&amp;$BA$10,'[1]Form 3E'!$AG$15:$AG$726,"R",'[1]Form 3E'!$H$15:$H$726,B52)</f>
        <v>0</v>
      </c>
      <c r="AL52" s="243" t="e">
        <f t="shared" si="20"/>
        <v>#DIV/0!</v>
      </c>
      <c r="AM52" s="132">
        <f>COUNTIFS('[1]Form 3E'!$AI$15:$AI$726,"&gt;="&amp;$AZ$10,'[1]Form 3E'!$AI$15:$AI$726,"&lt;="&amp;$BA$10,'[1]Form 3E'!$AG$15:$AG$726,"R",'[1]Form 3E'!$H$15:$H$726,B52)</f>
        <v>0</v>
      </c>
      <c r="AN52" s="244" t="e">
        <f t="shared" si="35"/>
        <v>#DIV/0!</v>
      </c>
      <c r="AO52" s="245"/>
      <c r="AP52" s="246"/>
      <c r="AQ52" s="247"/>
      <c r="AR52" s="237"/>
      <c r="AS52" s="237"/>
      <c r="AT52" s="248"/>
      <c r="AU52" s="249"/>
    </row>
    <row r="53" spans="1:49" s="50" customFormat="1" hidden="1" x14ac:dyDescent="0.25">
      <c r="A53" s="123">
        <v>10</v>
      </c>
      <c r="B53" s="238">
        <f>'[1]data faskes19'!B19</f>
        <v>0</v>
      </c>
      <c r="C53" s="178"/>
      <c r="D53" s="126">
        <f>'[1]data faskes19'!E19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39" t="e">
        <f t="shared" si="22"/>
        <v>#DIV/0!</v>
      </c>
      <c r="I53" s="134" t="e">
        <f t="shared" si="23"/>
        <v>#DIV/0!</v>
      </c>
      <c r="J53" s="123">
        <f t="shared" si="24"/>
        <v>0</v>
      </c>
      <c r="K53" s="240"/>
      <c r="L53" s="239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4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1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8" t="e">
        <f t="shared" si="28"/>
        <v>#DIV/0!</v>
      </c>
      <c r="S53" s="186"/>
      <c r="T53" s="127"/>
      <c r="U53" s="132"/>
      <c r="V53" s="128"/>
      <c r="W53" s="242">
        <f>SUMIFS('[1]Form 3E'!$X$15:$X$726,'[1]Form 3E'!$Z$15:$Z$726,"&gt;="&amp;$AZ$10,'[1]Form 3E'!$Z$15:$Z$726,"&lt;="&amp;$BA$10,'[1]Form 3E'!$M$15:$M$726,"R",'[1]Form 3E'!$H$15:$H$726,B53)</f>
        <v>0</v>
      </c>
      <c r="X53" s="130">
        <f>'[1]data faskes19'!N19</f>
        <v>0</v>
      </c>
      <c r="Y53" s="134" t="e">
        <f t="shared" si="29"/>
        <v>#DIV/0!</v>
      </c>
      <c r="Z53" s="132">
        <f>COUNTIFS('[1]Form 3E'!$AA$15:$AA$726,"&gt;="&amp;$AZ$10,'[1]Form 3E'!$AA$15:$AA$726,"&lt;="&amp;$BA$10,'[1]Form 3E'!$M$15:$M$726,"R",'[1]Form 3E'!$H$15:$H$726,B53)</f>
        <v>0</v>
      </c>
      <c r="AA53" s="243" t="e">
        <f t="shared" si="30"/>
        <v>#DIV/0!</v>
      </c>
      <c r="AB53" s="132">
        <f>COUNTIFS('[1]Form 3E'!$AB$15:$AB$726,"&gt;="&amp;$AZ$10,'[1]Form 3E'!$AB$15:$AB$726,"&lt;="&amp;$BA$10,'[1]Form 3E'!$M$15:$M$726,"R",'[1]Form 3E'!$H$15:$H$726,B53)</f>
        <v>0</v>
      </c>
      <c r="AC53" s="128" t="e">
        <f t="shared" si="31"/>
        <v>#DIV/0!</v>
      </c>
      <c r="AD53" s="132">
        <f>COUNTIFS('[1]Form 3E'!$AD$15:$AD$726,"&gt;="&amp;$AZ$10,'[1]Form 3E'!$AD$15:$AD$726,"&lt;="&amp;$BA$10,'[1]Form 3E'!$M$15:$M$726,"R",'[1]Form 3E'!$AE$15:$AE$726,"R",'[1]Form 3E'!$H$15:$H$726,B53)</f>
        <v>0</v>
      </c>
      <c r="AE53" s="244" t="e">
        <f t="shared" si="32"/>
        <v>#DIV/0!</v>
      </c>
      <c r="AF53" s="135"/>
      <c r="AG53" s="132">
        <f>COUNTIFS('[1]Form 3E'!$AF$15:$AF$726,"&gt;="&amp;$AZ$10,'[1]Form 3E'!$AF$15:$AF$726,"&lt;="&amp;$BA$10,'[1]Form 3E'!$AG$15:$AG$726,"R",'[1]Form 3E'!$H$15:$H$726,B53)</f>
        <v>0</v>
      </c>
      <c r="AH53" s="132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8" t="e">
        <f t="shared" si="34"/>
        <v>#DIV/0!</v>
      </c>
      <c r="AK53" s="132">
        <f>COUNTIFS('[1]Form 3E'!$AH$15:$AH$726,"&gt;="&amp;$AZ$10,'[1]Form 3E'!$AH$15:$AH$726,"&lt;="&amp;$BA$10,'[1]Form 3E'!$AG$15:$AG$726,"R",'[1]Form 3E'!$H$15:$H$726,B53)</f>
        <v>0</v>
      </c>
      <c r="AL53" s="243" t="e">
        <f t="shared" si="20"/>
        <v>#DIV/0!</v>
      </c>
      <c r="AM53" s="132">
        <f>COUNTIFS('[1]Form 3E'!$AI$15:$AI$726,"&gt;="&amp;$AZ$10,'[1]Form 3E'!$AI$15:$AI$726,"&lt;="&amp;$BA$10,'[1]Form 3E'!$AG$15:$AG$726,"R",'[1]Form 3E'!$H$15:$H$726,B53)</f>
        <v>0</v>
      </c>
      <c r="AN53" s="244" t="e">
        <f t="shared" si="35"/>
        <v>#DIV/0!</v>
      </c>
      <c r="AO53" s="245"/>
      <c r="AP53" s="246"/>
      <c r="AQ53" s="247"/>
      <c r="AR53" s="237"/>
      <c r="AS53" s="237"/>
      <c r="AT53" s="248"/>
      <c r="AU53" s="249"/>
    </row>
    <row r="54" spans="1:49" s="50" customFormat="1" hidden="1" x14ac:dyDescent="0.25">
      <c r="A54" s="123">
        <v>11</v>
      </c>
      <c r="B54" s="238">
        <f>'[1]data faskes19'!B20</f>
        <v>0</v>
      </c>
      <c r="C54" s="178"/>
      <c r="D54" s="126">
        <f>'[1]data faskes19'!E20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39" t="e">
        <f t="shared" si="22"/>
        <v>#DIV/0!</v>
      </c>
      <c r="I54" s="134" t="e">
        <f t="shared" si="23"/>
        <v>#DIV/0!</v>
      </c>
      <c r="J54" s="123">
        <f t="shared" si="24"/>
        <v>0</v>
      </c>
      <c r="K54" s="240"/>
      <c r="L54" s="239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4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1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8" t="e">
        <f t="shared" si="28"/>
        <v>#DIV/0!</v>
      </c>
      <c r="S54" s="186"/>
      <c r="T54" s="127"/>
      <c r="U54" s="132"/>
      <c r="V54" s="128"/>
      <c r="W54" s="242">
        <f>SUMIFS('[1]Form 3E'!$X$15:$X$726,'[1]Form 3E'!$Z$15:$Z$726,"&gt;="&amp;$AZ$10,'[1]Form 3E'!$Z$15:$Z$726,"&lt;="&amp;$BA$10,'[1]Form 3E'!$M$15:$M$726,"R",'[1]Form 3E'!$H$15:$H$726,B54)</f>
        <v>0</v>
      </c>
      <c r="X54" s="130">
        <f>'[1]data faskes19'!N20</f>
        <v>0</v>
      </c>
      <c r="Y54" s="134" t="e">
        <f t="shared" si="29"/>
        <v>#DIV/0!</v>
      </c>
      <c r="Z54" s="132">
        <f>COUNTIFS('[1]Form 3E'!$AA$15:$AA$726,"&gt;="&amp;$AZ$10,'[1]Form 3E'!$AA$15:$AA$726,"&lt;="&amp;$BA$10,'[1]Form 3E'!$M$15:$M$726,"R",'[1]Form 3E'!$H$15:$H$726,B54)</f>
        <v>0</v>
      </c>
      <c r="AA54" s="243" t="e">
        <f t="shared" si="30"/>
        <v>#DIV/0!</v>
      </c>
      <c r="AB54" s="132">
        <f>COUNTIFS('[1]Form 3E'!$AB$15:$AB$726,"&gt;="&amp;$AZ$10,'[1]Form 3E'!$AB$15:$AB$726,"&lt;="&amp;$BA$10,'[1]Form 3E'!$M$15:$M$726,"R",'[1]Form 3E'!$H$15:$H$726,B54)</f>
        <v>0</v>
      </c>
      <c r="AC54" s="128" t="e">
        <f t="shared" si="31"/>
        <v>#DIV/0!</v>
      </c>
      <c r="AD54" s="132">
        <f>COUNTIFS('[1]Form 3E'!$AD$15:$AD$726,"&gt;="&amp;$AZ$10,'[1]Form 3E'!$AD$15:$AD$726,"&lt;="&amp;$BA$10,'[1]Form 3E'!$M$15:$M$726,"R",'[1]Form 3E'!$AE$15:$AE$726,"R",'[1]Form 3E'!$H$15:$H$726,B54)</f>
        <v>0</v>
      </c>
      <c r="AE54" s="244" t="e">
        <f t="shared" si="32"/>
        <v>#DIV/0!</v>
      </c>
      <c r="AF54" s="135"/>
      <c r="AG54" s="132">
        <f>COUNTIFS('[1]Form 3E'!$AF$15:$AF$726,"&gt;="&amp;$AZ$10,'[1]Form 3E'!$AF$15:$AF$726,"&lt;="&amp;$BA$10,'[1]Form 3E'!$AG$15:$AG$726,"R",'[1]Form 3E'!$H$15:$H$726,B54)</f>
        <v>0</v>
      </c>
      <c r="AH54" s="132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8" t="e">
        <f t="shared" si="34"/>
        <v>#DIV/0!</v>
      </c>
      <c r="AK54" s="132">
        <f>COUNTIFS('[1]Form 3E'!$AH$15:$AH$726,"&gt;="&amp;$AZ$10,'[1]Form 3E'!$AH$15:$AH$726,"&lt;="&amp;$BA$10,'[1]Form 3E'!$AG$15:$AG$726,"R",'[1]Form 3E'!$H$15:$H$726,B54)</f>
        <v>0</v>
      </c>
      <c r="AL54" s="243" t="e">
        <f t="shared" si="20"/>
        <v>#DIV/0!</v>
      </c>
      <c r="AM54" s="132">
        <f>COUNTIFS('[1]Form 3E'!$AI$15:$AI$726,"&gt;="&amp;$AZ$10,'[1]Form 3E'!$AI$15:$AI$726,"&lt;="&amp;$BA$10,'[1]Form 3E'!$AG$15:$AG$726,"R",'[1]Form 3E'!$H$15:$H$726,B54)</f>
        <v>0</v>
      </c>
      <c r="AN54" s="244" t="e">
        <f t="shared" si="35"/>
        <v>#DIV/0!</v>
      </c>
      <c r="AO54" s="245"/>
      <c r="AP54" s="246"/>
      <c r="AQ54" s="247"/>
      <c r="AR54" s="237"/>
      <c r="AS54" s="237"/>
      <c r="AT54" s="248"/>
      <c r="AU54" s="249"/>
    </row>
    <row r="55" spans="1:49" s="50" customFormat="1" hidden="1" x14ac:dyDescent="0.25">
      <c r="A55" s="123">
        <v>12</v>
      </c>
      <c r="B55" s="238">
        <f>'[1]data faskes19'!B21</f>
        <v>0</v>
      </c>
      <c r="C55" s="178"/>
      <c r="D55" s="126">
        <f>'[1]data faskes19'!E21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39" t="e">
        <f t="shared" si="22"/>
        <v>#DIV/0!</v>
      </c>
      <c r="I55" s="134" t="e">
        <f t="shared" si="23"/>
        <v>#DIV/0!</v>
      </c>
      <c r="J55" s="123">
        <f t="shared" si="24"/>
        <v>0</v>
      </c>
      <c r="K55" s="240"/>
      <c r="L55" s="239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4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1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8" t="e">
        <f t="shared" si="28"/>
        <v>#DIV/0!</v>
      </c>
      <c r="S55" s="186"/>
      <c r="T55" s="127"/>
      <c r="U55" s="132"/>
      <c r="V55" s="128"/>
      <c r="W55" s="242">
        <f>SUMIFS('[1]Form 3E'!$X$15:$X$726,'[1]Form 3E'!$Z$15:$Z$726,"&gt;="&amp;$AZ$10,'[1]Form 3E'!$Z$15:$Z$726,"&lt;="&amp;$BA$10,'[1]Form 3E'!$M$15:$M$726,"R",'[1]Form 3E'!$H$15:$H$726,B55)</f>
        <v>0</v>
      </c>
      <c r="X55" s="130">
        <f>'[1]data faskes19'!N21</f>
        <v>0</v>
      </c>
      <c r="Y55" s="134" t="e">
        <f t="shared" si="29"/>
        <v>#DIV/0!</v>
      </c>
      <c r="Z55" s="132">
        <f>COUNTIFS('[1]Form 3E'!$AA$15:$AA$726,"&gt;="&amp;$AZ$10,'[1]Form 3E'!$AA$15:$AA$726,"&lt;="&amp;$BA$10,'[1]Form 3E'!$M$15:$M$726,"R",'[1]Form 3E'!$H$15:$H$726,B55)</f>
        <v>0</v>
      </c>
      <c r="AA55" s="243" t="e">
        <f t="shared" si="30"/>
        <v>#DIV/0!</v>
      </c>
      <c r="AB55" s="132">
        <f>COUNTIFS('[1]Form 3E'!$AB$15:$AB$726,"&gt;="&amp;$AZ$10,'[1]Form 3E'!$AB$15:$AB$726,"&lt;="&amp;$BA$10,'[1]Form 3E'!$M$15:$M$726,"R",'[1]Form 3E'!$H$15:$H$726,B55)</f>
        <v>0</v>
      </c>
      <c r="AC55" s="128" t="e">
        <f t="shared" si="31"/>
        <v>#DIV/0!</v>
      </c>
      <c r="AD55" s="132">
        <f>COUNTIFS('[1]Form 3E'!$AD$15:$AD$726,"&gt;="&amp;$AZ$10,'[1]Form 3E'!$AD$15:$AD$726,"&lt;="&amp;$BA$10,'[1]Form 3E'!$M$15:$M$726,"R",'[1]Form 3E'!$AE$15:$AE$726,"R",'[1]Form 3E'!$H$15:$H$726,B55)</f>
        <v>0</v>
      </c>
      <c r="AE55" s="244" t="e">
        <f t="shared" si="32"/>
        <v>#DIV/0!</v>
      </c>
      <c r="AF55" s="135"/>
      <c r="AG55" s="132">
        <f>COUNTIFS('[1]Form 3E'!$AF$15:$AF$726,"&gt;="&amp;$AZ$10,'[1]Form 3E'!$AF$15:$AF$726,"&lt;="&amp;$BA$10,'[1]Form 3E'!$AG$15:$AG$726,"R",'[1]Form 3E'!$H$15:$H$726,B55)</f>
        <v>0</v>
      </c>
      <c r="AH55" s="132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8" t="e">
        <f t="shared" si="34"/>
        <v>#DIV/0!</v>
      </c>
      <c r="AK55" s="132">
        <f>COUNTIFS('[1]Form 3E'!$AH$15:$AH$726,"&gt;="&amp;$AZ$10,'[1]Form 3E'!$AH$15:$AH$726,"&lt;="&amp;$BA$10,'[1]Form 3E'!$AG$15:$AG$726,"R",'[1]Form 3E'!$H$15:$H$726,B55)</f>
        <v>0</v>
      </c>
      <c r="AL55" s="243" t="e">
        <f t="shared" si="20"/>
        <v>#DIV/0!</v>
      </c>
      <c r="AM55" s="132">
        <f>COUNTIFS('[1]Form 3E'!$AI$15:$AI$726,"&gt;="&amp;$AZ$10,'[1]Form 3E'!$AI$15:$AI$726,"&lt;="&amp;$BA$10,'[1]Form 3E'!$AG$15:$AG$726,"R",'[1]Form 3E'!$H$15:$H$726,B55)</f>
        <v>0</v>
      </c>
      <c r="AN55" s="244" t="e">
        <f t="shared" si="35"/>
        <v>#DIV/0!</v>
      </c>
      <c r="AO55" s="250"/>
      <c r="AP55" s="246"/>
      <c r="AQ55" s="247"/>
      <c r="AR55" s="237"/>
      <c r="AS55" s="237"/>
      <c r="AT55" s="248"/>
      <c r="AU55" s="249"/>
    </row>
    <row r="56" spans="1:49" s="50" customFormat="1" hidden="1" x14ac:dyDescent="0.25">
      <c r="A56" s="123">
        <v>13</v>
      </c>
      <c r="B56" s="238">
        <f>'[1]data faskes19'!B22</f>
        <v>0</v>
      </c>
      <c r="C56" s="178"/>
      <c r="D56" s="126">
        <f>'[1]data faskes19'!E22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39" t="e">
        <f t="shared" si="22"/>
        <v>#DIV/0!</v>
      </c>
      <c r="I56" s="134" t="e">
        <f t="shared" si="23"/>
        <v>#DIV/0!</v>
      </c>
      <c r="J56" s="123">
        <f t="shared" si="24"/>
        <v>0</v>
      </c>
      <c r="K56" s="240"/>
      <c r="L56" s="239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4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1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8" t="e">
        <f t="shared" si="28"/>
        <v>#DIV/0!</v>
      </c>
      <c r="S56" s="186"/>
      <c r="T56" s="127"/>
      <c r="U56" s="132"/>
      <c r="V56" s="128"/>
      <c r="W56" s="242">
        <f>SUMIFS('[1]Form 3E'!$X$15:$X$726,'[1]Form 3E'!$Z$15:$Z$726,"&gt;="&amp;$AZ$10,'[1]Form 3E'!$Z$15:$Z$726,"&lt;="&amp;$BA$10,'[1]Form 3E'!$M$15:$M$726,"R",'[1]Form 3E'!$H$15:$H$726,B56)</f>
        <v>0</v>
      </c>
      <c r="X56" s="130">
        <f>'[1]data faskes19'!N22</f>
        <v>0</v>
      </c>
      <c r="Y56" s="134" t="e">
        <f t="shared" si="29"/>
        <v>#DIV/0!</v>
      </c>
      <c r="Z56" s="132">
        <f>COUNTIFS('[1]Form 3E'!$AA$15:$AA$726,"&gt;="&amp;$AZ$10,'[1]Form 3E'!$AA$15:$AA$726,"&lt;="&amp;$BA$10,'[1]Form 3E'!$M$15:$M$726,"R",'[1]Form 3E'!$H$15:$H$726,B56)</f>
        <v>0</v>
      </c>
      <c r="AA56" s="243" t="e">
        <f t="shared" si="30"/>
        <v>#DIV/0!</v>
      </c>
      <c r="AB56" s="132">
        <f>COUNTIFS('[1]Form 3E'!$AB$15:$AB$726,"&gt;="&amp;$AZ$10,'[1]Form 3E'!$AB$15:$AB$726,"&lt;="&amp;$BA$10,'[1]Form 3E'!$M$15:$M$726,"R",'[1]Form 3E'!$H$15:$H$726,B56)</f>
        <v>0</v>
      </c>
      <c r="AC56" s="128" t="e">
        <f t="shared" si="31"/>
        <v>#DIV/0!</v>
      </c>
      <c r="AD56" s="132">
        <f>COUNTIFS('[1]Form 3E'!$AD$15:$AD$726,"&gt;="&amp;$AZ$10,'[1]Form 3E'!$AD$15:$AD$726,"&lt;="&amp;$BA$10,'[1]Form 3E'!$M$15:$M$726,"R",'[1]Form 3E'!$AE$15:$AE$726,"R",'[1]Form 3E'!$H$15:$H$726,B56)</f>
        <v>0</v>
      </c>
      <c r="AE56" s="244" t="e">
        <f t="shared" si="32"/>
        <v>#DIV/0!</v>
      </c>
      <c r="AF56" s="135"/>
      <c r="AG56" s="132">
        <f>COUNTIFS('[1]Form 3E'!$AF$15:$AF$726,"&gt;="&amp;$AZ$10,'[1]Form 3E'!$AF$15:$AF$726,"&lt;="&amp;$BA$10,'[1]Form 3E'!$AG$15:$AG$726,"R",'[1]Form 3E'!$H$15:$H$726,B56)</f>
        <v>0</v>
      </c>
      <c r="AH56" s="132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8" t="e">
        <f t="shared" si="34"/>
        <v>#DIV/0!</v>
      </c>
      <c r="AK56" s="132">
        <f>COUNTIFS('[1]Form 3E'!$AH$15:$AH$726,"&gt;="&amp;$AZ$10,'[1]Form 3E'!$AH$15:$AH$726,"&lt;="&amp;$BA$10,'[1]Form 3E'!$AG$15:$AG$726,"R",'[1]Form 3E'!$H$15:$H$726,B56)</f>
        <v>0</v>
      </c>
      <c r="AL56" s="243" t="e">
        <f t="shared" si="20"/>
        <v>#DIV/0!</v>
      </c>
      <c r="AM56" s="132">
        <f>COUNTIFS('[1]Form 3E'!$AI$15:$AI$726,"&gt;="&amp;$AZ$10,'[1]Form 3E'!$AI$15:$AI$726,"&lt;="&amp;$BA$10,'[1]Form 3E'!$AG$15:$AG$726,"R",'[1]Form 3E'!$H$15:$H$726,B56)</f>
        <v>0</v>
      </c>
      <c r="AN56" s="244" t="e">
        <f t="shared" si="35"/>
        <v>#DIV/0!</v>
      </c>
      <c r="AO56" s="250"/>
      <c r="AP56" s="246"/>
      <c r="AQ56" s="247"/>
      <c r="AR56" s="237"/>
      <c r="AS56" s="237"/>
      <c r="AT56" s="248"/>
      <c r="AU56" s="249"/>
    </row>
    <row r="57" spans="1:49" s="146" customFormat="1" hidden="1" x14ac:dyDescent="0.25">
      <c r="A57" s="123">
        <v>14</v>
      </c>
      <c r="B57" s="238">
        <f>'[1]data faskes19'!B23</f>
        <v>0</v>
      </c>
      <c r="C57" s="178"/>
      <c r="D57" s="126">
        <f>'[1]data faskes19'!E23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39" t="e">
        <f t="shared" si="22"/>
        <v>#DIV/0!</v>
      </c>
      <c r="I57" s="134" t="e">
        <f t="shared" si="23"/>
        <v>#DIV/0!</v>
      </c>
      <c r="J57" s="123">
        <f t="shared" si="24"/>
        <v>0</v>
      </c>
      <c r="K57" s="240"/>
      <c r="L57" s="239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4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1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8" t="e">
        <f t="shared" si="28"/>
        <v>#DIV/0!</v>
      </c>
      <c r="S57" s="186"/>
      <c r="T57" s="127"/>
      <c r="U57" s="132"/>
      <c r="V57" s="128"/>
      <c r="W57" s="242">
        <f>SUMIFS('[1]Form 3E'!$X$15:$X$726,'[1]Form 3E'!$Z$15:$Z$726,"&gt;="&amp;$AZ$10,'[1]Form 3E'!$Z$15:$Z$726,"&lt;="&amp;$BA$10,'[1]Form 3E'!$M$15:$M$726,"R",'[1]Form 3E'!$H$15:$H$726,B57)</f>
        <v>0</v>
      </c>
      <c r="X57" s="130">
        <f>'[1]data faskes19'!N23</f>
        <v>0</v>
      </c>
      <c r="Y57" s="134" t="e">
        <f t="shared" si="29"/>
        <v>#DIV/0!</v>
      </c>
      <c r="Z57" s="132">
        <f>COUNTIFS('[1]Form 3E'!$AA$15:$AA$726,"&gt;="&amp;$AZ$10,'[1]Form 3E'!$AA$15:$AA$726,"&lt;="&amp;$BA$10,'[1]Form 3E'!$M$15:$M$726,"R",'[1]Form 3E'!$H$15:$H$726,B57)</f>
        <v>0</v>
      </c>
      <c r="AA57" s="243" t="e">
        <f t="shared" si="30"/>
        <v>#DIV/0!</v>
      </c>
      <c r="AB57" s="132">
        <f>COUNTIFS('[1]Form 3E'!$AB$15:$AB$726,"&gt;="&amp;$AZ$10,'[1]Form 3E'!$AB$15:$AB$726,"&lt;="&amp;$BA$10,'[1]Form 3E'!$M$15:$M$726,"R",'[1]Form 3E'!$H$15:$H$726,B57)</f>
        <v>0</v>
      </c>
      <c r="AC57" s="128" t="e">
        <f t="shared" si="31"/>
        <v>#DIV/0!</v>
      </c>
      <c r="AD57" s="132">
        <f>COUNTIFS('[1]Form 3E'!$AD$15:$AD$726,"&gt;="&amp;$AZ$10,'[1]Form 3E'!$AD$15:$AD$726,"&lt;="&amp;$BA$10,'[1]Form 3E'!$M$15:$M$726,"R",'[1]Form 3E'!$AE$15:$AE$726,"R",'[1]Form 3E'!$H$15:$H$726,B57)</f>
        <v>0</v>
      </c>
      <c r="AE57" s="244" t="e">
        <f t="shared" si="32"/>
        <v>#DIV/0!</v>
      </c>
      <c r="AF57" s="135"/>
      <c r="AG57" s="132">
        <f>COUNTIFS('[1]Form 3E'!$AF$15:$AF$726,"&gt;="&amp;$AZ$10,'[1]Form 3E'!$AF$15:$AF$726,"&lt;="&amp;$BA$10,'[1]Form 3E'!$AG$15:$AG$726,"R",'[1]Form 3E'!$H$15:$H$726,B57)</f>
        <v>0</v>
      </c>
      <c r="AH57" s="132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8" t="e">
        <f t="shared" si="34"/>
        <v>#DIV/0!</v>
      </c>
      <c r="AK57" s="132">
        <f>COUNTIFS('[1]Form 3E'!$AH$15:$AH$726,"&gt;="&amp;$AZ$10,'[1]Form 3E'!$AH$15:$AH$726,"&lt;="&amp;$BA$10,'[1]Form 3E'!$AG$15:$AG$726,"R",'[1]Form 3E'!$H$15:$H$726,B57)</f>
        <v>0</v>
      </c>
      <c r="AL57" s="243" t="e">
        <f t="shared" si="20"/>
        <v>#DIV/0!</v>
      </c>
      <c r="AM57" s="132">
        <f>COUNTIFS('[1]Form 3E'!$AI$15:$AI$726,"&gt;="&amp;$AZ$10,'[1]Form 3E'!$AI$15:$AI$726,"&lt;="&amp;$BA$10,'[1]Form 3E'!$AG$15:$AG$726,"R",'[1]Form 3E'!$H$15:$H$726,B57)</f>
        <v>0</v>
      </c>
      <c r="AN57" s="244" t="e">
        <f t="shared" si="35"/>
        <v>#DIV/0!</v>
      </c>
      <c r="AO57" s="251"/>
      <c r="AP57" s="246"/>
      <c r="AQ57" s="247"/>
      <c r="AR57" s="237"/>
      <c r="AS57" s="237"/>
      <c r="AT57" s="248"/>
      <c r="AU57" s="249"/>
    </row>
    <row r="58" spans="1:49" s="146" customFormat="1" hidden="1" x14ac:dyDescent="0.25">
      <c r="A58" s="123">
        <v>15</v>
      </c>
      <c r="B58" s="238">
        <f>'[1]data faskes19'!B24</f>
        <v>0</v>
      </c>
      <c r="C58" s="178"/>
      <c r="D58" s="126">
        <f>'[1]data faskes19'!E24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39" t="e">
        <f t="shared" si="22"/>
        <v>#DIV/0!</v>
      </c>
      <c r="I58" s="134" t="e">
        <f t="shared" si="23"/>
        <v>#DIV/0!</v>
      </c>
      <c r="J58" s="123">
        <f t="shared" si="24"/>
        <v>0</v>
      </c>
      <c r="K58" s="240"/>
      <c r="L58" s="239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4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1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8" t="e">
        <f t="shared" si="28"/>
        <v>#DIV/0!</v>
      </c>
      <c r="S58" s="186"/>
      <c r="T58" s="127"/>
      <c r="U58" s="132"/>
      <c r="V58" s="128"/>
      <c r="W58" s="242">
        <f>SUMIFS('[1]Form 3E'!$X$15:$X$726,'[1]Form 3E'!$Z$15:$Z$726,"&gt;="&amp;$AZ$10,'[1]Form 3E'!$Z$15:$Z$726,"&lt;="&amp;$BA$10,'[1]Form 3E'!$M$15:$M$726,"R",'[1]Form 3E'!$H$15:$H$726,B58)</f>
        <v>0</v>
      </c>
      <c r="X58" s="130">
        <f>'[1]data faskes19'!N24</f>
        <v>0</v>
      </c>
      <c r="Y58" s="134" t="e">
        <f t="shared" si="29"/>
        <v>#DIV/0!</v>
      </c>
      <c r="Z58" s="132">
        <f>COUNTIFS('[1]Form 3E'!$AA$15:$AA$726,"&gt;="&amp;$AZ$10,'[1]Form 3E'!$AA$15:$AA$726,"&lt;="&amp;$BA$10,'[1]Form 3E'!$M$15:$M$726,"R",'[1]Form 3E'!$H$15:$H$726,B58)</f>
        <v>0</v>
      </c>
      <c r="AA58" s="243" t="e">
        <f t="shared" si="30"/>
        <v>#DIV/0!</v>
      </c>
      <c r="AB58" s="132">
        <f>COUNTIFS('[1]Form 3E'!$AB$15:$AB$726,"&gt;="&amp;$AZ$10,'[1]Form 3E'!$AB$15:$AB$726,"&lt;="&amp;$BA$10,'[1]Form 3E'!$M$15:$M$726,"R",'[1]Form 3E'!$H$15:$H$726,B58)</f>
        <v>0</v>
      </c>
      <c r="AC58" s="128" t="e">
        <f t="shared" si="31"/>
        <v>#DIV/0!</v>
      </c>
      <c r="AD58" s="132">
        <f>COUNTIFS('[1]Form 3E'!$AD$15:$AD$726,"&gt;="&amp;$AZ$10,'[1]Form 3E'!$AD$15:$AD$726,"&lt;="&amp;$BA$10,'[1]Form 3E'!$M$15:$M$726,"R",'[1]Form 3E'!$AE$15:$AE$726,"R",'[1]Form 3E'!$H$15:$H$726,B58)</f>
        <v>0</v>
      </c>
      <c r="AE58" s="244" t="e">
        <f t="shared" si="32"/>
        <v>#DIV/0!</v>
      </c>
      <c r="AF58" s="135"/>
      <c r="AG58" s="132">
        <f>COUNTIFS('[1]Form 3E'!$AF$15:$AF$726,"&gt;="&amp;$AZ$10,'[1]Form 3E'!$AF$15:$AF$726,"&lt;="&amp;$BA$10,'[1]Form 3E'!$AG$15:$AG$726,"R",'[1]Form 3E'!$H$15:$H$726,B58)</f>
        <v>0</v>
      </c>
      <c r="AH58" s="132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8" t="e">
        <f t="shared" si="34"/>
        <v>#DIV/0!</v>
      </c>
      <c r="AK58" s="132">
        <f>COUNTIFS('[1]Form 3E'!$AH$15:$AH$726,"&gt;="&amp;$AZ$10,'[1]Form 3E'!$AH$15:$AH$726,"&lt;="&amp;$BA$10,'[1]Form 3E'!$AG$15:$AG$726,"R",'[1]Form 3E'!$H$15:$H$726,B58)</f>
        <v>0</v>
      </c>
      <c r="AL58" s="243" t="e">
        <f t="shared" si="20"/>
        <v>#DIV/0!</v>
      </c>
      <c r="AM58" s="132">
        <f>COUNTIFS('[1]Form 3E'!$AI$15:$AI$726,"&gt;="&amp;$AZ$10,'[1]Form 3E'!$AI$15:$AI$726,"&lt;="&amp;$BA$10,'[1]Form 3E'!$AG$15:$AG$726,"R",'[1]Form 3E'!$H$15:$H$726,B58)</f>
        <v>0</v>
      </c>
      <c r="AN58" s="244" t="e">
        <f t="shared" si="35"/>
        <v>#DIV/0!</v>
      </c>
      <c r="AO58" s="251"/>
      <c r="AP58" s="246"/>
      <c r="AQ58" s="247"/>
      <c r="AR58" s="237"/>
      <c r="AS58" s="237"/>
      <c r="AT58" s="248"/>
      <c r="AU58" s="249"/>
    </row>
    <row r="59" spans="1:49" s="50" customFormat="1" x14ac:dyDescent="0.25">
      <c r="A59" s="148"/>
      <c r="B59" s="252"/>
      <c r="C59" s="253"/>
      <c r="D59" s="254"/>
      <c r="E59" s="148">
        <f>COUNTIFS('[1]Form 3E'!$C$15:$C$726,"&gt;="&amp;$AZ$10,'[1]Form 3E'!$C$15:$C$726,"&lt;="&amp;$BA$10,'[1]Form 3E'!$M$15:$M$726,"R",'[1]Form 3E'!$H$15:$H$726,B59)</f>
        <v>0</v>
      </c>
      <c r="F59" s="148">
        <f>COUNTIFS('[1]Form 3E'!$C$15:$C$726,"&gt;="&amp;$AZ$10,'[1]Form 3E'!$C$15:$C$726,"&lt;="&amp;$BA$10,'[1]Form 3E'!$M$15:$M$726,"NR",'[1]Form 3E'!$H$15:$H$726,B59)</f>
        <v>0</v>
      </c>
      <c r="G59" s="148">
        <f t="shared" si="21"/>
        <v>0</v>
      </c>
      <c r="H59" s="255" t="e">
        <f t="shared" si="22"/>
        <v>#DIV/0!</v>
      </c>
      <c r="I59" s="156" t="e">
        <f t="shared" si="23"/>
        <v>#DIV/0!</v>
      </c>
      <c r="J59" s="148">
        <f t="shared" si="24"/>
        <v>0</v>
      </c>
      <c r="K59" s="256"/>
      <c r="L59" s="255" t="e">
        <f t="shared" si="25"/>
        <v>#DIV/0!</v>
      </c>
      <c r="M59" s="148">
        <f>COUNTIFS('[1]Form 3E'!$M$15:$M$726,"R",'[1]Form 3E'!$P$15:$P$726,"&gt;="&amp;$AZ$10,'[1]Form 3E'!$P$15:$P$726,"&lt;="&amp;$BA$10,'[1]Form 3E'!$H$15:$H$726,B59)</f>
        <v>0</v>
      </c>
      <c r="N59" s="156" t="e">
        <f t="shared" si="26"/>
        <v>#DIV/0!</v>
      </c>
      <c r="O59" s="148">
        <f>COUNTIFS('[1]Form 3E'!$M$15:$M$726,"R",'[1]Form 3E'!$Q$15:$Q$726,"&gt;="&amp;$AZ$10,'[1]Form 3E'!$Q$15:$Q$726,"&lt;="&amp;$BA$10,'[1]Form 3E'!$H$15:$H$726,B59)</f>
        <v>0</v>
      </c>
      <c r="P59" s="257" t="e">
        <f t="shared" si="27"/>
        <v>#DIV/0!</v>
      </c>
      <c r="Q59" s="148">
        <f>COUNTIFS('[1]Form 3E'!$C$15:$C$726,"&gt;="&amp;$AZ$10,'[1]Form 3E'!$C$15:$C$726,"&lt;="&amp;$BA$10,'[1]Form 3E'!$M$15:$M$726,"R",'[1]Form 3E'!$V$15:$V$726,"Y",'[1]Form 3E'!$H$15:$H$726,B59)</f>
        <v>0</v>
      </c>
      <c r="R59" s="150" t="e">
        <f t="shared" si="28"/>
        <v>#DIV/0!</v>
      </c>
      <c r="S59" s="155"/>
      <c r="T59" s="258"/>
      <c r="U59" s="259"/>
      <c r="V59" s="150"/>
      <c r="W59" s="260">
        <f>SUMIFS('[1]Form 3E'!$X$15:$X$726,'[1]Form 3E'!$Z$15:$Z$726,"&gt;="&amp;$AZ$10,'[1]Form 3E'!$Z$15:$Z$726,"&lt;="&amp;$BA$10,'[1]Form 3E'!$M$15:$M$726,"R",'[1]Form 3E'!$H$15:$H$726,B59)</f>
        <v>0</v>
      </c>
      <c r="X59" s="261"/>
      <c r="Y59" s="156" t="e">
        <f t="shared" si="29"/>
        <v>#DIV/0!</v>
      </c>
      <c r="Z59" s="154">
        <f>COUNTIFS('[1]Form 3E'!$AA$15:$AA$726,"&gt;="&amp;$AZ$10,'[1]Form 3E'!$AA$15:$AA$726,"&lt;="&amp;$BA$10,'[1]Form 3E'!$M$15:$M$726,"R",'[1]Form 3E'!$H$15:$H$726,B59)</f>
        <v>0</v>
      </c>
      <c r="AA59" s="262" t="e">
        <f t="shared" si="30"/>
        <v>#DIV/0!</v>
      </c>
      <c r="AB59" s="154">
        <f>COUNTIFS('[1]Form 3E'!$AB$15:$AB$726,"&gt;="&amp;$AZ$10,'[1]Form 3E'!$AB$15:$AB$726,"&lt;="&amp;$BA$10,'[1]Form 3E'!$M$15:$M$726,"R",'[1]Form 3E'!$H$15:$H$726,B59)</f>
        <v>0</v>
      </c>
      <c r="AC59" s="150" t="e">
        <f t="shared" si="31"/>
        <v>#DIV/0!</v>
      </c>
      <c r="AD59" s="154">
        <f>COUNTIFS('[1]Form 3E'!$AD$15:$AD$726,"&gt;="&amp;$AZ$10,'[1]Form 3E'!$AD$15:$AD$726,"&lt;="&amp;$BA$10,'[1]Form 3E'!$M$15:$M$726,"R",'[1]Form 3E'!$AE$15:$AE$726,"R",'[1]Form 3E'!$H$15:$H$726,B59)</f>
        <v>0</v>
      </c>
      <c r="AE59" s="263" t="e">
        <f t="shared" si="32"/>
        <v>#DIV/0!</v>
      </c>
      <c r="AF59" s="152"/>
      <c r="AG59" s="154">
        <f>COUNTIFS('[1]Form 3E'!$AF$15:$AF$726,"&gt;="&amp;$AZ$10,'[1]Form 3E'!$AF$15:$AF$726,"&lt;="&amp;$BA$10,'[1]Form 3E'!$AG$15:$AG$726,"R",'[1]Form 3E'!$H$15:$H$726,B59)</f>
        <v>0</v>
      </c>
      <c r="AH59" s="154">
        <f>COUNTIFS('[1]Form 3E'!$AF$15:$AF$726,"&gt;="&amp;$AZ$10,'[1]Form 3E'!$AF$15:$AF$726,"&lt;="&amp;$BA$10,'[1]Form 3E'!$AG$15:$AG$726,"NR",'[1]Form 3E'!$H$15:$H$726,B59)</f>
        <v>0</v>
      </c>
      <c r="AI59" s="148">
        <f t="shared" si="33"/>
        <v>0</v>
      </c>
      <c r="AJ59" s="150" t="e">
        <f t="shared" si="34"/>
        <v>#DIV/0!</v>
      </c>
      <c r="AK59" s="154">
        <f>COUNTIFS('[1]Form 3E'!$AH$15:$AH$726,"&gt;="&amp;$AZ$10,'[1]Form 3E'!$AH$15:$AH$726,"&lt;="&amp;$BA$10,'[1]Form 3E'!$AG$15:$AG$726,"R",'[1]Form 3E'!$H$15:$H$726,B59)</f>
        <v>0</v>
      </c>
      <c r="AL59" s="262" t="e">
        <f t="shared" si="20"/>
        <v>#DIV/0!</v>
      </c>
      <c r="AM59" s="154">
        <f>COUNTIFS('[1]Form 3E'!$AI$15:$AI$726,"&gt;="&amp;$AZ$10,'[1]Form 3E'!$AI$15:$AI$726,"&lt;="&amp;$BA$10,'[1]Form 3E'!$AG$15:$AG$726,"R",'[1]Form 3E'!$H$15:$H$726,B59)</f>
        <v>0</v>
      </c>
      <c r="AN59" s="263" t="e">
        <f t="shared" si="35"/>
        <v>#DIV/0!</v>
      </c>
      <c r="AO59" s="264"/>
      <c r="AP59" s="265"/>
      <c r="AQ59" s="266"/>
      <c r="AR59" s="237"/>
      <c r="AS59" s="237"/>
      <c r="AT59" s="248"/>
      <c r="AU59" s="249"/>
    </row>
    <row r="60" spans="1:49" s="50" customFormat="1" x14ac:dyDescent="0.25">
      <c r="A60" s="157"/>
      <c r="B60" s="267" t="s">
        <v>90</v>
      </c>
      <c r="C60" s="268"/>
      <c r="D60" s="160">
        <f>'[1]data faskes19'!E27</f>
        <v>1000</v>
      </c>
      <c r="E60" s="161">
        <f>SUM(E44:E59)</f>
        <v>0</v>
      </c>
      <c r="F60" s="161">
        <f>SUM(F44:F59)</f>
        <v>41</v>
      </c>
      <c r="G60" s="269">
        <f t="shared" si="21"/>
        <v>41</v>
      </c>
      <c r="H60" s="270">
        <f t="shared" si="22"/>
        <v>4.1000000000000005</v>
      </c>
      <c r="I60" s="171">
        <f t="shared" si="23"/>
        <v>0</v>
      </c>
      <c r="J60" s="269">
        <f t="shared" si="24"/>
        <v>41</v>
      </c>
      <c r="K60" s="271"/>
      <c r="L60" s="270">
        <f t="shared" si="25"/>
        <v>4.1000000000000005</v>
      </c>
      <c r="M60" s="157">
        <f>SUM(M44:M59)</f>
        <v>0</v>
      </c>
      <c r="N60" s="171" t="e">
        <f t="shared" si="26"/>
        <v>#DIV/0!</v>
      </c>
      <c r="O60" s="269">
        <f>SUM(O44:O59)</f>
        <v>0</v>
      </c>
      <c r="P60" s="272" t="e">
        <f t="shared" si="27"/>
        <v>#DIV/0!</v>
      </c>
      <c r="Q60" s="170">
        <f>SUM(Q44:Q59)</f>
        <v>0</v>
      </c>
      <c r="R60" s="163" t="e">
        <f t="shared" si="28"/>
        <v>#DIV/0!</v>
      </c>
      <c r="S60" s="168"/>
      <c r="T60" s="273"/>
      <c r="U60" s="170"/>
      <c r="V60" s="163"/>
      <c r="W60" s="274">
        <f>SUM(W44:W59)</f>
        <v>0</v>
      </c>
      <c r="X60" s="275">
        <f>'[1]data faskes19'!N27</f>
        <v>0</v>
      </c>
      <c r="Y60" s="171" t="e">
        <f t="shared" si="29"/>
        <v>#DIV/0!</v>
      </c>
      <c r="Z60" s="170">
        <f>SUM(Z44:Z59)</f>
        <v>0</v>
      </c>
      <c r="AA60" s="276" t="e">
        <f t="shared" si="30"/>
        <v>#DIV/0!</v>
      </c>
      <c r="AB60" s="172">
        <f>SUM(AB44:AB59)</f>
        <v>0</v>
      </c>
      <c r="AC60" s="163" t="e">
        <f>AB60/W60*100</f>
        <v>#DIV/0!</v>
      </c>
      <c r="AD60" s="174">
        <f>SUM(AD44:AD59)</f>
        <v>0</v>
      </c>
      <c r="AE60" s="277" t="e">
        <f t="shared" si="32"/>
        <v>#DIV/0!</v>
      </c>
      <c r="AF60" s="165"/>
      <c r="AG60" s="157">
        <f>SUM(AG44:AG59)</f>
        <v>0</v>
      </c>
      <c r="AH60" s="269">
        <f>SUM(AH44:AH59)</f>
        <v>0</v>
      </c>
      <c r="AI60" s="269">
        <f t="shared" si="33"/>
        <v>0</v>
      </c>
      <c r="AJ60" s="163" t="e">
        <f t="shared" si="34"/>
        <v>#DIV/0!</v>
      </c>
      <c r="AK60" s="170">
        <f>SUM(AK44:AK59)</f>
        <v>0</v>
      </c>
      <c r="AL60" s="276" t="e">
        <f t="shared" si="20"/>
        <v>#DIV/0!</v>
      </c>
      <c r="AM60" s="164">
        <f>SUM(AM44:AM59)</f>
        <v>0</v>
      </c>
      <c r="AN60" s="277" t="e">
        <f t="shared" si="35"/>
        <v>#DIV/0!</v>
      </c>
      <c r="AO60" s="278"/>
      <c r="AP60" s="279"/>
      <c r="AQ60" s="280"/>
      <c r="AR60" s="237"/>
      <c r="AS60" s="237"/>
      <c r="AT60" s="248"/>
      <c r="AU60" s="249"/>
    </row>
    <row r="61" spans="1:49" s="50" customFormat="1" x14ac:dyDescent="0.25">
      <c r="A61" s="123"/>
      <c r="B61" s="281" t="s">
        <v>58</v>
      </c>
      <c r="C61" s="282"/>
      <c r="D61" s="283"/>
      <c r="E61" s="123">
        <f>COUNTIFS('[1]Form 3E'!$C$15:$C$726,"&gt;="&amp;$AZ$10,'[1]Form 3E'!$C$15:$C$726,"&lt;="&amp;$BA$10,'[1]Form 3E'!$M$15:$M$726,"R",'[1]Form 3E'!$H$15:$H$726,"Luar Wilayah")</f>
        <v>0</v>
      </c>
      <c r="F61" s="123">
        <f>COUNTIFS('[1]Form 3E'!$C$15:$C$726,"&gt;="&amp;$AZ$10,'[1]Form 3E'!$C$15:$C$726,"&lt;="&amp;$BA$10,'[1]Form 3E'!$M$15:$M$726,"NR",'[1]Form 3E'!$H$15:$H$726,"Luar Wilayah")</f>
        <v>6</v>
      </c>
      <c r="G61" s="123">
        <f t="shared" si="21"/>
        <v>6</v>
      </c>
      <c r="H61" s="284" t="e">
        <f t="shared" si="22"/>
        <v>#DIV/0!</v>
      </c>
      <c r="I61" s="187">
        <f t="shared" si="23"/>
        <v>0</v>
      </c>
      <c r="J61" s="123">
        <f t="shared" si="24"/>
        <v>6</v>
      </c>
      <c r="K61" s="285"/>
      <c r="L61" s="284" t="e">
        <f t="shared" si="25"/>
        <v>#DIV/0!</v>
      </c>
      <c r="M61" s="123">
        <f>COUNTIFS('[1]Form 3E'!$M$15:$M$726,"R",'[1]Form 3E'!$P$15:$P$726,"&gt;="&amp;$AZ$10,'[1]Form 3E'!$P$15:$P$726,"&lt;="&amp;$BA$10,'[1]Form 3E'!$H$15:$H$726,B61)</f>
        <v>0</v>
      </c>
      <c r="N61" s="187" t="e">
        <f t="shared" si="26"/>
        <v>#DIV/0!</v>
      </c>
      <c r="O61" s="123">
        <f>COUNTIFS('[1]Form 3E'!$M$15:$M$726,"R",'[1]Form 3E'!$Q$15:$Q$726,"&gt;="&amp;$AZ$10,'[1]Form 3E'!$Q$15:$Q$726,"&lt;="&amp;$BA$10,'[1]Form 3E'!$H$15:$H$726,B61)</f>
        <v>0</v>
      </c>
      <c r="P61" s="286" t="e">
        <f t="shared" si="27"/>
        <v>#DIV/0!</v>
      </c>
      <c r="Q61" s="123">
        <f>COUNTIFS('[1]Form 3E'!$C$15:$C$726,"&gt;="&amp;$AZ$10,'[1]Form 3E'!$C$15:$C$726,"&lt;="&amp;$BA$10,'[1]Form 3E'!$M$15:$M$726,"R",'[1]Form 3E'!$V$15:$V$726,"Y",'[1]Form 3E'!$H$15:$H$726,B61)</f>
        <v>0</v>
      </c>
      <c r="R61" s="183" t="e">
        <f t="shared" si="28"/>
        <v>#DIV/0!</v>
      </c>
      <c r="S61" s="186"/>
      <c r="T61" s="182"/>
      <c r="U61" s="132"/>
      <c r="V61" s="183"/>
      <c r="W61" s="287">
        <f>SUMIFS('[1]Form 3E'!$X$15:$X$726,'[1]Form 3E'!$Z$15:$Z$726,"&gt;="&amp;$AZ$10,'[1]Form 3E'!$Z$15:$Z$726,"&lt;="&amp;$BA$10,'[1]Form 3E'!$M$15:$M$726,"R",'[1]Form 3E'!$H$15:$H$726,B61)</f>
        <v>0</v>
      </c>
      <c r="X61" s="288"/>
      <c r="Y61" s="187" t="e">
        <f t="shared" si="29"/>
        <v>#DIV/0!</v>
      </c>
      <c r="Z61" s="132">
        <f>COUNTIFS('[1]Form 3E'!$AA$15:$AA$726,"&gt;="&amp;$AZ$10,'[1]Form 3E'!$AA$15:$AA$726,"&lt;="&amp;$BA$10,'[1]Form 3E'!$M$15:$M$726,"R",'[1]Form 3E'!$H$15:$H$726,B61)</f>
        <v>0</v>
      </c>
      <c r="AA61" s="289" t="e">
        <f t="shared" si="30"/>
        <v>#DIV/0!</v>
      </c>
      <c r="AB61" s="132">
        <f>COUNTIFS('[1]Form 3E'!$AB$15:$AB$726,"&gt;="&amp;$AZ$10,'[1]Form 3E'!$AB$15:$AB$726,"&lt;="&amp;$BA$10,'[1]Form 3E'!$M$15:$M$726,"R",'[1]Form 3E'!$H$15:$H$726,B61)</f>
        <v>0</v>
      </c>
      <c r="AC61" s="183" t="e">
        <f t="shared" si="31"/>
        <v>#DIV/0!</v>
      </c>
      <c r="AD61" s="132">
        <f>COUNTIFS('[1]Form 3E'!$AD$15:$AD$726,"&gt;="&amp;$AZ$10,'[1]Form 3E'!$AD$15:$AD$726,"&lt;="&amp;$BA$10,'[1]Form 3E'!$M$15:$M$726,"R",'[1]Form 3E'!$AE$15:$AE$726,"R",'[1]Form 3E'!$H$15:$H$726,B61)</f>
        <v>0</v>
      </c>
      <c r="AE61" s="290" t="e">
        <f t="shared" si="32"/>
        <v>#DIV/0!</v>
      </c>
      <c r="AF61" s="185"/>
      <c r="AG61" s="132">
        <f>COUNTIFS('[1]Form 3E'!$AF$15:$AF$726,"&gt;="&amp;$AZ$10,'[1]Form 3E'!$AF$15:$AF$726,"&lt;="&amp;$BA$10,'[1]Form 3E'!$AG$15:$AG$726,"R",'[1]Form 3E'!$H$15:$H$726,B61)</f>
        <v>0</v>
      </c>
      <c r="AH61" s="132">
        <f>COUNTIFS('[1]Form 3E'!$AF$15:$AF$726,"&gt;="&amp;$AZ$10,'[1]Form 3E'!$AF$15:$AF$726,"&lt;="&amp;$BA$10,'[1]Form 3E'!$AG$15:$AG$726,"NR",'[1]Form 3E'!$H$15:$H$726,B61)</f>
        <v>0</v>
      </c>
      <c r="AI61" s="123">
        <f t="shared" si="33"/>
        <v>0</v>
      </c>
      <c r="AJ61" s="183" t="e">
        <f t="shared" si="34"/>
        <v>#DIV/0!</v>
      </c>
      <c r="AK61" s="132">
        <f>COUNTIFS('[1]Form 3E'!$AH$15:$AH$726,"&gt;="&amp;$AZ$10,'[1]Form 3E'!$AH$15:$AH$726,"&lt;="&amp;$BA$10,'[1]Form 3E'!$AG$15:$AG$726,"R",'[1]Form 3E'!$H$15:$H$726,B61)</f>
        <v>0</v>
      </c>
      <c r="AL61" s="289" t="e">
        <f t="shared" si="20"/>
        <v>#DIV/0!</v>
      </c>
      <c r="AM61" s="132">
        <f>COUNTIFS('[1]Form 3E'!$AI$15:$AI$726,"&gt;="&amp;$AZ$10,'[1]Form 3E'!$AI$15:$AI$726,"&lt;="&amp;$BA$10,'[1]Form 3E'!$AG$15:$AG$726,"R",'[1]Form 3E'!$H$15:$H$726,B61)</f>
        <v>0</v>
      </c>
      <c r="AN61" s="290" t="e">
        <f t="shared" si="35"/>
        <v>#DIV/0!</v>
      </c>
      <c r="AO61" s="250"/>
      <c r="AP61" s="246"/>
      <c r="AQ61" s="291"/>
      <c r="AR61" s="83"/>
      <c r="AS61" s="237"/>
      <c r="AT61" s="248"/>
      <c r="AU61" s="249"/>
    </row>
    <row r="62" spans="1:49" s="50" customFormat="1" x14ac:dyDescent="0.25">
      <c r="A62" s="190" t="s">
        <v>40</v>
      </c>
      <c r="B62" s="190"/>
      <c r="C62" s="173"/>
      <c r="D62" s="292">
        <f>D60</f>
        <v>1000</v>
      </c>
      <c r="E62" s="194">
        <f>SUM(E60:E61)</f>
        <v>0</v>
      </c>
      <c r="F62" s="293">
        <f>SUM(F60:F61)</f>
        <v>47</v>
      </c>
      <c r="G62" s="269">
        <f>E62+F62</f>
        <v>47</v>
      </c>
      <c r="H62" s="270">
        <f t="shared" si="22"/>
        <v>4.7</v>
      </c>
      <c r="I62" s="171">
        <f t="shared" si="23"/>
        <v>0</v>
      </c>
      <c r="J62" s="269">
        <f t="shared" si="24"/>
        <v>47</v>
      </c>
      <c r="K62" s="271"/>
      <c r="L62" s="270">
        <f t="shared" si="25"/>
        <v>4.7</v>
      </c>
      <c r="M62" s="294">
        <f>SUM(M60:M61)</f>
        <v>0</v>
      </c>
      <c r="N62" s="171" t="e">
        <f t="shared" si="26"/>
        <v>#DIV/0!</v>
      </c>
      <c r="O62" s="295">
        <f>SUM(O60:O61)</f>
        <v>0</v>
      </c>
      <c r="P62" s="272" t="e">
        <f t="shared" si="27"/>
        <v>#DIV/0!</v>
      </c>
      <c r="Q62" s="157">
        <f>SUM(Q60:Q61)</f>
        <v>0</v>
      </c>
      <c r="R62" s="163" t="e">
        <f t="shared" si="28"/>
        <v>#DIV/0!</v>
      </c>
      <c r="S62" s="168"/>
      <c r="T62" s="273"/>
      <c r="U62" s="170"/>
      <c r="V62" s="163"/>
      <c r="W62" s="274">
        <f>SUM(W60:W61)</f>
        <v>0</v>
      </c>
      <c r="X62" s="275">
        <f>X60</f>
        <v>0</v>
      </c>
      <c r="Y62" s="171" t="e">
        <f t="shared" si="29"/>
        <v>#DIV/0!</v>
      </c>
      <c r="Z62" s="170">
        <f>SUM(Z60:Z61)</f>
        <v>0</v>
      </c>
      <c r="AA62" s="276" t="e">
        <f t="shared" si="30"/>
        <v>#DIV/0!</v>
      </c>
      <c r="AB62" s="195">
        <f>SUM(AB60:AB61)</f>
        <v>0</v>
      </c>
      <c r="AC62" s="163" t="e">
        <f t="shared" si="31"/>
        <v>#DIV/0!</v>
      </c>
      <c r="AD62" s="174">
        <f>SUM(AD60:AD61)</f>
        <v>0</v>
      </c>
      <c r="AE62" s="277" t="e">
        <f t="shared" si="32"/>
        <v>#DIV/0!</v>
      </c>
      <c r="AF62" s="165"/>
      <c r="AG62" s="157">
        <f>SUM(AG60:AG61)</f>
        <v>0</v>
      </c>
      <c r="AH62" s="269">
        <f>SUM(AH60:AH61)</f>
        <v>0</v>
      </c>
      <c r="AI62" s="269">
        <f t="shared" si="33"/>
        <v>0</v>
      </c>
      <c r="AJ62" s="163" t="e">
        <f t="shared" si="34"/>
        <v>#DIV/0!</v>
      </c>
      <c r="AK62" s="170">
        <f>SUM(AK60:AK61)</f>
        <v>0</v>
      </c>
      <c r="AL62" s="276" t="e">
        <f t="shared" si="20"/>
        <v>#DIV/0!</v>
      </c>
      <c r="AM62" s="198">
        <f>SUM(AM60:AM61)</f>
        <v>0</v>
      </c>
      <c r="AN62" s="277" t="e">
        <f t="shared" si="35"/>
        <v>#DIV/0!</v>
      </c>
      <c r="AO62" s="278"/>
      <c r="AP62" s="279"/>
      <c r="AQ62" s="296"/>
      <c r="AR62" s="297"/>
      <c r="AS62" s="237"/>
      <c r="AT62" s="248"/>
      <c r="AU62" s="249"/>
    </row>
    <row r="63" spans="1:49" s="200" customFormat="1" x14ac:dyDescent="0.25">
      <c r="AA63" s="202"/>
      <c r="AB63" s="202"/>
      <c r="AN63" s="14"/>
      <c r="AO63" s="14"/>
      <c r="AP63" s="14"/>
      <c r="AQ63" s="14"/>
      <c r="AR63" s="14"/>
      <c r="AS63" s="14"/>
      <c r="AT63" s="14"/>
      <c r="AU63" s="14"/>
      <c r="AV63" s="14"/>
      <c r="AW63" s="14"/>
    </row>
    <row r="64" spans="1:49" x14ac:dyDescent="0.25">
      <c r="Y64" s="14"/>
      <c r="Z64" s="14"/>
      <c r="AA64" s="298"/>
      <c r="AB64" s="298"/>
      <c r="AH64" s="14"/>
      <c r="AI64" s="14"/>
    </row>
    <row r="65" spans="1:48" x14ac:dyDescent="0.25">
      <c r="Y65" s="14"/>
      <c r="Z65" s="14"/>
      <c r="AA65" s="298"/>
      <c r="AB65" s="298"/>
      <c r="AH65" s="14"/>
      <c r="AI65" s="14"/>
    </row>
    <row r="66" spans="1:48" x14ac:dyDescent="0.25">
      <c r="Y66" s="14"/>
      <c r="Z66" s="14"/>
      <c r="AA66" s="298"/>
      <c r="AB66" s="298"/>
      <c r="AH66" s="14"/>
      <c r="AI66" s="14"/>
    </row>
    <row r="67" spans="1:48" s="5" customFormat="1" ht="21" x14ac:dyDescent="0.35">
      <c r="A67" s="1"/>
      <c r="B67" s="299" t="s">
        <v>91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AA67" s="300"/>
      <c r="AB67" s="30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</row>
    <row r="68" spans="1:48" ht="15" customHeight="1" x14ac:dyDescent="0.25">
      <c r="A68" s="6"/>
      <c r="B68" s="6" t="s">
        <v>1</v>
      </c>
      <c r="C68" s="6" t="s">
        <v>2</v>
      </c>
      <c r="D68" s="6" t="str">
        <f>'[1]data faskes19'!D3</f>
        <v>PUSKESMAS KENDALKEREP</v>
      </c>
      <c r="E68" s="6"/>
      <c r="F68" s="6"/>
      <c r="G68" s="6"/>
      <c r="H68" s="6"/>
      <c r="I68" s="6" t="s">
        <v>3</v>
      </c>
      <c r="J68" s="6"/>
      <c r="K68" s="6" t="s">
        <v>2</v>
      </c>
      <c r="L68" s="6" t="str">
        <f>'[1]data faskes19'!I3</f>
        <v>KOTA MALANG</v>
      </c>
      <c r="M68" s="6"/>
      <c r="N68" s="7"/>
      <c r="O68" s="7"/>
      <c r="P68" s="7"/>
      <c r="Q68" s="7"/>
      <c r="R68" s="7"/>
      <c r="S68" s="7"/>
      <c r="T68" s="7"/>
      <c r="U68" s="301"/>
      <c r="V68" s="301"/>
      <c r="W68" s="301"/>
      <c r="X68" s="301"/>
      <c r="Y68" s="302"/>
      <c r="Z68" s="302"/>
      <c r="AA68" s="301"/>
      <c r="AB68" s="301"/>
      <c r="AC68" s="301"/>
      <c r="AD68" s="301"/>
      <c r="AE68" s="301"/>
      <c r="AF68" s="301"/>
      <c r="AG68" s="303"/>
      <c r="AH68" s="303"/>
      <c r="AI68" s="304"/>
      <c r="AJ68" s="304"/>
      <c r="AK68" s="305"/>
      <c r="AL68" s="305"/>
      <c r="AV68" s="212"/>
    </row>
    <row r="69" spans="1:48" ht="15" customHeight="1" x14ac:dyDescent="0.25">
      <c r="A69" s="6"/>
      <c r="B69" s="6" t="s">
        <v>4</v>
      </c>
      <c r="C69" s="6" t="s">
        <v>2</v>
      </c>
      <c r="D69" s="213">
        <f>'[1]data faskes19'!D4:F4</f>
        <v>1033249</v>
      </c>
      <c r="E69" s="213"/>
      <c r="F69" s="213"/>
      <c r="G69" s="6"/>
      <c r="H69" s="6"/>
      <c r="I69" s="6" t="s">
        <v>5</v>
      </c>
      <c r="J69" s="6"/>
      <c r="K69" s="6" t="s">
        <v>2</v>
      </c>
      <c r="L69" s="6" t="str">
        <f>'[1]data faskes19'!I4</f>
        <v>JAWA TIMUR</v>
      </c>
      <c r="M69" s="16"/>
      <c r="N69" s="7"/>
      <c r="O69" s="7"/>
      <c r="P69" s="7"/>
      <c r="Q69" s="7"/>
      <c r="R69" s="7"/>
      <c r="S69" s="7"/>
      <c r="T69" s="7"/>
      <c r="U69" s="301"/>
      <c r="V69" s="301"/>
      <c r="W69" s="301"/>
      <c r="X69" s="301"/>
      <c r="Y69" s="302"/>
      <c r="Z69" s="302"/>
      <c r="AA69" s="301"/>
      <c r="AB69" s="301"/>
      <c r="AC69" s="301"/>
      <c r="AD69" s="301"/>
      <c r="AE69" s="301"/>
      <c r="AF69" s="301"/>
      <c r="AG69" s="303"/>
      <c r="AH69" s="303"/>
      <c r="AI69" s="304"/>
      <c r="AJ69" s="304"/>
      <c r="AK69" s="305"/>
      <c r="AL69" s="305"/>
      <c r="AV69" s="212"/>
    </row>
    <row r="70" spans="1:48" x14ac:dyDescent="0.25">
      <c r="A70" s="6"/>
      <c r="B70" s="6" t="s">
        <v>6</v>
      </c>
      <c r="C70" s="6" t="s">
        <v>2</v>
      </c>
      <c r="D70" s="6" t="str">
        <f>'[1]data faskes19'!D5</f>
        <v>BLIMBING</v>
      </c>
      <c r="E70" s="6"/>
      <c r="F70" s="6"/>
      <c r="G70" s="6"/>
      <c r="H70" s="6"/>
      <c r="I70" s="17" t="s">
        <v>7</v>
      </c>
      <c r="J70" s="6"/>
      <c r="K70" s="18" t="s">
        <v>2</v>
      </c>
      <c r="L70" s="215">
        <f>'[1]data faskes19'!D2</f>
        <v>2022</v>
      </c>
      <c r="M70" s="6"/>
      <c r="N70" s="7"/>
      <c r="O70" s="7"/>
      <c r="P70" s="7"/>
      <c r="Q70" s="7"/>
      <c r="R70" s="7"/>
      <c r="S70" s="7"/>
      <c r="T70" s="7"/>
      <c r="U70" s="301"/>
      <c r="V70" s="301"/>
      <c r="W70" s="301"/>
      <c r="X70" s="301"/>
      <c r="Y70" s="302"/>
      <c r="Z70" s="302"/>
      <c r="AA70" s="301"/>
      <c r="AB70" s="301"/>
      <c r="AC70" s="301"/>
      <c r="AD70" s="306"/>
      <c r="AE70" s="306"/>
      <c r="AF70" s="306"/>
      <c r="AG70" s="306"/>
      <c r="AH70" s="307"/>
      <c r="AI70" s="308"/>
      <c r="AJ70" s="308"/>
      <c r="AK70" s="305"/>
      <c r="AL70" s="305"/>
    </row>
    <row r="71" spans="1:48" x14ac:dyDescent="0.25">
      <c r="A71" s="6"/>
      <c r="B71" s="6" t="s">
        <v>8</v>
      </c>
      <c r="C71" s="6" t="s">
        <v>2</v>
      </c>
      <c r="D71" s="23" t="str">
        <f>D5</f>
        <v>AGUSTUS</v>
      </c>
      <c r="E71" s="213"/>
      <c r="F71" s="213"/>
      <c r="G71" s="6"/>
      <c r="H71" s="6"/>
      <c r="I71" s="6"/>
      <c r="J71" s="6"/>
      <c r="K71" s="6"/>
      <c r="L71" s="6"/>
      <c r="M71" s="6"/>
      <c r="N71" s="6"/>
      <c r="O71" s="7"/>
      <c r="P71" s="6"/>
      <c r="Q71" s="6"/>
      <c r="R71" s="7"/>
      <c r="S71" s="6"/>
      <c r="T71" s="9"/>
      <c r="U71" s="303"/>
      <c r="V71" s="301"/>
      <c r="W71" s="303"/>
      <c r="X71" s="303"/>
      <c r="Y71" s="309"/>
      <c r="Z71" s="309"/>
      <c r="AA71" s="303"/>
      <c r="AB71" s="303"/>
      <c r="AC71" s="303"/>
      <c r="AD71" s="307"/>
      <c r="AE71" s="306"/>
      <c r="AF71" s="307"/>
      <c r="AG71" s="307"/>
      <c r="AH71" s="310"/>
      <c r="AI71" s="311"/>
      <c r="AJ71" s="311"/>
      <c r="AK71" s="305"/>
      <c r="AL71" s="305"/>
    </row>
    <row r="72" spans="1:48" ht="8.2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7"/>
      <c r="Q72" s="7"/>
      <c r="R72" s="7"/>
      <c r="S72" s="7"/>
      <c r="T72" s="7"/>
      <c r="U72" s="301"/>
      <c r="V72" s="301"/>
      <c r="W72" s="301"/>
      <c r="X72" s="301"/>
      <c r="Y72" s="301"/>
      <c r="Z72" s="301"/>
      <c r="AA72" s="302"/>
      <c r="AB72" s="302"/>
      <c r="AC72" s="301"/>
      <c r="AD72" s="301"/>
      <c r="AE72" s="301"/>
      <c r="AF72" s="301"/>
      <c r="AG72" s="301"/>
      <c r="AH72" s="301"/>
      <c r="AI72" s="301"/>
      <c r="AJ72" s="305"/>
      <c r="AK72" s="305"/>
      <c r="AL72" s="305"/>
      <c r="AM72" s="305"/>
      <c r="AN72" s="305"/>
    </row>
    <row r="73" spans="1:48" s="50" customFormat="1" ht="30.75" customHeight="1" x14ac:dyDescent="0.25">
      <c r="A73" s="27" t="s">
        <v>9</v>
      </c>
      <c r="B73" s="34" t="s">
        <v>92</v>
      </c>
      <c r="C73" s="216"/>
      <c r="D73" s="30" t="s">
        <v>11</v>
      </c>
      <c r="E73" s="28" t="s">
        <v>93</v>
      </c>
      <c r="F73" s="31"/>
      <c r="G73" s="32"/>
      <c r="H73" s="33" t="s">
        <v>62</v>
      </c>
      <c r="I73" s="33" t="s">
        <v>14</v>
      </c>
      <c r="J73" s="34" t="s">
        <v>94</v>
      </c>
      <c r="K73" s="35" t="s">
        <v>95</v>
      </c>
      <c r="L73" s="36"/>
      <c r="M73" s="312" t="s">
        <v>96</v>
      </c>
      <c r="N73" s="313" t="s">
        <v>97</v>
      </c>
      <c r="O73" s="34" t="s">
        <v>98</v>
      </c>
      <c r="P73" s="33" t="s">
        <v>99</v>
      </c>
      <c r="Q73" s="34" t="s">
        <v>100</v>
      </c>
      <c r="R73" s="33" t="s">
        <v>101</v>
      </c>
      <c r="S73" s="34" t="s">
        <v>102</v>
      </c>
      <c r="T73" s="33" t="s">
        <v>103</v>
      </c>
      <c r="U73" s="220" t="s">
        <v>104</v>
      </c>
      <c r="V73" s="220"/>
      <c r="W73" s="220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221"/>
      <c r="AP73" s="221"/>
      <c r="AQ73" s="221"/>
      <c r="AR73" s="221"/>
      <c r="AS73" s="221"/>
      <c r="AT73" s="221"/>
      <c r="AU73" s="221"/>
    </row>
    <row r="74" spans="1:48" s="50" customFormat="1" ht="30.75" customHeight="1" x14ac:dyDescent="0.25">
      <c r="A74" s="51"/>
      <c r="B74" s="222"/>
      <c r="C74" s="223"/>
      <c r="D74" s="53"/>
      <c r="E74" s="54"/>
      <c r="F74" s="55"/>
      <c r="G74" s="56"/>
      <c r="H74" s="57"/>
      <c r="I74" s="58"/>
      <c r="J74" s="51"/>
      <c r="K74" s="59"/>
      <c r="L74" s="60"/>
      <c r="M74" s="314"/>
      <c r="N74" s="315"/>
      <c r="O74" s="222"/>
      <c r="P74" s="57"/>
      <c r="Q74" s="222"/>
      <c r="R74" s="57"/>
      <c r="S74" s="222"/>
      <c r="T74" s="57"/>
      <c r="U74" s="220"/>
      <c r="V74" s="220"/>
      <c r="W74" s="220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O74" s="221"/>
      <c r="AP74" s="221"/>
      <c r="AQ74" s="221"/>
      <c r="AR74" s="221"/>
      <c r="AS74" s="221"/>
      <c r="AT74" s="221"/>
      <c r="AU74" s="221"/>
    </row>
    <row r="75" spans="1:48" s="83" customFormat="1" ht="30" customHeight="1" x14ac:dyDescent="0.25">
      <c r="A75" s="51"/>
      <c r="B75" s="222"/>
      <c r="C75" s="223"/>
      <c r="D75" s="53"/>
      <c r="E75" s="34" t="s">
        <v>38</v>
      </c>
      <c r="F75" s="34" t="s">
        <v>39</v>
      </c>
      <c r="G75" s="34" t="s">
        <v>40</v>
      </c>
      <c r="H75" s="57"/>
      <c r="I75" s="58"/>
      <c r="J75" s="51"/>
      <c r="K75" s="59"/>
      <c r="L75" s="60"/>
      <c r="M75" s="314"/>
      <c r="N75" s="315"/>
      <c r="O75" s="222"/>
      <c r="P75" s="57"/>
      <c r="Q75" s="222"/>
      <c r="R75" s="57"/>
      <c r="S75" s="222"/>
      <c r="T75" s="57"/>
      <c r="U75" s="220"/>
      <c r="V75" s="220"/>
      <c r="W75" s="220"/>
      <c r="AN75" s="50"/>
      <c r="AO75" s="221"/>
      <c r="AP75" s="221"/>
      <c r="AQ75" s="227"/>
      <c r="AR75" s="221"/>
      <c r="AS75" s="221"/>
      <c r="AT75" s="226"/>
      <c r="AU75" s="227"/>
    </row>
    <row r="76" spans="1:48" s="83" customFormat="1" ht="27.75" customHeight="1" x14ac:dyDescent="0.25">
      <c r="A76" s="84"/>
      <c r="B76" s="228"/>
      <c r="C76" s="229"/>
      <c r="D76" s="56"/>
      <c r="E76" s="84"/>
      <c r="F76" s="84"/>
      <c r="G76" s="84"/>
      <c r="H76" s="86"/>
      <c r="I76" s="87"/>
      <c r="J76" s="84"/>
      <c r="K76" s="88"/>
      <c r="L76" s="89"/>
      <c r="M76" s="316"/>
      <c r="N76" s="317"/>
      <c r="O76" s="228"/>
      <c r="P76" s="86"/>
      <c r="Q76" s="228"/>
      <c r="R76" s="86"/>
      <c r="S76" s="228"/>
      <c r="T76" s="86"/>
      <c r="U76" s="220"/>
      <c r="V76" s="220"/>
      <c r="W76" s="220"/>
      <c r="AN76" s="50"/>
      <c r="AT76" s="221"/>
      <c r="AU76" s="221"/>
    </row>
    <row r="77" spans="1:48" s="50" customFormat="1" x14ac:dyDescent="0.25">
      <c r="A77" s="107">
        <v>1</v>
      </c>
      <c r="B77" s="112">
        <v>2</v>
      </c>
      <c r="C77" s="108"/>
      <c r="D77" s="110">
        <v>3</v>
      </c>
      <c r="E77" s="111">
        <v>4</v>
      </c>
      <c r="F77" s="112">
        <v>5</v>
      </c>
      <c r="G77" s="112">
        <v>6</v>
      </c>
      <c r="H77" s="113">
        <v>7</v>
      </c>
      <c r="I77" s="112">
        <v>8</v>
      </c>
      <c r="J77" s="112">
        <v>9</v>
      </c>
      <c r="K77" s="114"/>
      <c r="L77" s="115">
        <v>10</v>
      </c>
      <c r="M77" s="111">
        <v>11</v>
      </c>
      <c r="N77" s="116">
        <v>12</v>
      </c>
      <c r="O77" s="112">
        <v>13</v>
      </c>
      <c r="P77" s="111">
        <v>14</v>
      </c>
      <c r="Q77" s="136">
        <v>15</v>
      </c>
      <c r="R77" s="318">
        <v>16</v>
      </c>
      <c r="S77" s="112">
        <v>17</v>
      </c>
      <c r="T77" s="112">
        <v>18</v>
      </c>
      <c r="U77" s="245">
        <v>19</v>
      </c>
      <c r="V77" s="319"/>
      <c r="W77" s="320"/>
      <c r="Y77" s="237"/>
      <c r="Z77" s="237"/>
      <c r="AA77" s="237"/>
      <c r="AB77" s="237"/>
      <c r="AC77" s="237"/>
      <c r="AD77" s="237"/>
      <c r="AF77" s="237"/>
      <c r="AG77" s="237"/>
      <c r="AI77" s="237"/>
      <c r="AJ77" s="237"/>
      <c r="AK77" s="237"/>
      <c r="AL77" s="237"/>
      <c r="AM77" s="237"/>
      <c r="AN77" s="237"/>
      <c r="AO77" s="237"/>
      <c r="AP77" s="237"/>
      <c r="AQ77" s="237"/>
      <c r="AS77" s="237"/>
      <c r="AT77" s="237"/>
    </row>
    <row r="78" spans="1:48" s="50" customFormat="1" x14ac:dyDescent="0.25">
      <c r="A78" s="123">
        <v>1</v>
      </c>
      <c r="B78" s="238" t="str">
        <f>'[1]data faskes19'!B10</f>
        <v>BUNULREJO</v>
      </c>
      <c r="C78" s="178"/>
      <c r="D78" s="126">
        <f>'[1]data faskes19'!E10</f>
        <v>364</v>
      </c>
      <c r="E78" s="123">
        <f>COUNTIFS('[1]Form 3E'!$C$15:$C$726,"&gt;="&amp;$AZ$10,'[1]Form 3E'!$C$15:$C$726,"&lt;="&amp;$BA$10,'[1]Form 3E'!$N$15:$N$726,"R",'[1]Form 3E'!$H$15:$H$726,B78)</f>
        <v>0</v>
      </c>
      <c r="F78" s="123">
        <f>COUNTIFS('[1]Form 3E'!$C$15:$C$726,"&gt;="&amp;$AZ$10,'[1]Form 3E'!$C$15:$C$726,"&lt;="&amp;$BA$10,'[1]Form 3E'!$N$15:$N$726,"NR",'[1]Form 3E'!$H$15:$H$726,B78)</f>
        <v>10</v>
      </c>
      <c r="G78" s="123">
        <f>SUM(E78:F78)</f>
        <v>10</v>
      </c>
      <c r="H78" s="127">
        <f>G78/D78*100</f>
        <v>2.7472527472527473</v>
      </c>
      <c r="I78" s="128">
        <f>E78/G78*100</f>
        <v>0</v>
      </c>
      <c r="J78" s="123">
        <f>COUNTIFS('[1]Form 3E'!$C$15:$C$726,"&gt;="&amp;$AZ$10,'[1]Form 3E'!$C$15:$C$726,"&lt;="&amp;$BA$10,'[1]Form 3E'!$N$15:$N$726,"R",'[1]Form 3E'!$R$15:$R$726,"Y",'[1]Form 3E'!$H$15:$H$726,B78)</f>
        <v>0</v>
      </c>
      <c r="K78" s="129"/>
      <c r="L78" s="127" t="e">
        <f>J78/E78*100</f>
        <v>#DIV/0!</v>
      </c>
      <c r="M78" s="123">
        <f>COUNTIFS('[1]Form 3E'!$C$15:$C$726,"&gt;="&amp;$AZ$10,'[1]Form 3E'!$C$15:$C$726,"&lt;="&amp;$BA$10,'[1]Form 3E'!$N$15:$N$726,"R",'[1]Form 3E'!$S$15:$S$726,"Y",'[1]Form 3E'!$H$15:$H$726,B78)</f>
        <v>0</v>
      </c>
      <c r="N78" s="116" t="e">
        <f>M78/E78*100</f>
        <v>#DIV/0!</v>
      </c>
      <c r="O78" s="123">
        <f>COUNTIFS('[1]Form 3E'!$C$15:$C$726,"&gt;="&amp;$AZ$10,'[1]Form 3E'!$C$15:$C$726,"&lt;="&amp;$BA$10,'[1]Form 3E'!$N$15:$N$726,"R",'[1]Form 3E'!$W$15:$W$726,"Y",'[1]Form 3E'!$H$15:$H$726,B78)</f>
        <v>0</v>
      </c>
      <c r="P78" s="112" t="e">
        <f>O78/E78*100</f>
        <v>#DIV/0!</v>
      </c>
      <c r="Q78" s="123">
        <f>COUNTIFS('[1]Form 3E'!$AK$15:$AK$726,"&gt;="&amp;$AZ$10,'[1]Form 3E'!$AK$15:$AK$726,"&lt;="&amp;$BA$10,'[1]Form 3E'!$AL$15:$AL$726,"R",'[1]Form 3E'!$N$15:$N$726,"R",'[1]Form 3E'!$H$15:$H$726,B78)</f>
        <v>0</v>
      </c>
      <c r="R78" s="318" t="e">
        <f>Q78/E78*100</f>
        <v>#DIV/0!</v>
      </c>
      <c r="S78" s="123">
        <f>COUNTIFS('[1]Form 3E'!$C$15:$C$726,"&gt;="&amp;$AZ$10,'[1]Form 3E'!$C$15:$C$726,"&lt;="&amp;$BA$10,'[1]Form 3E'!$N$15:$N$726,"R",'[1]Form 3E'!$AJ$15:$AJ$726,"Y",'[1]Form 3E'!$H$15:$H$726,B78)</f>
        <v>0</v>
      </c>
      <c r="T78" s="134" t="e">
        <f>S78/E78*100</f>
        <v>#DIV/0!</v>
      </c>
      <c r="U78" s="245"/>
      <c r="V78" s="319"/>
      <c r="W78" s="320"/>
      <c r="Y78" s="237"/>
      <c r="Z78" s="237"/>
      <c r="AA78" s="237"/>
      <c r="AB78" s="237"/>
      <c r="AC78" s="237"/>
      <c r="AD78" s="237"/>
      <c r="AE78" s="321"/>
      <c r="AF78" s="237"/>
      <c r="AG78" s="237"/>
      <c r="AH78" s="237"/>
      <c r="AI78" s="237"/>
      <c r="AJ78" s="237"/>
      <c r="AK78" s="237"/>
      <c r="AL78" s="237"/>
      <c r="AM78" s="237"/>
      <c r="AN78" s="237"/>
      <c r="AO78" s="237"/>
      <c r="AP78" s="237"/>
      <c r="AQ78" s="237"/>
      <c r="AR78" s="237"/>
      <c r="AS78" s="237"/>
      <c r="AT78" s="248"/>
      <c r="AU78" s="249"/>
    </row>
    <row r="79" spans="1:48" s="50" customFormat="1" x14ac:dyDescent="0.25">
      <c r="A79" s="123">
        <v>2</v>
      </c>
      <c r="B79" s="238" t="str">
        <f>'[1]data faskes19'!B11</f>
        <v>JODIPAN</v>
      </c>
      <c r="C79" s="178"/>
      <c r="D79" s="126">
        <f>'[1]data faskes19'!E11</f>
        <v>185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8</v>
      </c>
      <c r="G79" s="123">
        <f t="shared" ref="G79:G96" si="36">SUM(E79:F79)</f>
        <v>8</v>
      </c>
      <c r="H79" s="127">
        <f t="shared" ref="H79:H96" si="37">G79/D79*100</f>
        <v>4.3243243243243246</v>
      </c>
      <c r="I79" s="128">
        <f t="shared" ref="I79:I95" si="38"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9"/>
      <c r="L79" s="127" t="e">
        <f t="shared" ref="L79:L95" si="39"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 t="shared" ref="N79:N96" si="40"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 t="shared" ref="P79:P96" si="41"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18" t="e">
        <f t="shared" ref="R79:R96" si="42"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4" t="e">
        <f t="shared" ref="T79:T96" si="43">S79/E79*100</f>
        <v>#DIV/0!</v>
      </c>
      <c r="U79" s="245"/>
      <c r="V79" s="319"/>
      <c r="W79" s="320"/>
      <c r="Y79" s="237"/>
      <c r="Z79" s="237"/>
      <c r="AA79" s="237"/>
      <c r="AB79" s="237"/>
      <c r="AC79" s="237"/>
      <c r="AD79" s="237"/>
      <c r="AE79" s="321"/>
      <c r="AF79" s="237"/>
      <c r="AG79" s="237"/>
      <c r="AH79" s="237"/>
      <c r="AI79" s="237"/>
      <c r="AJ79" s="237"/>
      <c r="AK79" s="237"/>
      <c r="AL79" s="237"/>
      <c r="AM79" s="237"/>
      <c r="AN79" s="237"/>
      <c r="AO79" s="237"/>
      <c r="AP79" s="237"/>
      <c r="AQ79" s="237"/>
      <c r="AR79" s="237"/>
      <c r="AS79" s="237"/>
      <c r="AT79" s="248"/>
      <c r="AU79" s="249"/>
    </row>
    <row r="80" spans="1:48" s="50" customFormat="1" x14ac:dyDescent="0.25">
      <c r="A80" s="123">
        <v>3</v>
      </c>
      <c r="B80" s="238" t="str">
        <f>'[1]data faskes19'!B12</f>
        <v>KESATRIAN</v>
      </c>
      <c r="C80" s="178"/>
      <c r="D80" s="126">
        <f>'[1]data faskes19'!E12</f>
        <v>168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8</v>
      </c>
      <c r="G80" s="123">
        <f t="shared" si="36"/>
        <v>8</v>
      </c>
      <c r="H80" s="127">
        <f t="shared" si="37"/>
        <v>4.7619047619047619</v>
      </c>
      <c r="I80" s="128">
        <f t="shared" si="38"/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9"/>
      <c r="L80" s="127" t="e">
        <f t="shared" si="39"/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si="40"/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si="41"/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18" t="e">
        <f t="shared" si="42"/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4" t="e">
        <f t="shared" si="43"/>
        <v>#DIV/0!</v>
      </c>
      <c r="U80" s="245"/>
      <c r="V80" s="319"/>
      <c r="W80" s="320"/>
      <c r="Y80" s="237"/>
      <c r="Z80" s="237"/>
      <c r="AA80" s="237"/>
      <c r="AB80" s="237"/>
      <c r="AC80" s="237"/>
      <c r="AD80" s="237"/>
      <c r="AE80" s="321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7"/>
      <c r="AS80" s="237"/>
      <c r="AT80" s="248"/>
      <c r="AU80" s="249"/>
    </row>
    <row r="81" spans="1:47" s="50" customFormat="1" hidden="1" x14ac:dyDescent="0.25">
      <c r="A81" s="123">
        <v>4</v>
      </c>
      <c r="B81" s="238" t="str">
        <f>'[1]data faskes19'!B13</f>
        <v>POLEHAN</v>
      </c>
      <c r="C81" s="178"/>
      <c r="D81" s="126">
        <f>'[1]data faskes19'!E13</f>
        <v>283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15</v>
      </c>
      <c r="G81" s="123">
        <f t="shared" si="36"/>
        <v>15</v>
      </c>
      <c r="H81" s="127">
        <f t="shared" si="37"/>
        <v>5.3003533568904597</v>
      </c>
      <c r="I81" s="128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9"/>
      <c r="L81" s="127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18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4" t="e">
        <f t="shared" si="43"/>
        <v>#DIV/0!</v>
      </c>
      <c r="U81" s="245"/>
      <c r="V81" s="319"/>
      <c r="W81" s="320"/>
      <c r="Y81" s="237"/>
      <c r="Z81" s="237"/>
      <c r="AA81" s="237"/>
      <c r="AB81" s="237"/>
      <c r="AC81" s="237"/>
      <c r="AD81" s="237"/>
      <c r="AE81" s="321"/>
      <c r="AF81" s="237"/>
      <c r="AG81" s="237"/>
      <c r="AH81" s="237"/>
      <c r="AI81" s="237"/>
      <c r="AJ81" s="237"/>
      <c r="AK81" s="237"/>
      <c r="AL81" s="237"/>
      <c r="AM81" s="237"/>
      <c r="AN81" s="237"/>
      <c r="AO81" s="237"/>
      <c r="AP81" s="237"/>
      <c r="AQ81" s="237"/>
      <c r="AR81" s="237"/>
      <c r="AS81" s="237"/>
      <c r="AT81" s="248"/>
      <c r="AU81" s="249"/>
    </row>
    <row r="82" spans="1:47" s="50" customFormat="1" hidden="1" x14ac:dyDescent="0.25">
      <c r="A82" s="123">
        <v>5</v>
      </c>
      <c r="B82" s="238">
        <f>'[1]data faskes19'!B14</f>
        <v>0</v>
      </c>
      <c r="C82" s="178"/>
      <c r="D82" s="126">
        <f>'[1]data faskes19'!E14</f>
        <v>0</v>
      </c>
      <c r="E82" s="123">
        <f>COUNTIFS('[1]Form 3E'!$C$15:$C$726,"&gt;="&amp;$AZ$10,'[1]Form 3E'!$C$15:$C$726,"&lt;="&amp;$BA$10,'[1]Form 3E'!$N$15:$N$726,"R",'[1]Form 3E'!$H$15:$H$726,B82)</f>
        <v>0</v>
      </c>
      <c r="F82" s="123">
        <f>COUNTIFS('[1]Form 3E'!$C$15:$C$726,"&gt;="&amp;$AZ$10,'[1]Form 3E'!$C$15:$C$726,"&lt;="&amp;$BA$10,'[1]Form 3E'!$N$15:$N$726,"NR",'[1]Form 3E'!$H$15:$H$726,B82)</f>
        <v>0</v>
      </c>
      <c r="G82" s="123">
        <f t="shared" si="36"/>
        <v>0</v>
      </c>
      <c r="H82" s="127" t="e">
        <f t="shared" si="37"/>
        <v>#DIV/0!</v>
      </c>
      <c r="I82" s="128" t="e">
        <f t="shared" si="38"/>
        <v>#DIV/0!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9"/>
      <c r="L82" s="127" t="e">
        <f t="shared" si="39"/>
        <v>#DIV/0!</v>
      </c>
      <c r="M82" s="123">
        <f>COUNTIFS('[1]Form 3E'!$C$15:$C$726,"&gt;="&amp;$AZ$10,'[1]Form 3E'!$C$15:$C$726,"&lt;="&amp;$BA$10,'[1]Form 3E'!$N$15:$N$726,"R",'[1]Form 3E'!$S$15:$S$726,"Y",'[1]Form 3E'!$H$15:$H$726,B82)</f>
        <v>0</v>
      </c>
      <c r="N82" s="116" t="e">
        <f t="shared" si="40"/>
        <v>#DIV/0!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 t="e">
        <f t="shared" si="41"/>
        <v>#DIV/0!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18" t="e">
        <f t="shared" si="42"/>
        <v>#DIV/0!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4" t="e">
        <f t="shared" si="43"/>
        <v>#DIV/0!</v>
      </c>
      <c r="U82" s="245"/>
      <c r="V82" s="319"/>
      <c r="W82" s="320"/>
      <c r="Y82" s="237"/>
      <c r="Z82" s="237"/>
      <c r="AA82" s="237"/>
      <c r="AB82" s="237"/>
      <c r="AC82" s="237"/>
      <c r="AD82" s="237"/>
      <c r="AE82" s="321"/>
      <c r="AF82" s="237"/>
      <c r="AG82" s="237"/>
      <c r="AH82" s="237"/>
      <c r="AI82" s="237"/>
      <c r="AJ82" s="237"/>
      <c r="AK82" s="237"/>
      <c r="AL82" s="237"/>
      <c r="AM82" s="237"/>
      <c r="AN82" s="237"/>
      <c r="AO82" s="237"/>
      <c r="AP82" s="237"/>
      <c r="AQ82" s="237"/>
      <c r="AR82" s="237"/>
      <c r="AS82" s="237"/>
      <c r="AT82" s="248"/>
      <c r="AU82" s="249"/>
    </row>
    <row r="83" spans="1:47" s="50" customFormat="1" hidden="1" x14ac:dyDescent="0.25">
      <c r="A83" s="123">
        <v>6</v>
      </c>
      <c r="B83" s="238">
        <f>'[1]data faskes19'!B15</f>
        <v>0</v>
      </c>
      <c r="C83" s="178"/>
      <c r="D83" s="126">
        <f>'[1]data faskes19'!E15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7" t="e">
        <f t="shared" si="37"/>
        <v>#DIV/0!</v>
      </c>
      <c r="I83" s="128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9"/>
      <c r="L83" s="127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18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4" t="e">
        <f t="shared" si="43"/>
        <v>#DIV/0!</v>
      </c>
      <c r="U83" s="245"/>
      <c r="V83" s="319"/>
      <c r="W83" s="320"/>
      <c r="Y83" s="237"/>
      <c r="Z83" s="237"/>
      <c r="AA83" s="237"/>
      <c r="AB83" s="237"/>
      <c r="AC83" s="237"/>
      <c r="AD83" s="237"/>
      <c r="AE83" s="321"/>
      <c r="AF83" s="237"/>
      <c r="AG83" s="237"/>
      <c r="AH83" s="237"/>
      <c r="AI83" s="237"/>
      <c r="AJ83" s="237"/>
      <c r="AK83" s="237"/>
      <c r="AL83" s="237"/>
      <c r="AM83" s="237"/>
      <c r="AN83" s="237"/>
      <c r="AO83" s="237"/>
      <c r="AP83" s="237"/>
      <c r="AQ83" s="237"/>
      <c r="AR83" s="237"/>
      <c r="AS83" s="237"/>
      <c r="AT83" s="248"/>
      <c r="AU83" s="249"/>
    </row>
    <row r="84" spans="1:47" s="50" customFormat="1" hidden="1" x14ac:dyDescent="0.25">
      <c r="A84" s="123">
        <v>7</v>
      </c>
      <c r="B84" s="238">
        <f>'[1]data faskes19'!B16</f>
        <v>0</v>
      </c>
      <c r="C84" s="178"/>
      <c r="D84" s="126">
        <f>'[1]data faskes19'!E16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7" t="e">
        <f t="shared" si="37"/>
        <v>#DIV/0!</v>
      </c>
      <c r="I84" s="128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9"/>
      <c r="L84" s="127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18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4" t="e">
        <f t="shared" si="43"/>
        <v>#DIV/0!</v>
      </c>
      <c r="U84" s="245"/>
      <c r="V84" s="319"/>
      <c r="W84" s="320"/>
      <c r="Y84" s="237"/>
      <c r="Z84" s="237"/>
      <c r="AA84" s="237"/>
      <c r="AB84" s="237"/>
      <c r="AC84" s="237"/>
      <c r="AD84" s="237"/>
      <c r="AE84" s="321"/>
      <c r="AF84" s="237"/>
      <c r="AG84" s="237"/>
      <c r="AH84" s="237"/>
      <c r="AI84" s="237"/>
      <c r="AJ84" s="237"/>
      <c r="AK84" s="237"/>
      <c r="AL84" s="237"/>
      <c r="AM84" s="237"/>
      <c r="AN84" s="237"/>
      <c r="AO84" s="237"/>
      <c r="AP84" s="237"/>
      <c r="AQ84" s="237"/>
      <c r="AR84" s="237"/>
      <c r="AS84" s="237"/>
      <c r="AT84" s="248"/>
      <c r="AU84" s="249"/>
    </row>
    <row r="85" spans="1:47" s="50" customFormat="1" hidden="1" x14ac:dyDescent="0.25">
      <c r="A85" s="123">
        <v>8</v>
      </c>
      <c r="B85" s="238">
        <f>'[1]data faskes19'!B17</f>
        <v>0</v>
      </c>
      <c r="C85" s="178"/>
      <c r="D85" s="126">
        <f>'[1]data faskes19'!E17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7" t="e">
        <f t="shared" si="37"/>
        <v>#DIV/0!</v>
      </c>
      <c r="I85" s="128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9"/>
      <c r="L85" s="127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18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4" t="e">
        <f t="shared" si="43"/>
        <v>#DIV/0!</v>
      </c>
      <c r="U85" s="245"/>
      <c r="V85" s="319"/>
      <c r="W85" s="320"/>
      <c r="Y85" s="237"/>
      <c r="Z85" s="237"/>
      <c r="AA85" s="237"/>
      <c r="AB85" s="237"/>
      <c r="AC85" s="237"/>
      <c r="AD85" s="237"/>
      <c r="AE85" s="321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7"/>
      <c r="AS85" s="237"/>
      <c r="AT85" s="248"/>
      <c r="AU85" s="249"/>
    </row>
    <row r="86" spans="1:47" s="50" customFormat="1" hidden="1" x14ac:dyDescent="0.25">
      <c r="A86" s="123">
        <v>9</v>
      </c>
      <c r="B86" s="238">
        <f>'[1]data faskes19'!B18</f>
        <v>0</v>
      </c>
      <c r="C86" s="178"/>
      <c r="D86" s="126">
        <f>'[1]data faskes19'!E18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7" t="e">
        <f t="shared" si="37"/>
        <v>#DIV/0!</v>
      </c>
      <c r="I86" s="128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9"/>
      <c r="L86" s="127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18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4" t="e">
        <f t="shared" si="43"/>
        <v>#DIV/0!</v>
      </c>
      <c r="U86" s="245"/>
      <c r="V86" s="319"/>
      <c r="W86" s="320"/>
      <c r="Y86" s="237"/>
      <c r="Z86" s="237"/>
      <c r="AA86" s="237"/>
      <c r="AB86" s="237"/>
      <c r="AC86" s="237"/>
      <c r="AD86" s="237"/>
      <c r="AE86" s="321"/>
      <c r="AF86" s="237"/>
      <c r="AG86" s="237"/>
      <c r="AH86" s="237"/>
      <c r="AI86" s="237"/>
      <c r="AJ86" s="237"/>
      <c r="AK86" s="237"/>
      <c r="AL86" s="237"/>
      <c r="AM86" s="237"/>
      <c r="AN86" s="237"/>
      <c r="AO86" s="237"/>
      <c r="AP86" s="237"/>
      <c r="AQ86" s="237"/>
      <c r="AR86" s="237"/>
      <c r="AS86" s="237"/>
      <c r="AT86" s="248"/>
      <c r="AU86" s="249"/>
    </row>
    <row r="87" spans="1:47" s="50" customFormat="1" hidden="1" x14ac:dyDescent="0.25">
      <c r="A87" s="123">
        <v>10</v>
      </c>
      <c r="B87" s="238">
        <f>'[1]data faskes19'!B19</f>
        <v>0</v>
      </c>
      <c r="C87" s="178"/>
      <c r="D87" s="126">
        <f>'[1]data faskes19'!E19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7" t="e">
        <f t="shared" si="37"/>
        <v>#DIV/0!</v>
      </c>
      <c r="I87" s="128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9"/>
      <c r="L87" s="127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18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4" t="e">
        <f t="shared" si="43"/>
        <v>#DIV/0!</v>
      </c>
      <c r="U87" s="245"/>
      <c r="V87" s="319"/>
      <c r="W87" s="320"/>
      <c r="Y87" s="237"/>
      <c r="Z87" s="237"/>
      <c r="AA87" s="237"/>
      <c r="AB87" s="237"/>
      <c r="AC87" s="237"/>
      <c r="AD87" s="237"/>
      <c r="AE87" s="321"/>
      <c r="AF87" s="237"/>
      <c r="AG87" s="237"/>
      <c r="AH87" s="237"/>
      <c r="AI87" s="237"/>
      <c r="AJ87" s="237"/>
      <c r="AK87" s="237"/>
      <c r="AL87" s="237"/>
      <c r="AM87" s="237"/>
      <c r="AN87" s="237"/>
      <c r="AO87" s="237"/>
      <c r="AP87" s="237"/>
      <c r="AQ87" s="237"/>
      <c r="AR87" s="237"/>
      <c r="AS87" s="237"/>
      <c r="AT87" s="248"/>
      <c r="AU87" s="249"/>
    </row>
    <row r="88" spans="1:47" s="50" customFormat="1" hidden="1" x14ac:dyDescent="0.25">
      <c r="A88" s="123">
        <v>11</v>
      </c>
      <c r="B88" s="238">
        <f>'[1]data faskes19'!B20</f>
        <v>0</v>
      </c>
      <c r="C88" s="178"/>
      <c r="D88" s="126">
        <f>'[1]data faskes19'!E20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7" t="e">
        <f t="shared" si="37"/>
        <v>#DIV/0!</v>
      </c>
      <c r="I88" s="128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9"/>
      <c r="L88" s="127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18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4" t="e">
        <f t="shared" si="43"/>
        <v>#DIV/0!</v>
      </c>
      <c r="U88" s="245"/>
      <c r="V88" s="319"/>
      <c r="W88" s="320"/>
      <c r="Y88" s="237"/>
      <c r="Z88" s="237"/>
      <c r="AA88" s="237"/>
      <c r="AB88" s="237"/>
      <c r="AC88" s="237"/>
      <c r="AD88" s="237"/>
      <c r="AE88" s="321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48"/>
      <c r="AU88" s="249"/>
    </row>
    <row r="89" spans="1:47" s="50" customFormat="1" hidden="1" x14ac:dyDescent="0.25">
      <c r="A89" s="123">
        <v>12</v>
      </c>
      <c r="B89" s="238">
        <f>'[1]data faskes19'!B21</f>
        <v>0</v>
      </c>
      <c r="C89" s="178"/>
      <c r="D89" s="126">
        <f>'[1]data faskes19'!E21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7" t="e">
        <f t="shared" si="37"/>
        <v>#DIV/0!</v>
      </c>
      <c r="I89" s="128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9"/>
      <c r="L89" s="127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18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4" t="e">
        <f t="shared" si="43"/>
        <v>#DIV/0!</v>
      </c>
      <c r="U89" s="245"/>
      <c r="V89" s="319"/>
      <c r="W89" s="320"/>
      <c r="Y89" s="237"/>
      <c r="Z89" s="237"/>
      <c r="AA89" s="237"/>
      <c r="AB89" s="237"/>
      <c r="AC89" s="237"/>
      <c r="AD89" s="237"/>
      <c r="AE89" s="321"/>
      <c r="AF89" s="237"/>
      <c r="AG89" s="237"/>
      <c r="AH89" s="237"/>
      <c r="AI89" s="237"/>
      <c r="AJ89" s="237"/>
      <c r="AK89" s="237"/>
      <c r="AL89" s="237"/>
      <c r="AM89" s="237"/>
      <c r="AN89" s="83"/>
      <c r="AO89" s="237"/>
      <c r="AP89" s="237"/>
      <c r="AQ89" s="237"/>
      <c r="AR89" s="237"/>
      <c r="AS89" s="237"/>
      <c r="AT89" s="248"/>
      <c r="AU89" s="249"/>
    </row>
    <row r="90" spans="1:47" s="50" customFormat="1" hidden="1" x14ac:dyDescent="0.25">
      <c r="A90" s="123">
        <v>13</v>
      </c>
      <c r="B90" s="238">
        <f>'[1]data faskes19'!B22</f>
        <v>0</v>
      </c>
      <c r="C90" s="178"/>
      <c r="D90" s="126">
        <f>'[1]data faskes19'!E22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7" t="e">
        <f t="shared" si="37"/>
        <v>#DIV/0!</v>
      </c>
      <c r="I90" s="128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9"/>
      <c r="L90" s="127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18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4" t="e">
        <f t="shared" si="43"/>
        <v>#DIV/0!</v>
      </c>
      <c r="U90" s="245"/>
      <c r="V90" s="319"/>
      <c r="W90" s="320"/>
      <c r="Y90" s="237"/>
      <c r="Z90" s="237"/>
      <c r="AA90" s="237"/>
      <c r="AB90" s="237"/>
      <c r="AC90" s="237"/>
      <c r="AD90" s="237"/>
      <c r="AE90" s="321"/>
      <c r="AF90" s="237"/>
      <c r="AG90" s="237"/>
      <c r="AH90" s="237"/>
      <c r="AI90" s="237"/>
      <c r="AJ90" s="237"/>
      <c r="AK90" s="237"/>
      <c r="AL90" s="237"/>
      <c r="AM90" s="237"/>
      <c r="AN90" s="83"/>
      <c r="AO90" s="237"/>
      <c r="AP90" s="237"/>
      <c r="AQ90" s="237"/>
      <c r="AR90" s="237"/>
      <c r="AS90" s="237"/>
      <c r="AT90" s="248"/>
      <c r="AU90" s="249"/>
    </row>
    <row r="91" spans="1:47" s="146" customFormat="1" hidden="1" x14ac:dyDescent="0.25">
      <c r="A91" s="123">
        <v>14</v>
      </c>
      <c r="B91" s="238">
        <f>'[1]data faskes19'!B23</f>
        <v>0</v>
      </c>
      <c r="C91" s="178"/>
      <c r="D91" s="126">
        <f>'[1]data faskes19'!E23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7" t="e">
        <f t="shared" si="37"/>
        <v>#DIV/0!</v>
      </c>
      <c r="I91" s="128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9"/>
      <c r="L91" s="127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18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4" t="e">
        <f t="shared" si="43"/>
        <v>#DIV/0!</v>
      </c>
      <c r="U91" s="245"/>
      <c r="V91" s="322"/>
      <c r="W91" s="323"/>
      <c r="Y91" s="237"/>
      <c r="Z91" s="237"/>
      <c r="AA91" s="237"/>
      <c r="AB91" s="237"/>
      <c r="AC91" s="237"/>
      <c r="AD91" s="237"/>
      <c r="AE91" s="321"/>
      <c r="AF91" s="237"/>
      <c r="AG91" s="237"/>
      <c r="AH91" s="237"/>
      <c r="AI91" s="237"/>
      <c r="AJ91" s="237"/>
      <c r="AK91" s="237"/>
      <c r="AL91" s="237"/>
      <c r="AM91" s="237"/>
      <c r="AN91" s="324"/>
      <c r="AO91" s="237"/>
      <c r="AP91" s="237"/>
      <c r="AQ91" s="237"/>
      <c r="AR91" s="237"/>
      <c r="AS91" s="237"/>
      <c r="AT91" s="248"/>
      <c r="AU91" s="249"/>
    </row>
    <row r="92" spans="1:47" s="50" customFormat="1" hidden="1" x14ac:dyDescent="0.25">
      <c r="A92" s="123">
        <v>15</v>
      </c>
      <c r="B92" s="238" t="e">
        <f>'[1]data faskes19'!#REF!</f>
        <v>#REF!</v>
      </c>
      <c r="C92" s="178"/>
      <c r="D92" s="126" t="e">
        <f>'[1]data faskes19'!#REF!</f>
        <v>#REF!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7" t="e">
        <f t="shared" si="37"/>
        <v>#REF!</v>
      </c>
      <c r="I92" s="128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9"/>
      <c r="L92" s="127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18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4" t="e">
        <f t="shared" si="43"/>
        <v>#DIV/0!</v>
      </c>
      <c r="U92" s="245"/>
      <c r="V92" s="319"/>
      <c r="W92" s="320"/>
      <c r="Y92" s="237"/>
      <c r="Z92" s="237"/>
      <c r="AA92" s="237"/>
      <c r="AB92" s="237"/>
      <c r="AC92" s="237"/>
      <c r="AD92" s="237"/>
      <c r="AE92" s="321"/>
      <c r="AF92" s="237"/>
      <c r="AG92" s="237"/>
      <c r="AH92" s="237"/>
      <c r="AI92" s="237"/>
      <c r="AJ92" s="237"/>
      <c r="AK92" s="237"/>
      <c r="AL92" s="237"/>
      <c r="AM92" s="237"/>
      <c r="AN92" s="83"/>
      <c r="AO92" s="237"/>
      <c r="AP92" s="237"/>
      <c r="AQ92" s="237"/>
      <c r="AR92" s="237"/>
      <c r="AS92" s="237"/>
      <c r="AT92" s="248"/>
      <c r="AU92" s="249"/>
    </row>
    <row r="93" spans="1:47" s="50" customFormat="1" x14ac:dyDescent="0.25">
      <c r="A93" s="148"/>
      <c r="B93" s="325"/>
      <c r="C93" s="253"/>
      <c r="D93" s="254"/>
      <c r="E93" s="148">
        <f>COUNTIFS('[1]Form 3E'!$C$15:$C$726,"&gt;="&amp;$AZ$10,'[1]Form 3E'!$C$15:$C$726,"&lt;="&amp;$BA$10,'[1]Form 3E'!$N$15:$N$726,"R",'[1]Form 3E'!$H$15:$H$726,B93)</f>
        <v>0</v>
      </c>
      <c r="F93" s="148">
        <f>COUNTIFS('[1]Form 3E'!$C$15:$C$726,"&gt;="&amp;$AZ$10,'[1]Form 3E'!$C$15:$C$726,"&lt;="&amp;$BA$10,'[1]Form 3E'!$N$15:$N$726,"NR",'[1]Form 3E'!$H$15:$H$726,B93)</f>
        <v>0</v>
      </c>
      <c r="G93" s="148">
        <f t="shared" si="36"/>
        <v>0</v>
      </c>
      <c r="H93" s="149" t="e">
        <f t="shared" si="37"/>
        <v>#DIV/0!</v>
      </c>
      <c r="I93" s="150" t="e">
        <f t="shared" si="38"/>
        <v>#DIV/0!</v>
      </c>
      <c r="J93" s="148">
        <f>COUNTIFS('[1]Form 3E'!$C$15:$C$726,"&gt;="&amp;$AZ$10,'[1]Form 3E'!$C$15:$C$726,"&lt;="&amp;$BA$10,'[1]Form 3E'!$N$15:$N$726,"R",'[1]Form 3E'!$R$15:$R$726,"Y",'[1]Form 3E'!$H$15:$H$726,B93)</f>
        <v>0</v>
      </c>
      <c r="K93" s="151"/>
      <c r="L93" s="149" t="e">
        <f t="shared" si="39"/>
        <v>#DIV/0!</v>
      </c>
      <c r="M93" s="148">
        <f>COUNTIFS('[1]Form 3E'!$C$15:$C$726,"&gt;="&amp;$AZ$10,'[1]Form 3E'!$C$15:$C$726,"&lt;="&amp;$BA$10,'[1]Form 3E'!$N$15:$N$726,"R",'[1]Form 3E'!$S$15:$S$726,"Y",'[1]Form 3E'!$H$15:$H$726,B93)</f>
        <v>0</v>
      </c>
      <c r="N93" s="153" t="e">
        <f t="shared" si="40"/>
        <v>#DIV/0!</v>
      </c>
      <c r="O93" s="148">
        <f>COUNTIFS('[1]Form 3E'!$C$15:$C$726,"&gt;="&amp;$AZ$10,'[1]Form 3E'!$C$15:$C$726,"&lt;="&amp;$BA$10,'[1]Form 3E'!$N$15:$N$726,"R",'[1]Form 3E'!$W$15:$W$726,"Y",'[1]Form 3E'!$H$15:$H$726,B93)</f>
        <v>0</v>
      </c>
      <c r="P93" s="154" t="e">
        <f t="shared" si="41"/>
        <v>#DIV/0!</v>
      </c>
      <c r="Q93" s="148">
        <f>COUNTIFS('[1]Form 3E'!$AK$15:$AK$726,"&gt;="&amp;$AZ$10,'[1]Form 3E'!$AK$15:$AK$726,"&lt;="&amp;$BA$10,'[1]Form 3E'!$AL$15:$AL$726,"R",'[1]Form 3E'!$N$15:$N$726,"R",'[1]Form 3E'!$H$15:$H$726,B93)</f>
        <v>0</v>
      </c>
      <c r="R93" s="326" t="e">
        <f t="shared" si="42"/>
        <v>#DIV/0!</v>
      </c>
      <c r="S93" s="148">
        <f>COUNTIFS('[1]Form 3E'!$C$15:$C$726,"&gt;="&amp;$AZ$10,'[1]Form 3E'!$C$15:$C$726,"&lt;="&amp;$BA$10,'[1]Form 3E'!$N$15:$N$726,"R",'[1]Form 3E'!$AJ$15:$AJ$726,"Y",'[1]Form 3E'!$H$15:$H$726,B93)</f>
        <v>0</v>
      </c>
      <c r="T93" s="156" t="e">
        <f t="shared" si="43"/>
        <v>#DIV/0!</v>
      </c>
      <c r="U93" s="327"/>
      <c r="V93" s="328"/>
      <c r="W93" s="329"/>
      <c r="Y93" s="237"/>
      <c r="Z93" s="237"/>
      <c r="AA93" s="237"/>
      <c r="AB93" s="237"/>
      <c r="AC93" s="237"/>
      <c r="AD93" s="237"/>
      <c r="AE93" s="321"/>
      <c r="AF93" s="237"/>
      <c r="AG93" s="237"/>
      <c r="AH93" s="237"/>
      <c r="AI93" s="237"/>
      <c r="AJ93" s="237"/>
      <c r="AK93" s="237"/>
      <c r="AL93" s="237"/>
      <c r="AM93" s="237"/>
      <c r="AN93" s="83"/>
      <c r="AO93" s="237"/>
      <c r="AP93" s="237"/>
      <c r="AQ93" s="237"/>
      <c r="AR93" s="237"/>
      <c r="AS93" s="237"/>
      <c r="AT93" s="248"/>
      <c r="AU93" s="249"/>
    </row>
    <row r="94" spans="1:47" s="50" customFormat="1" x14ac:dyDescent="0.25">
      <c r="A94" s="157"/>
      <c r="B94" s="267" t="s">
        <v>90</v>
      </c>
      <c r="C94" s="268"/>
      <c r="D94" s="160">
        <f>'[1]data faskes19'!E27</f>
        <v>1000</v>
      </c>
      <c r="E94" s="161">
        <f>SUM(E78:E93)</f>
        <v>0</v>
      </c>
      <c r="F94" s="161">
        <f>SUM(F78:F93)</f>
        <v>41</v>
      </c>
      <c r="G94" s="269">
        <f t="shared" si="36"/>
        <v>41</v>
      </c>
      <c r="H94" s="162">
        <f t="shared" si="37"/>
        <v>4.1000000000000005</v>
      </c>
      <c r="I94" s="163">
        <f t="shared" si="38"/>
        <v>0</v>
      </c>
      <c r="J94" s="157">
        <f>SUM(J78:J93)</f>
        <v>0</v>
      </c>
      <c r="K94" s="330"/>
      <c r="L94" s="162" t="e">
        <f t="shared" si="39"/>
        <v>#DIV/0!</v>
      </c>
      <c r="M94" s="275">
        <f>SUM(M78:M93)</f>
        <v>0</v>
      </c>
      <c r="N94" s="167" t="e">
        <f t="shared" si="40"/>
        <v>#DIV/0!</v>
      </c>
      <c r="O94" s="170">
        <f>SUM(O78:O93)</f>
        <v>0</v>
      </c>
      <c r="P94" s="157" t="e">
        <f t="shared" si="41"/>
        <v>#DIV/0!</v>
      </c>
      <c r="Q94" s="331">
        <f>SUM(Q78:Q93)</f>
        <v>0</v>
      </c>
      <c r="R94" s="195" t="e">
        <f t="shared" si="42"/>
        <v>#DIV/0!</v>
      </c>
      <c r="S94" s="157">
        <f>SUM(S78:S93)</f>
        <v>0</v>
      </c>
      <c r="T94" s="171" t="e">
        <f t="shared" si="43"/>
        <v>#DIV/0!</v>
      </c>
      <c r="U94" s="332"/>
      <c r="V94" s="333"/>
      <c r="W94" s="334"/>
      <c r="Y94" s="237"/>
      <c r="Z94" s="237"/>
      <c r="AA94" s="237"/>
      <c r="AB94" s="237"/>
      <c r="AC94" s="237"/>
      <c r="AD94" s="237"/>
      <c r="AE94" s="321"/>
      <c r="AF94" s="237"/>
      <c r="AG94" s="237"/>
      <c r="AH94" s="237"/>
      <c r="AI94" s="237"/>
      <c r="AJ94" s="237"/>
      <c r="AK94" s="237"/>
      <c r="AL94" s="237"/>
      <c r="AM94" s="237"/>
      <c r="AN94" s="297"/>
      <c r="AO94" s="237"/>
      <c r="AP94" s="237"/>
      <c r="AQ94" s="237"/>
      <c r="AR94" s="237"/>
      <c r="AS94" s="237"/>
      <c r="AT94" s="248"/>
      <c r="AU94" s="249"/>
    </row>
    <row r="95" spans="1:47" s="50" customFormat="1" x14ac:dyDescent="0.25">
      <c r="A95" s="123"/>
      <c r="B95" s="281" t="s">
        <v>58</v>
      </c>
      <c r="C95" s="282"/>
      <c r="D95" s="283"/>
      <c r="E95" s="123">
        <f>COUNTIFS('[1]Form 3E'!$C$15:$C$726,"&gt;="&amp;$AZ$10,'[1]Form 3E'!$C$15:$C$726,"&lt;="&amp;$BA$10,'[1]Form 3E'!$N$15:$N$726,"R",'[1]Form 3E'!$H$15:$H$726,B95)</f>
        <v>0</v>
      </c>
      <c r="F95" s="123">
        <f>COUNTIFS('[1]Form 3E'!$C$15:$C$726,"&gt;="&amp;$AZ$10,'[1]Form 3E'!$C$15:$C$726,"&lt;="&amp;$BA$10,'[1]Form 3E'!$N$15:$N$726,"NR",'[1]Form 3E'!$H$15:$H$726,B95)</f>
        <v>6</v>
      </c>
      <c r="G95" s="123">
        <f t="shared" si="36"/>
        <v>6</v>
      </c>
      <c r="H95" s="182" t="e">
        <f t="shared" si="37"/>
        <v>#DIV/0!</v>
      </c>
      <c r="I95" s="183">
        <f t="shared" si="38"/>
        <v>0</v>
      </c>
      <c r="J95" s="123">
        <f>COUNTIFS('[1]Form 3E'!$C$15:$C$726,"&gt;="&amp;$AZ$10,'[1]Form 3E'!$C$15:$C$726,"&lt;="&amp;$BA$10,'[1]Form 3E'!$N$15:$N$726,"R",'[1]Form 3E'!$R$15:$R$726,"Y",'[1]Form 3E'!$H$15:$H$726,B95)</f>
        <v>0</v>
      </c>
      <c r="K95" s="184"/>
      <c r="L95" s="182" t="e">
        <f t="shared" si="39"/>
        <v>#DIV/0!</v>
      </c>
      <c r="M95" s="335">
        <f>COUNTIFS('[1]Form 3E'!$C$15:$C$726,"&gt;="&amp;$AZ$10,'[1]Form 3E'!$C$15:$C$726,"&lt;="&amp;$BA$10,'[1]Form 3E'!$N$15:$N$726,"R",'[1]Form 3E'!$S$15:$S$726,"Y",'[1]Form 3E'!$H$15:$H$726,B95)</f>
        <v>0</v>
      </c>
      <c r="N95" s="131" t="e">
        <f t="shared" si="40"/>
        <v>#DIV/0!</v>
      </c>
      <c r="O95" s="123">
        <f>COUNTIFS('[1]Form 3E'!$C$15:$C$726,"&gt;="&amp;$AZ$10,'[1]Form 3E'!$C$15:$C$726,"&lt;="&amp;$BA$10,'[1]Form 3E'!$N$15:$N$726,"R",'[1]Form 3E'!$W$15:$W$726,"Y",'[1]Form 3E'!$H$15:$H$726,B95)</f>
        <v>0</v>
      </c>
      <c r="P95" s="132" t="e">
        <f t="shared" si="41"/>
        <v>#DIV/0!</v>
      </c>
      <c r="Q95" s="123">
        <f>COUNTIFS('[1]Form 3E'!$AK$15:$AK$726,"&gt;="&amp;$AZ$10,'[1]Form 3E'!$AK$15:$AK$726,"&lt;="&amp;$BA$10,'[1]Form 3E'!$AL$15:$AL$726,"R",'[1]Form 3E'!$N$15:$N$726,"R",'[1]Form 3E'!$H$15:$H$726,B95)</f>
        <v>0</v>
      </c>
      <c r="R95" s="336" t="e">
        <f t="shared" si="42"/>
        <v>#DIV/0!</v>
      </c>
      <c r="S95" s="123">
        <f>COUNTIFS('[1]Form 3E'!$C$15:$C$726,"&gt;="&amp;$AZ$10,'[1]Form 3E'!$C$15:$C$726,"&lt;="&amp;$BA$10,'[1]Form 3E'!$N$15:$N$726,"R",'[1]Form 3E'!$AJ$15:$AJ$726,"Y",'[1]Form 3E'!$H$15:$H$726,B95)</f>
        <v>0</v>
      </c>
      <c r="T95" s="187" t="e">
        <f t="shared" si="43"/>
        <v>#DIV/0!</v>
      </c>
      <c r="U95" s="245"/>
      <c r="V95" s="319"/>
      <c r="W95" s="320"/>
      <c r="Y95" s="237"/>
      <c r="Z95" s="237"/>
      <c r="AA95" s="237"/>
      <c r="AB95" s="237"/>
      <c r="AC95" s="237"/>
      <c r="AD95" s="237"/>
      <c r="AE95" s="321"/>
      <c r="AF95" s="237"/>
      <c r="AG95" s="237"/>
      <c r="AH95" s="237"/>
      <c r="AI95" s="237"/>
      <c r="AJ95" s="237"/>
      <c r="AK95" s="237"/>
      <c r="AL95" s="237"/>
      <c r="AM95" s="237"/>
      <c r="AN95" s="83"/>
      <c r="AO95" s="237"/>
      <c r="AP95" s="237"/>
      <c r="AQ95" s="83"/>
      <c r="AR95" s="83"/>
      <c r="AS95" s="237"/>
      <c r="AT95" s="248"/>
      <c r="AU95" s="249"/>
    </row>
    <row r="96" spans="1:47" s="50" customFormat="1" x14ac:dyDescent="0.25">
      <c r="A96" s="190" t="s">
        <v>40</v>
      </c>
      <c r="B96" s="190"/>
      <c r="C96" s="173"/>
      <c r="D96" s="292">
        <f>D94</f>
        <v>1000</v>
      </c>
      <c r="E96" s="194">
        <f>SUM(E94:E95)</f>
        <v>0</v>
      </c>
      <c r="F96" s="293">
        <f>SUM(F94:F95)</f>
        <v>47</v>
      </c>
      <c r="G96" s="269">
        <f t="shared" si="36"/>
        <v>47</v>
      </c>
      <c r="H96" s="162">
        <f t="shared" si="37"/>
        <v>4.7</v>
      </c>
      <c r="I96" s="163">
        <f>E96/G96*100</f>
        <v>0</v>
      </c>
      <c r="J96" s="170">
        <f>SUM(J94:J95)</f>
        <v>0</v>
      </c>
      <c r="K96" s="330"/>
      <c r="L96" s="162" t="e">
        <f>J96/E96*100</f>
        <v>#DIV/0!</v>
      </c>
      <c r="M96" s="275">
        <f>SUM(M94:M95)</f>
        <v>0</v>
      </c>
      <c r="N96" s="167" t="e">
        <f t="shared" si="40"/>
        <v>#DIV/0!</v>
      </c>
      <c r="O96" s="157">
        <f>SUM(O94:O95)</f>
        <v>0</v>
      </c>
      <c r="P96" s="157" t="e">
        <f t="shared" si="41"/>
        <v>#DIV/0!</v>
      </c>
      <c r="Q96" s="331">
        <f>SUM(Q94:Q95)</f>
        <v>0</v>
      </c>
      <c r="R96" s="195" t="e">
        <f t="shared" si="42"/>
        <v>#DIV/0!</v>
      </c>
      <c r="S96" s="294">
        <f>SUM(S94:S95)</f>
        <v>0</v>
      </c>
      <c r="T96" s="171" t="e">
        <f t="shared" si="43"/>
        <v>#DIV/0!</v>
      </c>
      <c r="U96" s="332"/>
      <c r="V96" s="333"/>
      <c r="W96" s="334"/>
      <c r="Y96" s="237"/>
      <c r="Z96" s="237"/>
      <c r="AA96" s="237"/>
      <c r="AB96" s="237"/>
      <c r="AC96" s="237"/>
      <c r="AD96" s="237"/>
      <c r="AE96" s="321"/>
      <c r="AF96" s="237"/>
      <c r="AG96" s="237"/>
      <c r="AH96" s="237"/>
      <c r="AI96" s="237"/>
      <c r="AJ96" s="297"/>
      <c r="AK96" s="297"/>
      <c r="AL96" s="237"/>
      <c r="AM96" s="297"/>
      <c r="AN96" s="297"/>
      <c r="AO96" s="237"/>
      <c r="AP96" s="237"/>
      <c r="AQ96" s="297"/>
      <c r="AR96" s="297"/>
      <c r="AS96" s="237"/>
      <c r="AT96" s="248"/>
      <c r="AU96" s="249"/>
    </row>
    <row r="97" spans="21:49" s="200" customFormat="1" x14ac:dyDescent="0.25">
      <c r="U97" s="14"/>
      <c r="V97" s="14"/>
      <c r="W97" s="14"/>
      <c r="X97" s="14"/>
      <c r="Y97" s="14"/>
      <c r="Z97" s="14"/>
      <c r="AA97" s="298"/>
      <c r="AB97" s="298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</row>
  </sheetData>
  <sheetProtection sheet="1" objects="1" scenarios="1" formatCells="0" formatColumns="0" formatRows="0" insertColumns="0" insertRows="0" insertHyperlinks="0" deleteRows="0" sort="0" autoFilter="0"/>
  <mergeCells count="117">
    <mergeCell ref="A96:B96"/>
    <mergeCell ref="Q73:Q76"/>
    <mergeCell ref="R73:R76"/>
    <mergeCell ref="S73:S76"/>
    <mergeCell ref="T73:T76"/>
    <mergeCell ref="U73:W76"/>
    <mergeCell ref="E75:E76"/>
    <mergeCell ref="F75:F76"/>
    <mergeCell ref="G75:G76"/>
    <mergeCell ref="J73:J76"/>
    <mergeCell ref="K73:L76"/>
    <mergeCell ref="M73:M76"/>
    <mergeCell ref="N73:N76"/>
    <mergeCell ref="O73:O76"/>
    <mergeCell ref="P73:P76"/>
    <mergeCell ref="AO43:AQ43"/>
    <mergeCell ref="A62:B62"/>
    <mergeCell ref="D69:F69"/>
    <mergeCell ref="E71:F71"/>
    <mergeCell ref="A73:A76"/>
    <mergeCell ref="B73:B76"/>
    <mergeCell ref="D73:D76"/>
    <mergeCell ref="E73:G74"/>
    <mergeCell ref="H73:H76"/>
    <mergeCell ref="I73:I76"/>
    <mergeCell ref="AO39:AQ42"/>
    <mergeCell ref="E41:E42"/>
    <mergeCell ref="F41:F42"/>
    <mergeCell ref="G41:G42"/>
    <mergeCell ref="AG41:AG42"/>
    <mergeCell ref="AH41:AH42"/>
    <mergeCell ref="AI41:AI42"/>
    <mergeCell ref="AG39:AI40"/>
    <mergeCell ref="AJ39:AJ42"/>
    <mergeCell ref="AK39:AK42"/>
    <mergeCell ref="AL39:AL42"/>
    <mergeCell ref="AM39:AM42"/>
    <mergeCell ref="AN39:AN42"/>
    <mergeCell ref="AA39:AA42"/>
    <mergeCell ref="AB39:AB42"/>
    <mergeCell ref="AC39:AC42"/>
    <mergeCell ref="AD39:AD42"/>
    <mergeCell ref="AE39:AE42"/>
    <mergeCell ref="AF39:AF42"/>
    <mergeCell ref="U39:U42"/>
    <mergeCell ref="V39:V42"/>
    <mergeCell ref="W39:W42"/>
    <mergeCell ref="X39:X42"/>
    <mergeCell ref="Y39:Y42"/>
    <mergeCell ref="Z39:Z42"/>
    <mergeCell ref="O39:O42"/>
    <mergeCell ref="P39:P42"/>
    <mergeCell ref="Q39:Q42"/>
    <mergeCell ref="R39:R42"/>
    <mergeCell ref="S39:S42"/>
    <mergeCell ref="T39:T42"/>
    <mergeCell ref="H39:H42"/>
    <mergeCell ref="I39:I42"/>
    <mergeCell ref="J39:J42"/>
    <mergeCell ref="K39:L42"/>
    <mergeCell ref="M39:M42"/>
    <mergeCell ref="N39:N42"/>
    <mergeCell ref="D31:G31"/>
    <mergeCell ref="D35:F35"/>
    <mergeCell ref="E37:F37"/>
    <mergeCell ref="A39:A42"/>
    <mergeCell ref="B39:B42"/>
    <mergeCell ref="D39:D42"/>
    <mergeCell ref="E39:G40"/>
    <mergeCell ref="AK9:AM9"/>
    <mergeCell ref="AN9:AP9"/>
    <mergeCell ref="AQ9:AS9"/>
    <mergeCell ref="AT9:AT10"/>
    <mergeCell ref="AU9:AU10"/>
    <mergeCell ref="A29:B29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W5:AD5 T5:U5 W37:AD37 T71:U71 T37:U37 W71:AD71">
      <formula1>42370</formula1>
      <formula2>43465</formula2>
    </dataValidation>
    <dataValidation type="date" allowBlank="1" showInputMessage="1" showErrorMessage="1" sqref="BA10 AX9:AY9 BA9:BC9 AZ9:AZ10 AZ11:BA11">
      <formula1>42370</formula1>
      <formula2>47848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2023-02-20T07:11:59Z</dcterms:modified>
</cp:coreProperties>
</file>