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April" sheetId="5" r:id="rId1"/>
  </sheets>
  <externalReferences>
    <externalReference r:id="rId2"/>
    <externalReference r:id="rId3"/>
  </externalReferences>
  <definedNames>
    <definedName name="desa">'[1]data faskes19'!$B$10:$B$26</definedName>
    <definedName name="desa19">'[1]data faskes19'!$B$10:$B$26</definedName>
    <definedName name="w">'[2]data faskes19'!$B$10:$B$25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5" l="1"/>
  <c r="D94" i="5"/>
  <c r="D92" i="5"/>
  <c r="B92" i="5"/>
  <c r="D91" i="5"/>
  <c r="B91" i="5"/>
  <c r="D90" i="5"/>
  <c r="B90" i="5"/>
  <c r="D89" i="5"/>
  <c r="B89" i="5"/>
  <c r="D88" i="5"/>
  <c r="B88" i="5"/>
  <c r="D87" i="5"/>
  <c r="B87" i="5"/>
  <c r="D86" i="5"/>
  <c r="B86" i="5"/>
  <c r="D85" i="5"/>
  <c r="B85" i="5"/>
  <c r="D84" i="5"/>
  <c r="B84" i="5"/>
  <c r="D83" i="5"/>
  <c r="B83" i="5"/>
  <c r="D82" i="5"/>
  <c r="B82" i="5"/>
  <c r="D81" i="5"/>
  <c r="B81" i="5"/>
  <c r="D80" i="5"/>
  <c r="B80" i="5"/>
  <c r="D79" i="5"/>
  <c r="B79" i="5"/>
  <c r="D72" i="5"/>
  <c r="L71" i="5"/>
  <c r="D71" i="5"/>
  <c r="L70" i="5"/>
  <c r="D70" i="5"/>
  <c r="L69" i="5"/>
  <c r="D69" i="5"/>
  <c r="X63" i="5"/>
  <c r="D63" i="5"/>
  <c r="AG62" i="5"/>
  <c r="X61" i="5"/>
  <c r="D61" i="5"/>
  <c r="X59" i="5"/>
  <c r="D59" i="5"/>
  <c r="B59" i="5"/>
  <c r="X58" i="5"/>
  <c r="D58" i="5"/>
  <c r="B58" i="5"/>
  <c r="X57" i="5"/>
  <c r="D57" i="5"/>
  <c r="B57" i="5"/>
  <c r="X56" i="5"/>
  <c r="D56" i="5"/>
  <c r="B56" i="5"/>
  <c r="X55" i="5"/>
  <c r="D55" i="5"/>
  <c r="B55" i="5"/>
  <c r="X54" i="5"/>
  <c r="D54" i="5"/>
  <c r="B54" i="5"/>
  <c r="X53" i="5"/>
  <c r="M53" i="5"/>
  <c r="D53" i="5"/>
  <c r="B53" i="5"/>
  <c r="X52" i="5"/>
  <c r="D52" i="5"/>
  <c r="B52" i="5"/>
  <c r="X51" i="5"/>
  <c r="D51" i="5"/>
  <c r="B51" i="5"/>
  <c r="AH50" i="5"/>
  <c r="X50" i="5"/>
  <c r="D50" i="5"/>
  <c r="B50" i="5"/>
  <c r="X49" i="5"/>
  <c r="D49" i="5"/>
  <c r="B49" i="5"/>
  <c r="X48" i="5"/>
  <c r="D48" i="5"/>
  <c r="B48" i="5"/>
  <c r="X47" i="5"/>
  <c r="D47" i="5"/>
  <c r="B47" i="5"/>
  <c r="X46" i="5"/>
  <c r="D46" i="5"/>
  <c r="B46" i="5"/>
  <c r="AG45" i="5"/>
  <c r="X45" i="5"/>
  <c r="D45" i="5"/>
  <c r="B45" i="5"/>
  <c r="D38" i="5"/>
  <c r="L37" i="5"/>
  <c r="D37" i="5"/>
  <c r="L36" i="5"/>
  <c r="D36" i="5"/>
  <c r="L35" i="5"/>
  <c r="D35" i="5"/>
  <c r="M30" i="5"/>
  <c r="M28" i="5"/>
  <c r="D28" i="5"/>
  <c r="D30" i="5" s="1"/>
  <c r="M26" i="5"/>
  <c r="F26" i="5"/>
  <c r="D26" i="5"/>
  <c r="B26" i="5"/>
  <c r="M25" i="5"/>
  <c r="D25" i="5"/>
  <c r="B25" i="5"/>
  <c r="M24" i="5"/>
  <c r="F24" i="5"/>
  <c r="D24" i="5"/>
  <c r="B24" i="5"/>
  <c r="AH23" i="5"/>
  <c r="M23" i="5"/>
  <c r="D23" i="5"/>
  <c r="B23" i="5"/>
  <c r="M22" i="5"/>
  <c r="F22" i="5"/>
  <c r="D22" i="5"/>
  <c r="B22" i="5"/>
  <c r="AH21" i="5"/>
  <c r="M21" i="5"/>
  <c r="D21" i="5"/>
  <c r="B21" i="5"/>
  <c r="M20" i="5"/>
  <c r="D20" i="5"/>
  <c r="B20" i="5"/>
  <c r="V19" i="5"/>
  <c r="M19" i="5"/>
  <c r="F19" i="5"/>
  <c r="D19" i="5"/>
  <c r="B19" i="5"/>
  <c r="M18" i="5"/>
  <c r="D18" i="5"/>
  <c r="B18" i="5"/>
  <c r="AI17" i="5"/>
  <c r="M17" i="5"/>
  <c r="D17" i="5"/>
  <c r="B17" i="5"/>
  <c r="AH16" i="5"/>
  <c r="R16" i="5"/>
  <c r="M16" i="5"/>
  <c r="E16" i="5"/>
  <c r="D16" i="5"/>
  <c r="B16" i="5"/>
  <c r="N15" i="5"/>
  <c r="M15" i="5"/>
  <c r="D15" i="5"/>
  <c r="B15" i="5"/>
  <c r="M14" i="5"/>
  <c r="D14" i="5"/>
  <c r="B14" i="5"/>
  <c r="M13" i="5"/>
  <c r="D13" i="5"/>
  <c r="B13" i="5"/>
  <c r="AD12" i="5"/>
  <c r="R12" i="5"/>
  <c r="M12" i="5"/>
  <c r="E12" i="5"/>
  <c r="D12" i="5"/>
  <c r="B12" i="5"/>
  <c r="BA11" i="5"/>
  <c r="AZ11" i="5"/>
  <c r="AD23" i="5" s="1"/>
  <c r="BA10" i="5"/>
  <c r="AZ10" i="5"/>
  <c r="M56" i="5" s="1"/>
  <c r="BC9" i="5"/>
  <c r="BB9" i="5"/>
  <c r="Z29" i="5" s="1"/>
  <c r="BA9" i="5"/>
  <c r="AZ9" i="5"/>
  <c r="AY9" i="5"/>
  <c r="AX9" i="5"/>
  <c r="L4" i="5"/>
  <c r="D4" i="5"/>
  <c r="L3" i="5"/>
  <c r="D3" i="5"/>
  <c r="L2" i="5"/>
  <c r="D2" i="5"/>
  <c r="AG23" i="5" l="1"/>
  <c r="AH12" i="5"/>
  <c r="N14" i="5"/>
  <c r="E15" i="5"/>
  <c r="AD15" i="5"/>
  <c r="F17" i="5"/>
  <c r="AL17" i="5"/>
  <c r="F18" i="5"/>
  <c r="W18" i="5"/>
  <c r="N20" i="5"/>
  <c r="P20" i="5" s="1"/>
  <c r="Q20" i="5" s="1"/>
  <c r="AD20" i="5"/>
  <c r="AL21" i="5"/>
  <c r="AE22" i="5"/>
  <c r="R23" i="5"/>
  <c r="AN23" i="5"/>
  <c r="J24" i="5"/>
  <c r="L24" i="5" s="1"/>
  <c r="AF24" i="5"/>
  <c r="AI26" i="5"/>
  <c r="AR26" i="5" s="1"/>
  <c r="Z27" i="5"/>
  <c r="AI29" i="5"/>
  <c r="Z47" i="5"/>
  <c r="AM50" i="5"/>
  <c r="AG51" i="5"/>
  <c r="Z52" i="5"/>
  <c r="AD55" i="5"/>
  <c r="AG56" i="5"/>
  <c r="O58" i="5"/>
  <c r="O60" i="5"/>
  <c r="J12" i="5"/>
  <c r="V12" i="5"/>
  <c r="AI12" i="5"/>
  <c r="AL13" i="5"/>
  <c r="O14" i="5"/>
  <c r="F15" i="5"/>
  <c r="R15" i="5"/>
  <c r="AE15" i="5"/>
  <c r="J16" i="5"/>
  <c r="L16" i="5" s="1"/>
  <c r="W16" i="5"/>
  <c r="AN16" i="5"/>
  <c r="AN17" i="5"/>
  <c r="AP17" i="5" s="1"/>
  <c r="J18" i="5"/>
  <c r="Z18" i="5"/>
  <c r="O20" i="5"/>
  <c r="AH20" i="5"/>
  <c r="V21" i="5"/>
  <c r="AN21" i="5"/>
  <c r="N22" i="5"/>
  <c r="AH22" i="5"/>
  <c r="E23" i="5"/>
  <c r="V23" i="5"/>
  <c r="X23" i="5" s="1"/>
  <c r="AI24" i="5"/>
  <c r="AN25" i="5"/>
  <c r="AD27" i="5"/>
  <c r="AL29" i="5"/>
  <c r="AB47" i="5"/>
  <c r="Z48" i="5"/>
  <c r="AA48" i="5" s="1"/>
  <c r="Z53" i="5"/>
  <c r="AM54" i="5"/>
  <c r="AN54" i="5" s="1"/>
  <c r="AM55" i="5"/>
  <c r="AB60" i="5"/>
  <c r="Z15" i="5"/>
  <c r="Z20" i="5"/>
  <c r="J13" i="5"/>
  <c r="E14" i="5"/>
  <c r="AH48" i="5"/>
  <c r="AD53" i="5"/>
  <c r="Z24" i="5"/>
  <c r="R14" i="5"/>
  <c r="J17" i="5"/>
  <c r="L17" i="5" s="1"/>
  <c r="AI20" i="5"/>
  <c r="O22" i="5"/>
  <c r="W23" i="5"/>
  <c r="S25" i="5"/>
  <c r="AF27" i="5"/>
  <c r="Z12" i="5"/>
  <c r="F14" i="5"/>
  <c r="S14" i="5"/>
  <c r="E21" i="5"/>
  <c r="W25" i="5"/>
  <c r="AN27" i="5"/>
  <c r="N29" i="5"/>
  <c r="Z49" i="5"/>
  <c r="F51" i="5"/>
  <c r="E52" i="5"/>
  <c r="O57" i="5"/>
  <c r="P57" i="5" s="1"/>
  <c r="S13" i="5"/>
  <c r="AF13" i="5"/>
  <c r="W14" i="5"/>
  <c r="W12" i="5"/>
  <c r="Z13" i="5"/>
  <c r="S15" i="5"/>
  <c r="W21" i="5"/>
  <c r="F23" i="5"/>
  <c r="V15" i="5"/>
  <c r="X15" i="5" s="1"/>
  <c r="S20" i="5"/>
  <c r="S22" i="5"/>
  <c r="AN24" i="5"/>
  <c r="AP24" i="5" s="1"/>
  <c r="N12" i="5"/>
  <c r="E13" i="5"/>
  <c r="AD13" i="5"/>
  <c r="AH14" i="5"/>
  <c r="J15" i="5"/>
  <c r="L15" i="5" s="1"/>
  <c r="W15" i="5"/>
  <c r="AI15" i="5"/>
  <c r="N16" i="5"/>
  <c r="P16" i="5" s="1"/>
  <c r="Q16" i="5" s="1"/>
  <c r="AD16" i="5"/>
  <c r="N17" i="5"/>
  <c r="P17" i="5" s="1"/>
  <c r="Q17" i="5" s="1"/>
  <c r="AD17" i="5"/>
  <c r="O18" i="5"/>
  <c r="AF18" i="5"/>
  <c r="R19" i="5"/>
  <c r="AH19" i="5"/>
  <c r="E20" i="5"/>
  <c r="W20" i="5"/>
  <c r="J23" i="5"/>
  <c r="L23" i="5" s="1"/>
  <c r="AO24" i="5"/>
  <c r="F27" i="5"/>
  <c r="S29" i="5"/>
  <c r="Z45" i="5"/>
  <c r="AB49" i="5"/>
  <c r="E55" i="5"/>
  <c r="AQ21" i="5"/>
  <c r="O23" i="5"/>
  <c r="S93" i="5"/>
  <c r="J93" i="5"/>
  <c r="S91" i="5"/>
  <c r="T91" i="5" s="1"/>
  <c r="J91" i="5"/>
  <c r="M89" i="5"/>
  <c r="N89" i="5" s="1"/>
  <c r="E88" i="5"/>
  <c r="O87" i="5"/>
  <c r="P87" i="5" s="1"/>
  <c r="F87" i="5"/>
  <c r="Q85" i="5"/>
  <c r="S83" i="5"/>
  <c r="J83" i="5"/>
  <c r="L83" i="5" s="1"/>
  <c r="M81" i="5"/>
  <c r="E80" i="5"/>
  <c r="O79" i="5"/>
  <c r="F79" i="5"/>
  <c r="AH62" i="5"/>
  <c r="AI62" i="5" s="1"/>
  <c r="AJ62" i="5" s="1"/>
  <c r="Z59" i="5"/>
  <c r="E59" i="5"/>
  <c r="S95" i="5"/>
  <c r="T95" i="5" s="1"/>
  <c r="J95" i="5"/>
  <c r="Q92" i="5"/>
  <c r="R92" i="5" s="1"/>
  <c r="S90" i="5"/>
  <c r="J90" i="5"/>
  <c r="M88" i="5"/>
  <c r="N88" i="5" s="1"/>
  <c r="E87" i="5"/>
  <c r="O86" i="5"/>
  <c r="P86" i="5" s="1"/>
  <c r="F86" i="5"/>
  <c r="Q93" i="5"/>
  <c r="Q91" i="5"/>
  <c r="R91" i="5" s="1"/>
  <c r="S89" i="5"/>
  <c r="J89" i="5"/>
  <c r="M87" i="5"/>
  <c r="N87" i="5" s="1"/>
  <c r="E86" i="5"/>
  <c r="O85" i="5"/>
  <c r="F85" i="5"/>
  <c r="Q95" i="5"/>
  <c r="O92" i="5"/>
  <c r="P92" i="5" s="1"/>
  <c r="F92" i="5"/>
  <c r="Q90" i="5"/>
  <c r="S88" i="5"/>
  <c r="T88" i="5" s="1"/>
  <c r="J88" i="5"/>
  <c r="L88" i="5" s="1"/>
  <c r="M86" i="5"/>
  <c r="N86" i="5" s="1"/>
  <c r="E85" i="5"/>
  <c r="O84" i="5"/>
  <c r="F84" i="5"/>
  <c r="Q82" i="5"/>
  <c r="S80" i="5"/>
  <c r="J80" i="5"/>
  <c r="AM62" i="5"/>
  <c r="AN62" i="5" s="1"/>
  <c r="AD62" i="5"/>
  <c r="Q62" i="5"/>
  <c r="R62" i="5" s="1"/>
  <c r="Z60" i="5"/>
  <c r="M60" i="5"/>
  <c r="N60" i="5" s="1"/>
  <c r="W59" i="5"/>
  <c r="Y59" i="5" s="1"/>
  <c r="W58" i="5"/>
  <c r="Y58" i="5" s="1"/>
  <c r="W57" i="5"/>
  <c r="Y57" i="5" s="1"/>
  <c r="W56" i="5"/>
  <c r="Y56" i="5" s="1"/>
  <c r="W55" i="5"/>
  <c r="Y55" i="5" s="1"/>
  <c r="W54" i="5"/>
  <c r="Y54" i="5" s="1"/>
  <c r="W53" i="5"/>
  <c r="Y53" i="5" s="1"/>
  <c r="O93" i="5"/>
  <c r="F93" i="5"/>
  <c r="E92" i="5"/>
  <c r="O91" i="5"/>
  <c r="F91" i="5"/>
  <c r="Q89" i="5"/>
  <c r="S87" i="5"/>
  <c r="T87" i="5" s="1"/>
  <c r="J87" i="5"/>
  <c r="L87" i="5" s="1"/>
  <c r="M85" i="5"/>
  <c r="N85" i="5" s="1"/>
  <c r="E84" i="5"/>
  <c r="O83" i="5"/>
  <c r="F83" i="5"/>
  <c r="Q81" i="5"/>
  <c r="S79" i="5"/>
  <c r="J79" i="5"/>
  <c r="AH60" i="5"/>
  <c r="AM59" i="5"/>
  <c r="AN59" i="5" s="1"/>
  <c r="AD59" i="5"/>
  <c r="AE59" i="5" s="1"/>
  <c r="AM58" i="5"/>
  <c r="AD58" i="5"/>
  <c r="AE58" i="5" s="1"/>
  <c r="AM57" i="5"/>
  <c r="AD57" i="5"/>
  <c r="AE57" i="5" s="1"/>
  <c r="O95" i="5"/>
  <c r="P95" i="5" s="1"/>
  <c r="F95" i="5"/>
  <c r="E93" i="5"/>
  <c r="M92" i="5"/>
  <c r="N92" i="5" s="1"/>
  <c r="E91" i="5"/>
  <c r="O90" i="5"/>
  <c r="F90" i="5"/>
  <c r="Q88" i="5"/>
  <c r="R88" i="5" s="1"/>
  <c r="S86" i="5"/>
  <c r="T86" i="5" s="1"/>
  <c r="J86" i="5"/>
  <c r="L86" i="5" s="1"/>
  <c r="M84" i="5"/>
  <c r="N84" i="5" s="1"/>
  <c r="E83" i="5"/>
  <c r="O82" i="5"/>
  <c r="F82" i="5"/>
  <c r="Q80" i="5"/>
  <c r="AK62" i="5"/>
  <c r="AL62" i="5" s="1"/>
  <c r="AB62" i="5"/>
  <c r="AC62" i="5" s="1"/>
  <c r="O62" i="5"/>
  <c r="F62" i="5"/>
  <c r="AG60" i="5"/>
  <c r="AI60" i="5" s="1"/>
  <c r="AJ60" i="5" s="1"/>
  <c r="W60" i="5"/>
  <c r="Y60" i="5" s="1"/>
  <c r="Q59" i="5"/>
  <c r="R59" i="5" s="1"/>
  <c r="Q58" i="5"/>
  <c r="Q57" i="5"/>
  <c r="Q56" i="5"/>
  <c r="R56" i="5" s="1"/>
  <c r="Q55" i="5"/>
  <c r="Q54" i="5"/>
  <c r="Q53" i="5"/>
  <c r="Q52" i="5"/>
  <c r="R52" i="5" s="1"/>
  <c r="Q51" i="5"/>
  <c r="E95" i="5"/>
  <c r="M93" i="5"/>
  <c r="M91" i="5"/>
  <c r="N91" i="5" s="1"/>
  <c r="E90" i="5"/>
  <c r="O89" i="5"/>
  <c r="P89" i="5" s="1"/>
  <c r="F89" i="5"/>
  <c r="Q87" i="5"/>
  <c r="R87" i="5" s="1"/>
  <c r="S85" i="5"/>
  <c r="J85" i="5"/>
  <c r="M83" i="5"/>
  <c r="N83" i="5" s="1"/>
  <c r="E82" i="5"/>
  <c r="O81" i="5"/>
  <c r="F81" i="5"/>
  <c r="Q79" i="5"/>
  <c r="E62" i="5"/>
  <c r="AK59" i="5"/>
  <c r="AL59" i="5" s="1"/>
  <c r="AB59" i="5"/>
  <c r="AC59" i="5" s="1"/>
  <c r="AK58" i="5"/>
  <c r="AL58" i="5" s="1"/>
  <c r="AB58" i="5"/>
  <c r="AC58" i="5" s="1"/>
  <c r="AK57" i="5"/>
  <c r="AL57" i="5" s="1"/>
  <c r="AB57" i="5"/>
  <c r="AC57" i="5" s="1"/>
  <c r="AK56" i="5"/>
  <c r="AL56" i="5" s="1"/>
  <c r="AB56" i="5"/>
  <c r="AC56" i="5" s="1"/>
  <c r="AK55" i="5"/>
  <c r="AL55" i="5" s="1"/>
  <c r="AB55" i="5"/>
  <c r="AC55" i="5" s="1"/>
  <c r="AK54" i="5"/>
  <c r="AL54" i="5" s="1"/>
  <c r="AB54" i="5"/>
  <c r="AC54" i="5" s="1"/>
  <c r="AK53" i="5"/>
  <c r="AL53" i="5" s="1"/>
  <c r="AB53" i="5"/>
  <c r="AC53" i="5" s="1"/>
  <c r="AK52" i="5"/>
  <c r="AL52" i="5" s="1"/>
  <c r="AB52" i="5"/>
  <c r="AK51" i="5"/>
  <c r="AL51" i="5" s="1"/>
  <c r="AB51" i="5"/>
  <c r="S92" i="5"/>
  <c r="T92" i="5" s="1"/>
  <c r="M90" i="5"/>
  <c r="N90" i="5" s="1"/>
  <c r="F88" i="5"/>
  <c r="Q84" i="5"/>
  <c r="R84" i="5" s="1"/>
  <c r="Q83" i="5"/>
  <c r="R83" i="5" s="1"/>
  <c r="M82" i="5"/>
  <c r="E79" i="5"/>
  <c r="J92" i="5"/>
  <c r="L92" i="5" s="1"/>
  <c r="J84" i="5"/>
  <c r="L84" i="5" s="1"/>
  <c r="J82" i="5"/>
  <c r="L82" i="5" s="1"/>
  <c r="J81" i="5"/>
  <c r="F80" i="5"/>
  <c r="M95" i="5"/>
  <c r="N95" i="5" s="1"/>
  <c r="E81" i="5"/>
  <c r="W62" i="5"/>
  <c r="Y62" i="5" s="1"/>
  <c r="AH59" i="5"/>
  <c r="F59" i="5"/>
  <c r="AD52" i="5"/>
  <c r="AD51" i="5"/>
  <c r="W50" i="5"/>
  <c r="Y50" i="5" s="1"/>
  <c r="W49" i="5"/>
  <c r="Y49" i="5" s="1"/>
  <c r="W48" i="5"/>
  <c r="Y48" i="5" s="1"/>
  <c r="W47" i="5"/>
  <c r="Y47" i="5" s="1"/>
  <c r="W46" i="5"/>
  <c r="Y46" i="5" s="1"/>
  <c r="W45" i="5"/>
  <c r="AO29" i="5"/>
  <c r="Y29" i="5"/>
  <c r="AA29" i="5" s="1"/>
  <c r="AK27" i="5"/>
  <c r="AM27" i="5" s="1"/>
  <c r="AL26" i="5"/>
  <c r="V26" i="5"/>
  <c r="N26" i="5"/>
  <c r="E26" i="5"/>
  <c r="AH25" i="5"/>
  <c r="Z25" i="5"/>
  <c r="R25" i="5"/>
  <c r="T25" i="5" s="1"/>
  <c r="AL24" i="5"/>
  <c r="Q60" i="5"/>
  <c r="AG59" i="5"/>
  <c r="AI59" i="5" s="1"/>
  <c r="AJ59" i="5" s="1"/>
  <c r="Z56" i="5"/>
  <c r="AA56" i="5" s="1"/>
  <c r="AH55" i="5"/>
  <c r="O55" i="5"/>
  <c r="Z54" i="5"/>
  <c r="AA54" i="5" s="1"/>
  <c r="AH53" i="5"/>
  <c r="O53" i="5"/>
  <c r="P53" i="5" s="1"/>
  <c r="M52" i="5"/>
  <c r="N52" i="5" s="1"/>
  <c r="M51" i="5"/>
  <c r="AD50" i="5"/>
  <c r="AM49" i="5"/>
  <c r="AD49" i="5"/>
  <c r="AE49" i="5" s="1"/>
  <c r="AM48" i="5"/>
  <c r="AN48" i="5" s="1"/>
  <c r="AD48" i="5"/>
  <c r="AM47" i="5"/>
  <c r="AN47" i="5" s="1"/>
  <c r="AD47" i="5"/>
  <c r="AE47" i="5" s="1"/>
  <c r="AM46" i="5"/>
  <c r="AD46" i="5"/>
  <c r="AE46" i="5" s="1"/>
  <c r="AM45" i="5"/>
  <c r="AD45" i="5"/>
  <c r="AN29" i="5"/>
  <c r="AP29" i="5" s="1"/>
  <c r="F29" i="5"/>
  <c r="J27" i="5"/>
  <c r="L27" i="5" s="1"/>
  <c r="E89" i="5"/>
  <c r="M62" i="5"/>
  <c r="N62" i="5" s="1"/>
  <c r="AM60" i="5"/>
  <c r="AN60" i="5" s="1"/>
  <c r="E56" i="5"/>
  <c r="S82" i="5"/>
  <c r="S81" i="5"/>
  <c r="T81" i="5" s="1"/>
  <c r="O80" i="5"/>
  <c r="M79" i="5"/>
  <c r="AK60" i="5"/>
  <c r="AL60" i="5" s="1"/>
  <c r="AH58" i="5"/>
  <c r="M58" i="5"/>
  <c r="AH57" i="5"/>
  <c r="M57" i="5"/>
  <c r="O50" i="5"/>
  <c r="P50" i="5" s="1"/>
  <c r="F50" i="5"/>
  <c r="O49" i="5"/>
  <c r="P49" i="5" s="1"/>
  <c r="F49" i="5"/>
  <c r="O48" i="5"/>
  <c r="F48" i="5"/>
  <c r="O47" i="5"/>
  <c r="F47" i="5"/>
  <c r="O46" i="5"/>
  <c r="F46" i="5"/>
  <c r="O45" i="5"/>
  <c r="F45" i="5"/>
  <c r="AK29" i="5"/>
  <c r="AM29" i="5" s="1"/>
  <c r="AO27" i="5"/>
  <c r="Y27" i="5"/>
  <c r="AA27" i="5" s="1"/>
  <c r="AH26" i="5"/>
  <c r="Z26" i="5"/>
  <c r="R26" i="5"/>
  <c r="AL25" i="5"/>
  <c r="V25" i="5"/>
  <c r="N25" i="5"/>
  <c r="E25" i="5"/>
  <c r="Z62" i="5"/>
  <c r="Z58" i="5"/>
  <c r="AA58" i="5" s="1"/>
  <c r="E57" i="5"/>
  <c r="AG54" i="5"/>
  <c r="E54" i="5"/>
  <c r="E51" i="5"/>
  <c r="M50" i="5"/>
  <c r="AK49" i="5"/>
  <c r="AL49" i="5" s="1"/>
  <c r="E49" i="5"/>
  <c r="M48" i="5"/>
  <c r="AK47" i="5"/>
  <c r="AL47" i="5" s="1"/>
  <c r="E47" i="5"/>
  <c r="M46" i="5"/>
  <c r="N46" i="5" s="1"/>
  <c r="AK45" i="5"/>
  <c r="E45" i="5"/>
  <c r="R29" i="5"/>
  <c r="T29" i="5" s="1"/>
  <c r="AL27" i="5"/>
  <c r="AO26" i="5"/>
  <c r="J25" i="5"/>
  <c r="L25" i="5" s="1"/>
  <c r="AH24" i="5"/>
  <c r="Y24" i="5"/>
  <c r="AA24" i="5" s="1"/>
  <c r="AK23" i="5"/>
  <c r="AQ23" i="5" s="1"/>
  <c r="AO22" i="5"/>
  <c r="Y22" i="5"/>
  <c r="AK21" i="5"/>
  <c r="AM21" i="5" s="1"/>
  <c r="AO20" i="5"/>
  <c r="Y20" i="5"/>
  <c r="AA20" i="5" s="1"/>
  <c r="AK19" i="5"/>
  <c r="AO18" i="5"/>
  <c r="Y18" i="5"/>
  <c r="AK17" i="5"/>
  <c r="AM17" i="5" s="1"/>
  <c r="AO16" i="5"/>
  <c r="Y16" i="5"/>
  <c r="O88" i="5"/>
  <c r="P88" i="5" s="1"/>
  <c r="AD60" i="5"/>
  <c r="AE60" i="5" s="1"/>
  <c r="O59" i="5"/>
  <c r="AG57" i="5"/>
  <c r="AI57" i="5" s="1"/>
  <c r="AJ57" i="5" s="1"/>
  <c r="O56" i="5"/>
  <c r="P56" i="5" s="1"/>
  <c r="AG55" i="5"/>
  <c r="AI55" i="5" s="1"/>
  <c r="AJ55" i="5" s="1"/>
  <c r="F55" i="5"/>
  <c r="AD54" i="5"/>
  <c r="AM52" i="5"/>
  <c r="W52" i="5"/>
  <c r="Y52" i="5" s="1"/>
  <c r="AB50" i="5"/>
  <c r="Q49" i="5"/>
  <c r="R49" i="5" s="1"/>
  <c r="AB48" i="5"/>
  <c r="AC48" i="5" s="1"/>
  <c r="Q47" i="5"/>
  <c r="R47" i="5" s="1"/>
  <c r="AB46" i="5"/>
  <c r="AC46" i="5" s="1"/>
  <c r="Q45" i="5"/>
  <c r="O29" i="5"/>
  <c r="AI27" i="5"/>
  <c r="AR27" i="5" s="1"/>
  <c r="W27" i="5"/>
  <c r="AN26" i="5"/>
  <c r="AP26" i="5" s="1"/>
  <c r="S26" i="5"/>
  <c r="AO25" i="5"/>
  <c r="AN22" i="5"/>
  <c r="AP22" i="5" s="1"/>
  <c r="F60" i="5"/>
  <c r="F58" i="5"/>
  <c r="AH56" i="5"/>
  <c r="F56" i="5"/>
  <c r="O54" i="5"/>
  <c r="P54" i="5" s="1"/>
  <c r="AG52" i="5"/>
  <c r="AH51" i="5"/>
  <c r="O51" i="5"/>
  <c r="P51" i="5" s="1"/>
  <c r="AK50" i="5"/>
  <c r="AL50" i="5" s="1"/>
  <c r="E50" i="5"/>
  <c r="M49" i="5"/>
  <c r="N49" i="5" s="1"/>
  <c r="AK48" i="5"/>
  <c r="AL48" i="5" s="1"/>
  <c r="E48" i="5"/>
  <c r="M47" i="5"/>
  <c r="N47" i="5" s="1"/>
  <c r="AK46" i="5"/>
  <c r="AL46" i="5" s="1"/>
  <c r="E46" i="5"/>
  <c r="M45" i="5"/>
  <c r="W29" i="5"/>
  <c r="R27" i="5"/>
  <c r="T27" i="5" s="1"/>
  <c r="U27" i="5" s="1"/>
  <c r="Y26" i="5"/>
  <c r="O26" i="5"/>
  <c r="AK25" i="5"/>
  <c r="AO23" i="5"/>
  <c r="Y23" i="5"/>
  <c r="AK22" i="5"/>
  <c r="AO21" i="5"/>
  <c r="Y21" i="5"/>
  <c r="AA21" i="5" s="1"/>
  <c r="AK20" i="5"/>
  <c r="AO19" i="5"/>
  <c r="Y19" i="5"/>
  <c r="AK18" i="5"/>
  <c r="AO17" i="5"/>
  <c r="Y17" i="5"/>
  <c r="AK16" i="5"/>
  <c r="M59" i="5"/>
  <c r="N59" i="5" s="1"/>
  <c r="AH54" i="5"/>
  <c r="AM53" i="5"/>
  <c r="AN53" i="5" s="1"/>
  <c r="E53" i="5"/>
  <c r="N53" i="5" s="1"/>
  <c r="AM51" i="5"/>
  <c r="AN51" i="5" s="1"/>
  <c r="AG50" i="5"/>
  <c r="AI50" i="5" s="1"/>
  <c r="AJ50" i="5" s="1"/>
  <c r="Q48" i="5"/>
  <c r="AH47" i="5"/>
  <c r="AG46" i="5"/>
  <c r="AI46" i="5" s="1"/>
  <c r="AJ46" i="5" s="1"/>
  <c r="W26" i="5"/>
  <c r="AI25" i="5"/>
  <c r="AR25" i="5" s="1"/>
  <c r="R24" i="5"/>
  <c r="E24" i="5"/>
  <c r="Z23" i="5"/>
  <c r="N23" i="5"/>
  <c r="P23" i="5" s="1"/>
  <c r="Q23" i="5" s="1"/>
  <c r="W22" i="5"/>
  <c r="S21" i="5"/>
  <c r="V20" i="5"/>
  <c r="X20" i="5" s="1"/>
  <c r="Z19" i="5"/>
  <c r="O19" i="5"/>
  <c r="E19" i="5"/>
  <c r="AN18" i="5"/>
  <c r="S18" i="5"/>
  <c r="AH17" i="5"/>
  <c r="W17" i="5"/>
  <c r="AL16" i="5"/>
  <c r="AK15" i="5"/>
  <c r="AM15" i="5" s="1"/>
  <c r="AO14" i="5"/>
  <c r="Y14" i="5"/>
  <c r="AK13" i="5"/>
  <c r="AO12" i="5"/>
  <c r="Y12" i="5"/>
  <c r="S84" i="5"/>
  <c r="T84" i="5" s="1"/>
  <c r="E58" i="5"/>
  <c r="F57" i="5"/>
  <c r="AG53" i="5"/>
  <c r="AI53" i="5" s="1"/>
  <c r="AJ53" i="5" s="1"/>
  <c r="Z50" i="5"/>
  <c r="AG47" i="5"/>
  <c r="AI47" i="5" s="1"/>
  <c r="AJ47" i="5" s="1"/>
  <c r="Z46" i="5"/>
  <c r="AA46" i="5" s="1"/>
  <c r="E29" i="5"/>
  <c r="AH27" i="5"/>
  <c r="O27" i="5"/>
  <c r="AK26" i="5"/>
  <c r="AM26" i="5" s="1"/>
  <c r="O25" i="5"/>
  <c r="O24" i="5"/>
  <c r="AL23" i="5"/>
  <c r="AI22" i="5"/>
  <c r="V22" i="5"/>
  <c r="X22" i="5" s="1"/>
  <c r="J22" i="5"/>
  <c r="L22" i="5" s="1"/>
  <c r="R21" i="5"/>
  <c r="F21" i="5"/>
  <c r="J20" i="5"/>
  <c r="AI19" i="5"/>
  <c r="N19" i="5"/>
  <c r="R18" i="5"/>
  <c r="T18" i="5" s="1"/>
  <c r="V17" i="5"/>
  <c r="Z16" i="5"/>
  <c r="AN14" i="5"/>
  <c r="AP14" i="5" s="1"/>
  <c r="AN12" i="5"/>
  <c r="Q86" i="5"/>
  <c r="R86" i="5" s="1"/>
  <c r="E60" i="5"/>
  <c r="AG58" i="5"/>
  <c r="AI58" i="5" s="1"/>
  <c r="AJ58" i="5" s="1"/>
  <c r="AM56" i="5"/>
  <c r="M54" i="5"/>
  <c r="AH52" i="5"/>
  <c r="F52" i="5"/>
  <c r="Z51" i="5"/>
  <c r="AA51" i="5" s="1"/>
  <c r="Q50" i="5"/>
  <c r="R50" i="5" s="1"/>
  <c r="AH49" i="5"/>
  <c r="AG48" i="5"/>
  <c r="AI48" i="5" s="1"/>
  <c r="AJ48" i="5" s="1"/>
  <c r="Q46" i="5"/>
  <c r="R46" i="5" s="1"/>
  <c r="AH45" i="5"/>
  <c r="E27" i="5"/>
  <c r="Y25" i="5"/>
  <c r="AK24" i="5"/>
  <c r="AM24" i="5" s="1"/>
  <c r="W24" i="5"/>
  <c r="S23" i="5"/>
  <c r="R22" i="5"/>
  <c r="T22" i="5" s="1"/>
  <c r="E22" i="5"/>
  <c r="Z21" i="5"/>
  <c r="N21" i="5"/>
  <c r="P21" i="5" s="1"/>
  <c r="Q21" i="5" s="1"/>
  <c r="AL20" i="5"/>
  <c r="F20" i="5"/>
  <c r="J19" i="5"/>
  <c r="L19" i="5" s="1"/>
  <c r="AI18" i="5"/>
  <c r="N18" i="5"/>
  <c r="P18" i="5" s="1"/>
  <c r="Q18" i="5" s="1"/>
  <c r="R17" i="5"/>
  <c r="V16" i="5"/>
  <c r="X16" i="5" s="1"/>
  <c r="AO15" i="5"/>
  <c r="Y15" i="5"/>
  <c r="AA15" i="5" s="1"/>
  <c r="AK14" i="5"/>
  <c r="AM14" i="5" s="1"/>
  <c r="AO13" i="5"/>
  <c r="Y13" i="5"/>
  <c r="AA13" i="5" s="1"/>
  <c r="AK12" i="5"/>
  <c r="W13" i="5"/>
  <c r="AI13" i="5"/>
  <c r="AD26" i="5"/>
  <c r="AG26" i="5" s="1"/>
  <c r="AD24" i="5"/>
  <c r="AG24" i="5" s="1"/>
  <c r="AF29" i="5"/>
  <c r="AD25" i="5"/>
  <c r="AD29" i="5"/>
  <c r="AE26" i="5"/>
  <c r="AF25" i="5"/>
  <c r="AE25" i="5"/>
  <c r="AF22" i="5"/>
  <c r="AE27" i="5"/>
  <c r="AE29" i="5"/>
  <c r="AE24" i="5"/>
  <c r="AF21" i="5"/>
  <c r="AF20" i="5"/>
  <c r="AD18" i="5"/>
  <c r="AG18" i="5" s="1"/>
  <c r="AE21" i="5"/>
  <c r="AE20" i="5"/>
  <c r="AF17" i="5"/>
  <c r="AF14" i="5"/>
  <c r="AF12" i="5"/>
  <c r="AF26" i="5"/>
  <c r="AF23" i="5"/>
  <c r="AD22" i="5"/>
  <c r="AE19" i="5"/>
  <c r="AF16" i="5"/>
  <c r="N13" i="5"/>
  <c r="P13" i="5" s="1"/>
  <c r="Q13" i="5" s="1"/>
  <c r="AD14" i="5"/>
  <c r="AF15" i="5"/>
  <c r="Z17" i="5"/>
  <c r="AD19" i="5"/>
  <c r="R20" i="5"/>
  <c r="T20" i="5" s="1"/>
  <c r="U20" i="5" s="1"/>
  <c r="AL22" i="5"/>
  <c r="N24" i="5"/>
  <c r="P24" i="5" s="1"/>
  <c r="Q24" i="5" s="1"/>
  <c r="J29" i="5"/>
  <c r="L29" i="5" s="1"/>
  <c r="AL12" i="5"/>
  <c r="O13" i="5"/>
  <c r="AN13" i="5"/>
  <c r="AE14" i="5"/>
  <c r="AH15" i="5"/>
  <c r="AE18" i="5"/>
  <c r="AF19" i="5"/>
  <c r="S24" i="5"/>
  <c r="O12" i="5"/>
  <c r="F13" i="5"/>
  <c r="R13" i="5"/>
  <c r="T13" i="5" s="1"/>
  <c r="AE13" i="5"/>
  <c r="J14" i="5"/>
  <c r="L14" i="5" s="1"/>
  <c r="V14" i="5"/>
  <c r="X14" i="5" s="1"/>
  <c r="AI14" i="5"/>
  <c r="AR14" i="5" s="1"/>
  <c r="AL15" i="5"/>
  <c r="O16" i="5"/>
  <c r="AE16" i="5"/>
  <c r="O17" i="5"/>
  <c r="AE17" i="5"/>
  <c r="AH18" i="5"/>
  <c r="S19" i="5"/>
  <c r="AL19" i="5"/>
  <c r="AN20" i="5"/>
  <c r="AP20" i="5" s="1"/>
  <c r="J21" i="5"/>
  <c r="L21" i="5" s="1"/>
  <c r="AD21" i="5"/>
  <c r="Z22" i="5"/>
  <c r="AE23" i="5"/>
  <c r="V24" i="5"/>
  <c r="X24" i="5" s="1"/>
  <c r="N27" i="5"/>
  <c r="P27" i="5" s="1"/>
  <c r="Q27" i="5" s="1"/>
  <c r="V29" i="5"/>
  <c r="X29" i="5" s="1"/>
  <c r="AB29" i="5" s="1"/>
  <c r="AB45" i="5"/>
  <c r="AG49" i="5"/>
  <c r="AI49" i="5" s="1"/>
  <c r="AJ49" i="5" s="1"/>
  <c r="W51" i="5"/>
  <c r="Y51" i="5" s="1"/>
  <c r="O52" i="5"/>
  <c r="P52" i="5" s="1"/>
  <c r="F53" i="5"/>
  <c r="F54" i="5"/>
  <c r="M55" i="5"/>
  <c r="Z57" i="5"/>
  <c r="AA57" i="5" s="1"/>
  <c r="M80" i="5"/>
  <c r="AQ16" i="5"/>
  <c r="AR17" i="5"/>
  <c r="AJ23" i="5"/>
  <c r="S27" i="5"/>
  <c r="F12" i="5"/>
  <c r="F28" i="5" s="1"/>
  <c r="F30" i="5" s="1"/>
  <c r="S12" i="5"/>
  <c r="T12" i="5" s="1"/>
  <c r="AE12" i="5"/>
  <c r="V13" i="5"/>
  <c r="AH13" i="5"/>
  <c r="Z14" i="5"/>
  <c r="AL14" i="5"/>
  <c r="O15" i="5"/>
  <c r="P15" i="5" s="1"/>
  <c r="Q15" i="5" s="1"/>
  <c r="AN15" i="5"/>
  <c r="AP15" i="5" s="1"/>
  <c r="F16" i="5"/>
  <c r="G16" i="5" s="1"/>
  <c r="S16" i="5"/>
  <c r="T16" i="5" s="1"/>
  <c r="U16" i="5" s="1"/>
  <c r="AI16" i="5"/>
  <c r="AR16" i="5" s="1"/>
  <c r="E17" i="5"/>
  <c r="S17" i="5"/>
  <c r="E18" i="5"/>
  <c r="V18" i="5"/>
  <c r="X18" i="5" s="1"/>
  <c r="AL18" i="5"/>
  <c r="W19" i="5"/>
  <c r="X19" i="5" s="1"/>
  <c r="AN19" i="5"/>
  <c r="O21" i="5"/>
  <c r="AI21" i="5"/>
  <c r="AR21" i="5" s="1"/>
  <c r="AI23" i="5"/>
  <c r="AR23" i="5" s="1"/>
  <c r="F25" i="5"/>
  <c r="J26" i="5"/>
  <c r="L26" i="5" s="1"/>
  <c r="V27" i="5"/>
  <c r="X27" i="5" s="1"/>
  <c r="AB27" i="5" s="1"/>
  <c r="AC27" i="5" s="1"/>
  <c r="AH29" i="5"/>
  <c r="AH46" i="5"/>
  <c r="Z55" i="5"/>
  <c r="AA55" i="5" s="1"/>
  <c r="AD56" i="5"/>
  <c r="AE56" i="5" s="1"/>
  <c r="AB19" i="5" l="1"/>
  <c r="AC19" i="5" s="1"/>
  <c r="AS23" i="5"/>
  <c r="AT23" i="5" s="1"/>
  <c r="H16" i="5"/>
  <c r="I16" i="5"/>
  <c r="M94" i="5"/>
  <c r="N79" i="5"/>
  <c r="G80" i="5"/>
  <c r="H80" i="5" s="1"/>
  <c r="AS21" i="5"/>
  <c r="AU21" i="5"/>
  <c r="G13" i="5"/>
  <c r="H13" i="5" s="1"/>
  <c r="G12" i="5"/>
  <c r="L13" i="5"/>
  <c r="AB23" i="5"/>
  <c r="AC23" i="5" s="1"/>
  <c r="AI56" i="5"/>
  <c r="AJ56" i="5" s="1"/>
  <c r="AH28" i="5"/>
  <c r="AQ12" i="5"/>
  <c r="AJ12" i="5"/>
  <c r="N55" i="5"/>
  <c r="AR13" i="5"/>
  <c r="AA25" i="5"/>
  <c r="T21" i="5"/>
  <c r="U21" i="5" s="1"/>
  <c r="G58" i="5"/>
  <c r="I58" i="5" s="1"/>
  <c r="AB20" i="5"/>
  <c r="AC20" i="5" s="1"/>
  <c r="AM20" i="5"/>
  <c r="AA26" i="5"/>
  <c r="AC50" i="5"/>
  <c r="P59" i="5"/>
  <c r="AM19" i="5"/>
  <c r="AQ24" i="5"/>
  <c r="AJ24" i="5"/>
  <c r="I47" i="5"/>
  <c r="G47" i="5"/>
  <c r="AI54" i="5"/>
  <c r="AJ54" i="5" s="1"/>
  <c r="T26" i="5"/>
  <c r="U26" i="5" s="1"/>
  <c r="P80" i="5"/>
  <c r="AE48" i="5"/>
  <c r="AE51" i="5"/>
  <c r="L81" i="5"/>
  <c r="P81" i="5"/>
  <c r="G90" i="5"/>
  <c r="H90" i="5" s="1"/>
  <c r="R55" i="5"/>
  <c r="P62" i="5"/>
  <c r="AA60" i="5"/>
  <c r="P84" i="5"/>
  <c r="R95" i="5"/>
  <c r="R93" i="5"/>
  <c r="L95" i="5"/>
  <c r="N81" i="5"/>
  <c r="L91" i="5"/>
  <c r="AJ21" i="5"/>
  <c r="AG16" i="5"/>
  <c r="N28" i="5"/>
  <c r="P12" i="5"/>
  <c r="Q12" i="5" s="1"/>
  <c r="E28" i="5"/>
  <c r="G21" i="5"/>
  <c r="H21" i="5" s="1"/>
  <c r="I21" i="5"/>
  <c r="AR20" i="5"/>
  <c r="AA53" i="5"/>
  <c r="G23" i="5"/>
  <c r="H23" i="5" s="1"/>
  <c r="I23" i="5"/>
  <c r="L18" i="5"/>
  <c r="AE55" i="5"/>
  <c r="P93" i="5"/>
  <c r="AG22" i="5"/>
  <c r="I57" i="5"/>
  <c r="G57" i="5"/>
  <c r="G20" i="5"/>
  <c r="H20" i="5" s="1"/>
  <c r="I20" i="5"/>
  <c r="I48" i="5"/>
  <c r="G48" i="5"/>
  <c r="AE52" i="5"/>
  <c r="AJ22" i="5"/>
  <c r="AQ22" i="5"/>
  <c r="AA52" i="5"/>
  <c r="AG19" i="5"/>
  <c r="AH61" i="5"/>
  <c r="AH63" i="5" s="1"/>
  <c r="N54" i="5"/>
  <c r="X17" i="5"/>
  <c r="G29" i="5"/>
  <c r="H29" i="5" s="1"/>
  <c r="Y28" i="5"/>
  <c r="AA12" i="5"/>
  <c r="AQ17" i="5"/>
  <c r="AJ17" i="5"/>
  <c r="AM16" i="5"/>
  <c r="G50" i="5"/>
  <c r="I50" i="5" s="1"/>
  <c r="AN52" i="5"/>
  <c r="N48" i="5"/>
  <c r="AJ26" i="5"/>
  <c r="AQ26" i="5"/>
  <c r="N57" i="5"/>
  <c r="T82" i="5"/>
  <c r="AD61" i="5"/>
  <c r="AE45" i="5"/>
  <c r="P55" i="5"/>
  <c r="AQ25" i="5"/>
  <c r="AJ25" i="5"/>
  <c r="W61" i="5"/>
  <c r="Y45" i="5"/>
  <c r="N93" i="5"/>
  <c r="R57" i="5"/>
  <c r="S94" i="5"/>
  <c r="T79" i="5"/>
  <c r="R89" i="5"/>
  <c r="AE62" i="5"/>
  <c r="P85" i="5"/>
  <c r="G59" i="5"/>
  <c r="T83" i="5"/>
  <c r="L93" i="5"/>
  <c r="AC49" i="5"/>
  <c r="AJ19" i="5"/>
  <c r="AQ19" i="5"/>
  <c r="AR15" i="5"/>
  <c r="G52" i="5"/>
  <c r="I52" i="5"/>
  <c r="T14" i="5"/>
  <c r="AC47" i="5"/>
  <c r="P22" i="5"/>
  <c r="Q22" i="5" s="1"/>
  <c r="AP16" i="5"/>
  <c r="AR12" i="5"/>
  <c r="AI28" i="5"/>
  <c r="AI51" i="5"/>
  <c r="AJ51" i="5" s="1"/>
  <c r="AP23" i="5"/>
  <c r="G18" i="5"/>
  <c r="H18" i="5" s="1"/>
  <c r="AB24" i="5"/>
  <c r="AC24" i="5" s="1"/>
  <c r="AJ15" i="5"/>
  <c r="AQ15" i="5"/>
  <c r="J94" i="5"/>
  <c r="L79" i="5"/>
  <c r="G85" i="5"/>
  <c r="H85" i="5" s="1"/>
  <c r="I85" i="5"/>
  <c r="G17" i="5"/>
  <c r="H17" i="5" s="1"/>
  <c r="AJ13" i="5"/>
  <c r="AQ13" i="5"/>
  <c r="AS16" i="5"/>
  <c r="AT16" i="5" s="1"/>
  <c r="U13" i="5"/>
  <c r="AP13" i="5"/>
  <c r="AG29" i="5"/>
  <c r="T17" i="5"/>
  <c r="U17" i="5" s="1"/>
  <c r="G22" i="5"/>
  <c r="H22" i="5" s="1"/>
  <c r="I22" i="5"/>
  <c r="AN56" i="5"/>
  <c r="U18" i="5"/>
  <c r="AR22" i="5"/>
  <c r="AO28" i="5"/>
  <c r="AO30" i="5" s="1"/>
  <c r="R48" i="5"/>
  <c r="AA17" i="5"/>
  <c r="AM22" i="5"/>
  <c r="M61" i="5"/>
  <c r="N45" i="5"/>
  <c r="R45" i="5"/>
  <c r="Q61" i="5"/>
  <c r="AE54" i="5"/>
  <c r="AA16" i="5"/>
  <c r="AB16" i="5" s="1"/>
  <c r="AC16" i="5" s="1"/>
  <c r="I49" i="5"/>
  <c r="G49" i="5"/>
  <c r="AA62" i="5"/>
  <c r="P47" i="5"/>
  <c r="G56" i="5"/>
  <c r="I56" i="5"/>
  <c r="AM61" i="5"/>
  <c r="AN45" i="5"/>
  <c r="AN49" i="5"/>
  <c r="G26" i="5"/>
  <c r="H26" i="5" s="1"/>
  <c r="AC51" i="5"/>
  <c r="L85" i="5"/>
  <c r="G95" i="5"/>
  <c r="H95" i="5" s="1"/>
  <c r="R58" i="5"/>
  <c r="R80" i="5"/>
  <c r="AN57" i="5"/>
  <c r="R81" i="5"/>
  <c r="G86" i="5"/>
  <c r="H86" i="5" s="1"/>
  <c r="G87" i="5"/>
  <c r="H87" i="5" s="1"/>
  <c r="AA59" i="5"/>
  <c r="R85" i="5"/>
  <c r="T93" i="5"/>
  <c r="Z61" i="5"/>
  <c r="AA45" i="5"/>
  <c r="T19" i="5"/>
  <c r="Z28" i="5"/>
  <c r="Z30" i="5" s="1"/>
  <c r="AP21" i="5"/>
  <c r="V28" i="5"/>
  <c r="X12" i="5"/>
  <c r="AN50" i="5"/>
  <c r="T23" i="5"/>
  <c r="U23" i="5" s="1"/>
  <c r="G54" i="5"/>
  <c r="I54" i="5" s="1"/>
  <c r="AJ18" i="5"/>
  <c r="AQ18" i="5"/>
  <c r="G55" i="5"/>
  <c r="X13" i="5"/>
  <c r="AB13" i="5" s="1"/>
  <c r="AC13" i="5" s="1"/>
  <c r="AJ16" i="5"/>
  <c r="AG21" i="5"/>
  <c r="AF28" i="5"/>
  <c r="AF30" i="5" s="1"/>
  <c r="AG25" i="5"/>
  <c r="AK28" i="5"/>
  <c r="AM12" i="5"/>
  <c r="U22" i="5"/>
  <c r="P19" i="5"/>
  <c r="Q19" i="5" s="1"/>
  <c r="AM13" i="5"/>
  <c r="AP18" i="5"/>
  <c r="AA23" i="5"/>
  <c r="G46" i="5"/>
  <c r="I46" i="5" s="1"/>
  <c r="AA22" i="5"/>
  <c r="AB22" i="5" s="1"/>
  <c r="AC22" i="5" s="1"/>
  <c r="G25" i="5"/>
  <c r="H25" i="5" s="1"/>
  <c r="N58" i="5"/>
  <c r="AE50" i="5"/>
  <c r="P26" i="5"/>
  <c r="Q26" i="5" s="1"/>
  <c r="E94" i="5"/>
  <c r="I79" i="5"/>
  <c r="G79" i="5"/>
  <c r="H79" i="5" s="1"/>
  <c r="T85" i="5"/>
  <c r="R51" i="5"/>
  <c r="P90" i="5"/>
  <c r="P91" i="5"/>
  <c r="L80" i="5"/>
  <c r="AI45" i="5"/>
  <c r="AJ45" i="5" s="1"/>
  <c r="AB15" i="5"/>
  <c r="AC15" i="5" s="1"/>
  <c r="AA49" i="5"/>
  <c r="AE53" i="5"/>
  <c r="R28" i="5"/>
  <c r="AG27" i="5"/>
  <c r="X21" i="5"/>
  <c r="AB21" i="5" s="1"/>
  <c r="AC21" i="5" s="1"/>
  <c r="J28" i="5"/>
  <c r="L12" i="5"/>
  <c r="AA47" i="5"/>
  <c r="AG15" i="5"/>
  <c r="N56" i="5"/>
  <c r="AC29" i="5"/>
  <c r="AN28" i="5"/>
  <c r="AP12" i="5"/>
  <c r="R54" i="5"/>
  <c r="G27" i="5"/>
  <c r="H27" i="5" s="1"/>
  <c r="I27" i="5"/>
  <c r="AJ27" i="5"/>
  <c r="AQ27" i="5"/>
  <c r="P46" i="5"/>
  <c r="G82" i="5"/>
  <c r="H82" i="5" s="1"/>
  <c r="W28" i="5"/>
  <c r="W30" i="5" s="1"/>
  <c r="AP19" i="5"/>
  <c r="AE28" i="5"/>
  <c r="AE30" i="5" s="1"/>
  <c r="O28" i="5"/>
  <c r="O30" i="5" s="1"/>
  <c r="AL28" i="5"/>
  <c r="AL30" i="5" s="1"/>
  <c r="AG14" i="5"/>
  <c r="AR18" i="5"/>
  <c r="G60" i="5"/>
  <c r="I60" i="5"/>
  <c r="AR19" i="5"/>
  <c r="AA50" i="5"/>
  <c r="AA14" i="5"/>
  <c r="AB14" i="5" s="1"/>
  <c r="AC14" i="5" s="1"/>
  <c r="G19" i="5"/>
  <c r="H19" i="5" s="1"/>
  <c r="I19" i="5"/>
  <c r="G24" i="5"/>
  <c r="H24" i="5" s="1"/>
  <c r="AM18" i="5"/>
  <c r="E61" i="5"/>
  <c r="I45" i="5"/>
  <c r="G45" i="5"/>
  <c r="N50" i="5"/>
  <c r="P25" i="5"/>
  <c r="Q25" i="5" s="1"/>
  <c r="P48" i="5"/>
  <c r="AN46" i="5"/>
  <c r="N51" i="5"/>
  <c r="X26" i="5"/>
  <c r="AB26" i="5" s="1"/>
  <c r="AC26" i="5" s="1"/>
  <c r="I81" i="5"/>
  <c r="G81" i="5"/>
  <c r="H81" i="5" s="1"/>
  <c r="N82" i="5"/>
  <c r="AC52" i="5"/>
  <c r="G62" i="5"/>
  <c r="I62" i="5" s="1"/>
  <c r="P82" i="5"/>
  <c r="G91" i="5"/>
  <c r="H91" i="5" s="1"/>
  <c r="AN58" i="5"/>
  <c r="P83" i="5"/>
  <c r="G92" i="5"/>
  <c r="H92" i="5" s="1"/>
  <c r="T80" i="5"/>
  <c r="R90" i="5"/>
  <c r="L89" i="5"/>
  <c r="L90" i="5"/>
  <c r="F94" i="5"/>
  <c r="F96" i="5" s="1"/>
  <c r="AG61" i="5"/>
  <c r="AQ14" i="5"/>
  <c r="AJ14" i="5"/>
  <c r="AG12" i="5"/>
  <c r="P29" i="5"/>
  <c r="Q29" i="5" s="1"/>
  <c r="AC60" i="5"/>
  <c r="AP25" i="5"/>
  <c r="AQ20" i="5"/>
  <c r="AJ20" i="5"/>
  <c r="P60" i="5"/>
  <c r="AR29" i="5"/>
  <c r="G15" i="5"/>
  <c r="H15" i="5" s="1"/>
  <c r="O61" i="5"/>
  <c r="P45" i="5"/>
  <c r="I93" i="5"/>
  <c r="G93" i="5"/>
  <c r="H93" i="5" s="1"/>
  <c r="AQ29" i="5"/>
  <c r="AJ29" i="5"/>
  <c r="S28" i="5"/>
  <c r="S30" i="5" s="1"/>
  <c r="N80" i="5"/>
  <c r="AC45" i="5"/>
  <c r="AB61" i="5"/>
  <c r="L20" i="5"/>
  <c r="T24" i="5"/>
  <c r="U24" i="5" s="1"/>
  <c r="G53" i="5"/>
  <c r="I53" i="5"/>
  <c r="AA19" i="5"/>
  <c r="AM25" i="5"/>
  <c r="AI52" i="5"/>
  <c r="AJ52" i="5" s="1"/>
  <c r="AA18" i="5"/>
  <c r="AB18" i="5" s="1"/>
  <c r="AC18" i="5" s="1"/>
  <c r="AM23" i="5"/>
  <c r="AK61" i="5"/>
  <c r="AL45" i="5"/>
  <c r="G51" i="5"/>
  <c r="I51" i="5" s="1"/>
  <c r="X25" i="5"/>
  <c r="F61" i="5"/>
  <c r="F63" i="5" s="1"/>
  <c r="I89" i="5"/>
  <c r="G89" i="5"/>
  <c r="H89" i="5" s="1"/>
  <c r="R60" i="5"/>
  <c r="Q94" i="5"/>
  <c r="R79" i="5"/>
  <c r="R53" i="5"/>
  <c r="G83" i="5"/>
  <c r="H83" i="5" s="1"/>
  <c r="I83" i="5"/>
  <c r="I84" i="5"/>
  <c r="G84" i="5"/>
  <c r="H84" i="5" s="1"/>
  <c r="R82" i="5"/>
  <c r="T89" i="5"/>
  <c r="T90" i="5"/>
  <c r="O94" i="5"/>
  <c r="P79" i="5"/>
  <c r="G88" i="5"/>
  <c r="H88" i="5" s="1"/>
  <c r="AG17" i="5"/>
  <c r="AG13" i="5"/>
  <c r="AD28" i="5"/>
  <c r="AP27" i="5"/>
  <c r="G14" i="5"/>
  <c r="H14" i="5" s="1"/>
  <c r="I14" i="5"/>
  <c r="AN55" i="5"/>
  <c r="AR24" i="5"/>
  <c r="T15" i="5"/>
  <c r="U15" i="5" s="1"/>
  <c r="P58" i="5"/>
  <c r="AG20" i="5"/>
  <c r="P14" i="5"/>
  <c r="Q14" i="5" s="1"/>
  <c r="J55" i="5" l="1"/>
  <c r="H55" i="5"/>
  <c r="L55" i="5" s="1"/>
  <c r="I88" i="5"/>
  <c r="AK30" i="5"/>
  <c r="AM30" i="5" s="1"/>
  <c r="AM28" i="5"/>
  <c r="AM63" i="5"/>
  <c r="AN61" i="5"/>
  <c r="U14" i="5"/>
  <c r="AB25" i="5"/>
  <c r="AC25" i="5" s="1"/>
  <c r="J30" i="5"/>
  <c r="L30" i="5" s="1"/>
  <c r="L28" i="5"/>
  <c r="I87" i="5"/>
  <c r="I95" i="5"/>
  <c r="R61" i="5"/>
  <c r="Q63" i="5"/>
  <c r="R63" i="5" s="1"/>
  <c r="J59" i="5"/>
  <c r="H59" i="5"/>
  <c r="L59" i="5" s="1"/>
  <c r="AB17" i="5"/>
  <c r="AC17" i="5" s="1"/>
  <c r="I90" i="5"/>
  <c r="V30" i="5"/>
  <c r="X30" i="5" s="1"/>
  <c r="X28" i="5"/>
  <c r="AB28" i="5" s="1"/>
  <c r="O63" i="5"/>
  <c r="P63" i="5" s="1"/>
  <c r="P61" i="5"/>
  <c r="E63" i="5"/>
  <c r="G61" i="5"/>
  <c r="J46" i="5"/>
  <c r="H46" i="5"/>
  <c r="L46" i="5" s="1"/>
  <c r="AS18" i="5"/>
  <c r="AT18" i="5" s="1"/>
  <c r="AU18" i="5"/>
  <c r="I18" i="5"/>
  <c r="AD63" i="5"/>
  <c r="AE61" i="5"/>
  <c r="I80" i="5"/>
  <c r="P94" i="5"/>
  <c r="O96" i="5"/>
  <c r="I15" i="5"/>
  <c r="I24" i="5"/>
  <c r="J60" i="5"/>
  <c r="H60" i="5"/>
  <c r="L60" i="5" s="1"/>
  <c r="I82" i="5"/>
  <c r="U19" i="5"/>
  <c r="I86" i="5"/>
  <c r="J56" i="5"/>
  <c r="H56" i="5"/>
  <c r="L56" i="5" s="1"/>
  <c r="AU16" i="5"/>
  <c r="H52" i="5"/>
  <c r="L52" i="5" s="1"/>
  <c r="J52" i="5"/>
  <c r="I59" i="5"/>
  <c r="J48" i="5"/>
  <c r="H48" i="5"/>
  <c r="L48" i="5" s="1"/>
  <c r="E30" i="5"/>
  <c r="J47" i="5"/>
  <c r="H47" i="5"/>
  <c r="L47" i="5" s="1"/>
  <c r="H12" i="5"/>
  <c r="G28" i="5"/>
  <c r="I12" i="5"/>
  <c r="N94" i="5"/>
  <c r="M96" i="5"/>
  <c r="J96" i="5"/>
  <c r="L94" i="5"/>
  <c r="AI30" i="5"/>
  <c r="AR30" i="5" s="1"/>
  <c r="AR28" i="5"/>
  <c r="W63" i="5"/>
  <c r="Y63" i="5" s="1"/>
  <c r="Y61" i="5"/>
  <c r="AU26" i="5"/>
  <c r="AS26" i="5"/>
  <c r="AT26" i="5" s="1"/>
  <c r="AS17" i="5"/>
  <c r="AT17" i="5" s="1"/>
  <c r="AU17" i="5"/>
  <c r="U12" i="5"/>
  <c r="AP28" i="5"/>
  <c r="AN30" i="5"/>
  <c r="AP30" i="5" s="1"/>
  <c r="R94" i="5"/>
  <c r="Q96" i="5"/>
  <c r="R96" i="5" s="1"/>
  <c r="AS14" i="5"/>
  <c r="AT14" i="5" s="1"/>
  <c r="AU14" i="5"/>
  <c r="R30" i="5"/>
  <c r="T30" i="5" s="1"/>
  <c r="T28" i="5"/>
  <c r="Z63" i="5"/>
  <c r="AA61" i="5"/>
  <c r="AS13" i="5"/>
  <c r="AT13" i="5" s="1"/>
  <c r="AU13" i="5"/>
  <c r="J54" i="5"/>
  <c r="H54" i="5"/>
  <c r="L54" i="5" s="1"/>
  <c r="AD30" i="5"/>
  <c r="AG30" i="5" s="1"/>
  <c r="AG28" i="5"/>
  <c r="AS15" i="5"/>
  <c r="AT15" i="5" s="1"/>
  <c r="AU15" i="5"/>
  <c r="AS19" i="5"/>
  <c r="AT19" i="5" s="1"/>
  <c r="AU19" i="5"/>
  <c r="AK63" i="5"/>
  <c r="AL63" i="5" s="1"/>
  <c r="AL61" i="5"/>
  <c r="AI61" i="5"/>
  <c r="AJ61" i="5" s="1"/>
  <c r="AG63" i="5"/>
  <c r="AI63" i="5" s="1"/>
  <c r="AJ63" i="5" s="1"/>
  <c r="AS27" i="5"/>
  <c r="AT27" i="5" s="1"/>
  <c r="AU27" i="5"/>
  <c r="I25" i="5"/>
  <c r="I26" i="5"/>
  <c r="J49" i="5"/>
  <c r="H49" i="5"/>
  <c r="L49" i="5" s="1"/>
  <c r="AS25" i="5"/>
  <c r="AT25" i="5" s="1"/>
  <c r="AA28" i="5"/>
  <c r="Y30" i="5"/>
  <c r="AA30" i="5" s="1"/>
  <c r="U25" i="5"/>
  <c r="AU24" i="5"/>
  <c r="AS24" i="5"/>
  <c r="AT24" i="5" s="1"/>
  <c r="AS12" i="5"/>
  <c r="AT12" i="5" s="1"/>
  <c r="AU12" i="5"/>
  <c r="H51" i="5"/>
  <c r="L51" i="5" s="1"/>
  <c r="J51" i="5"/>
  <c r="H62" i="5"/>
  <c r="L62" i="5" s="1"/>
  <c r="J62" i="5"/>
  <c r="J53" i="5"/>
  <c r="H53" i="5"/>
  <c r="L53" i="5" s="1"/>
  <c r="AS29" i="5"/>
  <c r="AT29" i="5" s="1"/>
  <c r="AU29" i="5"/>
  <c r="I92" i="5"/>
  <c r="N61" i="5"/>
  <c r="M63" i="5"/>
  <c r="N63" i="5" s="1"/>
  <c r="N30" i="5"/>
  <c r="P30" i="5" s="1"/>
  <c r="Q30" i="5" s="1"/>
  <c r="P28" i="5"/>
  <c r="Q28" i="5" s="1"/>
  <c r="J58" i="5"/>
  <c r="H58" i="5"/>
  <c r="L58" i="5" s="1"/>
  <c r="I13" i="5"/>
  <c r="AS20" i="5"/>
  <c r="AT20" i="5" s="1"/>
  <c r="J45" i="5"/>
  <c r="H45" i="5"/>
  <c r="L45" i="5" s="1"/>
  <c r="U29" i="5"/>
  <c r="I55" i="5"/>
  <c r="AB12" i="5"/>
  <c r="AC12" i="5" s="1"/>
  <c r="I17" i="5"/>
  <c r="I29" i="5"/>
  <c r="J57" i="5"/>
  <c r="H57" i="5"/>
  <c r="L57" i="5" s="1"/>
  <c r="AH30" i="5"/>
  <c r="AJ28" i="5"/>
  <c r="AQ28" i="5"/>
  <c r="AT21" i="5"/>
  <c r="AU23" i="5"/>
  <c r="AB63" i="5"/>
  <c r="AC63" i="5" s="1"/>
  <c r="AC61" i="5"/>
  <c r="S96" i="5"/>
  <c r="T94" i="5"/>
  <c r="J50" i="5"/>
  <c r="H50" i="5"/>
  <c r="L50" i="5" s="1"/>
  <c r="AS22" i="5"/>
  <c r="AT22" i="5" s="1"/>
  <c r="AU22" i="5"/>
  <c r="I91" i="5"/>
  <c r="G94" i="5"/>
  <c r="H94" i="5" s="1"/>
  <c r="E96" i="5"/>
  <c r="G96" i="5" l="1"/>
  <c r="H96" i="5" s="1"/>
  <c r="AJ30" i="5"/>
  <c r="AQ30" i="5"/>
  <c r="H61" i="5"/>
  <c r="L61" i="5" s="1"/>
  <c r="J61" i="5"/>
  <c r="T96" i="5"/>
  <c r="H28" i="5"/>
  <c r="G30" i="5"/>
  <c r="H30" i="5" s="1"/>
  <c r="I61" i="5"/>
  <c r="I94" i="5"/>
  <c r="AU20" i="5"/>
  <c r="AA63" i="5"/>
  <c r="AE63" i="5"/>
  <c r="G63" i="5"/>
  <c r="U28" i="5"/>
  <c r="AU25" i="5"/>
  <c r="U30" i="5"/>
  <c r="AN63" i="5"/>
  <c r="L96" i="5"/>
  <c r="I28" i="5"/>
  <c r="AC28" i="5"/>
  <c r="AS28" i="5"/>
  <c r="AT28" i="5" s="1"/>
  <c r="N96" i="5"/>
  <c r="P96" i="5"/>
  <c r="AB30" i="5"/>
  <c r="AC30" i="5" s="1"/>
  <c r="J63" i="5" l="1"/>
  <c r="H63" i="5"/>
  <c r="L63" i="5" s="1"/>
  <c r="I63" i="5"/>
  <c r="AS30" i="5"/>
  <c r="AT30" i="5" s="1"/>
  <c r="AU30" i="5"/>
  <c r="I30" i="5"/>
  <c r="AU28" i="5"/>
  <c r="I96" i="5"/>
</calcChain>
</file>

<file path=xl/sharedStrings.xml><?xml version="1.0" encoding="utf-8"?>
<sst xmlns="http://schemas.openxmlformats.org/spreadsheetml/2006/main" count="188" uniqueCount="106">
  <si>
    <t>LAPORAN BULANAN PPIA HEPATITIS B</t>
  </si>
  <si>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</si>
  <si>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</si>
  <si>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</si>
  <si>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</si>
  <si>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</si>
  <si>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</si>
  <si>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</si>
  <si>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</si>
  <si>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</si>
  <si>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</si>
  <si>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</si>
  <si>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</si>
  <si>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</si>
  <si>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</si>
  <si>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REAKTIF DIRUJUK</t>
    </r>
  </si>
  <si>
    <t>% BUMIL REAKTIF DIRUJUK            ( T = 100%)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</si>
  <si>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BAYI LAHIR (</t>
    </r>
    <r>
      <rPr>
        <b/>
        <sz val="11"/>
        <color theme="1"/>
        <rFont val="Calibri"/>
        <family val="2"/>
        <scheme val="minor"/>
      </rPr>
      <t>HIDUP)</t>
    </r>
    <r>
      <rPr>
        <sz val="11"/>
        <color theme="1"/>
        <rFont val="Calibri"/>
        <family val="2"/>
        <scheme val="minor"/>
      </rPr>
      <t xml:space="preserve"> BULAN INI</t>
    </r>
  </si>
  <si>
    <r>
      <rPr>
        <sz val="11"/>
        <color theme="1"/>
        <rFont val="Calibri"/>
        <family val="2"/>
      </rPr>
      <t xml:space="preserve">∑ </t>
    </r>
    <r>
      <rPr>
        <sz val="11"/>
        <color theme="1"/>
        <rFont val="Calibri"/>
        <family val="2"/>
        <scheme val="minor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</si>
  <si>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</si>
  <si>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</si>
  <si>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</si>
  <si>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</si>
  <si>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</si>
  <si>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</si>
  <si>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</si>
  <si>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</si>
  <si>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</si>
  <si>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</si>
  <si>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</si>
  <si>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t xml:space="preserve">HBIg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</si>
  <si>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</si>
  <si>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</si>
  <si>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</si>
  <si>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</si>
  <si>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</si>
  <si>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</si>
  <si>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</si>
  <si>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</si>
  <si>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</si>
  <si>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</si>
  <si>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</si>
  <si>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</si>
  <si>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</si>
  <si>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</si>
  <si>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</si>
  <si>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</si>
  <si>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</si>
  <si>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</si>
  <si>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</si>
  <si>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</si>
  <si>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</si>
  <si>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</si>
  <si>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</si>
  <si>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</si>
  <si>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</si>
  <si>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</si>
  <si>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</si>
  <si>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</si>
  <si>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 xml:space="preserve">LAPORAN BULANAN PPIA HIV        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</si>
  <si>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</si>
  <si>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</si>
  <si>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</si>
  <si>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</si>
  <si>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</si>
  <si>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</si>
  <si>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</si>
  <si>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</si>
  <si>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</si>
  <si>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</si>
  <si>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</si>
  <si>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</si>
  <si>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</si>
  <si>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</si>
  <si>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</si>
  <si>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</si>
  <si>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</si>
  <si>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</si>
  <si>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</si>
  <si>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</si>
  <si>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</si>
  <si>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</si>
  <si>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</si>
  <si>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</si>
  <si>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</si>
  <si>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</si>
  <si>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</si>
  <si>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</si>
  <si>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</si>
  <si>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</si>
  <si>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</si>
  <si>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>LAPORAN BULANAN PPIA SIFILIS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</si>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</sst>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/mm/yyyy;@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99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sz val="10"/>
      <color theme="1"/>
      <name val="Arial Unicode MS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wrapText="1"/>
      <protection hidden="1"/>
    </xf>
    <xf numFmtId="0" fontId="4" fillId="0" borderId="0" xfId="1" applyFont="1" applyProtection="1">
      <protection locked="0"/>
    </xf>
    <xf numFmtId="0" fontId="1" fillId="0" borderId="0" xfId="1" applyProtection="1">
      <protection hidden="1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164" fontId="6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6" fillId="0" borderId="0" xfId="1" applyFont="1" applyAlignment="1" applyProtection="1">
      <alignment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Alignment="1" applyProtection="1">
      <alignment horizontal="center" wrapText="1"/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 vertical="center"/>
      <protection hidden="1"/>
    </xf>
    <xf numFmtId="0" fontId="1" fillId="0" borderId="0" xfId="1" applyAlignment="1" applyProtection="1">
      <alignment horizontal="left"/>
      <protection hidden="1"/>
    </xf>
    <xf numFmtId="49" fontId="1" fillId="0" borderId="0" xfId="1" applyNumberFormat="1" applyProtection="1">
      <protection hidden="1"/>
    </xf>
    <xf numFmtId="164" fontId="1" fillId="0" borderId="0" xfId="1" applyNumberFormat="1" applyProtection="1">
      <protection hidden="1"/>
    </xf>
    <xf numFmtId="0" fontId="8" fillId="0" borderId="0" xfId="1" applyFont="1" applyAlignment="1" applyProtection="1">
      <alignment horizontal="left"/>
      <protection hidden="1"/>
    </xf>
    <xf numFmtId="0" fontId="9" fillId="0" borderId="0" xfId="1" applyFont="1" applyProtection="1">
      <protection hidden="1"/>
    </xf>
    <xf numFmtId="164" fontId="9" fillId="0" borderId="0" xfId="1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0" fontId="9" fillId="0" borderId="0" xfId="1" applyFont="1" applyAlignment="1" applyProtection="1">
      <alignment wrapText="1"/>
      <protection hidden="1"/>
    </xf>
    <xf numFmtId="0" fontId="10" fillId="0" borderId="0" xfId="1" applyFont="1" applyAlignment="1" applyProtection="1">
      <alignment wrapText="1"/>
      <protection hidden="1"/>
    </xf>
    <xf numFmtId="0" fontId="1" fillId="0" borderId="1" xfId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" xfId="1" applyFill="1" applyBorder="1" applyAlignment="1" applyProtection="1">
      <alignment horizontal="center" vertical="center" wrapText="1"/>
      <protection hidden="1"/>
    </xf>
    <xf numFmtId="0" fontId="1" fillId="2" borderId="4" xfId="1" applyFill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6" xfId="1" applyBorder="1" applyAlignment="1" applyProtection="1">
      <alignment horizontal="center" vertical="center"/>
      <protection hidden="1"/>
    </xf>
    <xf numFmtId="0" fontId="1" fillId="0" borderId="7" xfId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/>
      <protection hidden="1"/>
    </xf>
    <xf numFmtId="0" fontId="1" fillId="0" borderId="10" xfId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1" fillId="0" borderId="11" xfId="1" applyBorder="1" applyAlignment="1" applyProtection="1">
      <alignment horizontal="center" vertical="center"/>
      <protection hidden="1"/>
    </xf>
    <xf numFmtId="0" fontId="1" fillId="0" borderId="12" xfId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/>
      <protection hidden="1"/>
    </xf>
    <xf numFmtId="0" fontId="1" fillId="0" borderId="14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0" borderId="18" xfId="1" applyBorder="1" applyAlignment="1" applyProtection="1">
      <alignment horizontal="center" vertical="center"/>
      <protection hidden="1"/>
    </xf>
    <xf numFmtId="0" fontId="1" fillId="2" borderId="13" xfId="1" applyFill="1" applyBorder="1" applyAlignment="1" applyProtection="1">
      <alignment horizontal="center" vertical="center" wrapText="1"/>
      <protection hidden="1"/>
    </xf>
    <xf numFmtId="0" fontId="1" fillId="2" borderId="13" xfId="1" applyFill="1" applyBorder="1" applyAlignment="1" applyProtection="1">
      <alignment horizontal="center" vertical="center"/>
      <protection hidden="1"/>
    </xf>
    <xf numFmtId="0" fontId="1" fillId="2" borderId="14" xfId="1" applyFill="1" applyBorder="1" applyAlignment="1" applyProtection="1">
      <alignment horizontal="center" vertical="center" wrapText="1"/>
      <protection hidden="1"/>
    </xf>
    <xf numFmtId="0" fontId="1" fillId="2" borderId="15" xfId="1" applyFill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2" borderId="19" xfId="1" applyFill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20" xfId="1" applyBorder="1" applyAlignment="1" applyProtection="1">
      <alignment horizontal="center" vertical="center"/>
      <protection hidden="1"/>
    </xf>
    <xf numFmtId="0" fontId="1" fillId="0" borderId="21" xfId="1" applyBorder="1" applyAlignment="1" applyProtection="1">
      <alignment horizontal="center" vertical="center"/>
      <protection hidden="1"/>
    </xf>
    <xf numFmtId="0" fontId="1" fillId="0" borderId="13" xfId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23" xfId="2" applyFont="1" applyBorder="1" applyAlignment="1" applyProtection="1">
      <alignment horizontal="center"/>
      <protection hidden="1"/>
    </xf>
    <xf numFmtId="0" fontId="1" fillId="0" borderId="24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5" xfId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center" vertical="center" wrapText="1"/>
      <protection hidden="1"/>
    </xf>
    <xf numFmtId="0" fontId="1" fillId="0" borderId="27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 wrapText="1"/>
      <protection hidden="1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164" fontId="13" fillId="0" borderId="22" xfId="2" applyNumberFormat="1" applyFont="1" applyBorder="1" applyProtection="1">
      <protection hidden="1"/>
    </xf>
    <xf numFmtId="164" fontId="13" fillId="0" borderId="0" xfId="2" applyNumberFormat="1" applyFont="1" applyProtection="1">
      <protection hidden="1"/>
    </xf>
    <xf numFmtId="164" fontId="13" fillId="0" borderId="23" xfId="2" applyNumberFormat="1" applyFont="1" applyBorder="1" applyProtection="1">
      <protection hidden="1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 wrapText="1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horizontal="center" vertical="center" wrapText="1"/>
      <protection hidden="1"/>
    </xf>
    <xf numFmtId="0" fontId="1" fillId="2" borderId="18" xfId="1" applyFill="1" applyBorder="1" applyAlignment="1" applyProtection="1">
      <alignment horizontal="center" vertical="center" wrapText="1"/>
      <protection hidden="1"/>
    </xf>
    <xf numFmtId="0" fontId="1" fillId="0" borderId="29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2" borderId="30" xfId="1" applyFill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2" xfId="1" applyBorder="1" applyAlignment="1" applyProtection="1">
      <alignment horizontal="center" vertical="center" wrapText="1"/>
      <protection hidden="1"/>
    </xf>
    <xf numFmtId="0" fontId="1" fillId="0" borderId="18" xfId="1" applyBorder="1" applyAlignment="1" applyProtection="1">
      <alignment horizontal="center" vertical="center" wrapText="1"/>
      <protection hidden="1"/>
    </xf>
    <xf numFmtId="0" fontId="1" fillId="0" borderId="33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7" xfId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164" fontId="12" fillId="0" borderId="0" xfId="2" applyNumberFormat="1" applyAlignment="1" applyProtection="1">
      <alignment vertical="center"/>
      <protection hidden="1"/>
    </xf>
    <xf numFmtId="0" fontId="1" fillId="0" borderId="23" xfId="1" applyBorder="1" applyAlignment="1" applyProtection="1">
      <alignment horizontal="center" vertical="center" wrapText="1"/>
      <protection hidden="1"/>
    </xf>
    <xf numFmtId="0" fontId="1" fillId="2" borderId="31" xfId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hidden="1"/>
    </xf>
    <xf numFmtId="0" fontId="3" fillId="2" borderId="6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1" fillId="2" borderId="4" xfId="1" applyFill="1" applyBorder="1" applyAlignment="1" applyProtection="1">
      <alignment horizontal="center" vertical="center"/>
      <protection hidden="1"/>
    </xf>
    <xf numFmtId="0" fontId="3" fillId="2" borderId="33" xfId="1" applyFont="1" applyFill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" fillId="0" borderId="34" xfId="1" applyBorder="1" applyAlignment="1" applyProtection="1">
      <alignment horizontal="center" vertical="center"/>
      <protection hidden="1"/>
    </xf>
    <xf numFmtId="0" fontId="1" fillId="0" borderId="35" xfId="1" applyBorder="1" applyAlignment="1" applyProtection="1">
      <alignment horizontal="center" vertical="center"/>
      <protection hidden="1"/>
    </xf>
    <xf numFmtId="164" fontId="12" fillId="0" borderId="35" xfId="2" applyNumberFormat="1" applyBorder="1" applyProtection="1">
      <protection hidden="1"/>
    </xf>
    <xf numFmtId="0" fontId="1" fillId="0" borderId="36" xfId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/>
      <protection hidden="1"/>
    </xf>
    <xf numFmtId="0" fontId="11" fillId="0" borderId="6" xfId="3" applyFont="1" applyFill="1" applyBorder="1" applyAlignment="1" applyProtection="1">
      <alignment horizontal="center" vertical="center"/>
      <protection hidden="1"/>
    </xf>
    <xf numFmtId="3" fontId="1" fillId="0" borderId="8" xfId="1" applyNumberFormat="1" applyBorder="1" applyAlignment="1" applyProtection="1">
      <alignment horizontal="center" vertical="center"/>
      <protection hidden="1"/>
    </xf>
    <xf numFmtId="2" fontId="3" fillId="2" borderId="8" xfId="1" applyNumberFormat="1" applyFont="1" applyFill="1" applyBorder="1" applyAlignment="1" applyProtection="1">
      <alignment horizontal="center" vertical="center"/>
      <protection hidden="1"/>
    </xf>
    <xf numFmtId="2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1" fillId="2" borderId="9" xfId="1" applyFill="1" applyBorder="1" applyAlignment="1" applyProtection="1">
      <alignment horizontal="center" vertical="center"/>
      <protection hidden="1"/>
    </xf>
    <xf numFmtId="3" fontId="3" fillId="0" borderId="9" xfId="1" applyNumberFormat="1" applyFont="1" applyBorder="1" applyAlignment="1" applyProtection="1">
      <alignment horizontal="center" vertical="center"/>
      <protection hidden="1"/>
    </xf>
    <xf numFmtId="0" fontId="3" fillId="0" borderId="33" xfId="1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hidden="1"/>
    </xf>
    <xf numFmtId="2" fontId="3" fillId="2" borderId="32" xfId="1" applyNumberFormat="1" applyFont="1" applyFill="1" applyBorder="1" applyAlignment="1" applyProtection="1">
      <alignment horizontal="center" vertical="center"/>
      <protection hidden="1"/>
    </xf>
    <xf numFmtId="4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3" fillId="0" borderId="32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2" fontId="1" fillId="2" borderId="31" xfId="1" applyNumberFormat="1" applyFill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hidden="1"/>
    </xf>
    <xf numFmtId="0" fontId="16" fillId="0" borderId="0" xfId="2" applyFont="1" applyAlignment="1" applyProtection="1">
      <alignment vertical="center"/>
      <protection hidden="1"/>
    </xf>
    <xf numFmtId="165" fontId="1" fillId="0" borderId="0" xfId="1" applyNumberFormat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3" borderId="31" xfId="1" applyFill="1" applyBorder="1" applyAlignment="1" applyProtection="1">
      <alignment horizontal="center" vertical="center"/>
      <protection hidden="1"/>
    </xf>
    <xf numFmtId="0" fontId="11" fillId="3" borderId="9" xfId="3" applyFont="1" applyFill="1" applyBorder="1" applyAlignment="1" applyProtection="1">
      <alignment horizontal="center" vertical="center"/>
      <protection hidden="1"/>
    </xf>
    <xf numFmtId="0" fontId="11" fillId="3" borderId="3" xfId="3" applyFont="1" applyFill="1" applyBorder="1" applyAlignment="1" applyProtection="1">
      <alignment horizontal="center" vertical="center"/>
      <protection hidden="1"/>
    </xf>
    <xf numFmtId="3" fontId="1" fillId="3" borderId="8" xfId="1" applyNumberFormat="1" applyFill="1" applyBorder="1" applyAlignment="1" applyProtection="1">
      <alignment horizontal="center" vertical="center"/>
      <protection hidden="1"/>
    </xf>
    <xf numFmtId="2" fontId="3" fillId="3" borderId="8" xfId="1" applyNumberFormat="1" applyFont="1" applyFill="1" applyBorder="1" applyAlignment="1" applyProtection="1">
      <alignment horizontal="center" vertical="center"/>
      <protection hidden="1"/>
    </xf>
    <xf numFmtId="2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/>
      <protection hidden="1"/>
    </xf>
    <xf numFmtId="0" fontId="3" fillId="3" borderId="2" xfId="1" applyFont="1" applyFill="1" applyBorder="1" applyAlignment="1" applyProtection="1">
      <alignment horizontal="center" vertical="center"/>
      <protection hidden="1"/>
    </xf>
    <xf numFmtId="0" fontId="3" fillId="3" borderId="33" xfId="1" applyFont="1" applyFill="1" applyBorder="1" applyAlignment="1" applyProtection="1">
      <alignment horizontal="center" vertical="center"/>
      <protection hidden="1"/>
    </xf>
    <xf numFmtId="0" fontId="3" fillId="3" borderId="31" xfId="1" applyFont="1" applyFill="1" applyBorder="1" applyAlignment="1" applyProtection="1">
      <alignment horizontal="center" vertical="center"/>
      <protection hidden="1"/>
    </xf>
    <xf numFmtId="2" fontId="3" fillId="3" borderId="32" xfId="1" applyNumberFormat="1" applyFont="1" applyFill="1" applyBorder="1" applyAlignment="1" applyProtection="1">
      <alignment horizontal="center" vertical="center"/>
      <protection hidden="1"/>
    </xf>
    <xf numFmtId="4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hidden="1"/>
    </xf>
    <xf numFmtId="0" fontId="3" fillId="3" borderId="32" xfId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hidden="1"/>
    </xf>
    <xf numFmtId="2" fontId="1" fillId="3" borderId="31" xfId="1" applyNumberFormat="1" applyFill="1" applyBorder="1" applyAlignment="1" applyProtection="1">
      <alignment horizontal="center" vertical="center"/>
      <protection hidden="1"/>
    </xf>
    <xf numFmtId="0" fontId="1" fillId="3" borderId="1" xfId="1" applyFill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17" fillId="4" borderId="9" xfId="3" applyFont="1" applyFill="1" applyBorder="1" applyAlignment="1" applyProtection="1">
      <alignment horizontal="center" vertical="center"/>
      <protection hidden="1"/>
    </xf>
    <xf numFmtId="0" fontId="17" fillId="4" borderId="3" xfId="3" applyFont="1" applyFill="1" applyBorder="1" applyAlignment="1" applyProtection="1">
      <alignment horizontal="center" vertical="center"/>
      <protection hidden="1"/>
    </xf>
    <xf numFmtId="3" fontId="3" fillId="4" borderId="4" xfId="1" applyNumberFormat="1" applyFont="1" applyFill="1" applyBorder="1" applyAlignment="1" applyProtection="1">
      <alignment horizontal="center" vertical="center"/>
      <protection hidden="1"/>
    </xf>
    <xf numFmtId="0" fontId="3" fillId="4" borderId="31" xfId="1" applyFont="1" applyFill="1" applyBorder="1" applyAlignment="1" applyProtection="1">
      <alignment horizontal="center"/>
      <protection hidden="1"/>
    </xf>
    <xf numFmtId="2" fontId="3" fillId="4" borderId="8" xfId="1" applyNumberFormat="1" applyFont="1" applyFill="1" applyBorder="1" applyAlignment="1" applyProtection="1">
      <alignment horizontal="center" vertical="center"/>
      <protection hidden="1"/>
    </xf>
    <xf numFmtId="2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41" fontId="3" fillId="4" borderId="2" xfId="4" applyFont="1" applyFill="1" applyBorder="1" applyAlignment="1" applyProtection="1">
      <alignment horizontal="center" vertical="center"/>
      <protection hidden="1"/>
    </xf>
    <xf numFmtId="0" fontId="3" fillId="4" borderId="24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/>
      <protection hidden="1"/>
    </xf>
    <xf numFmtId="2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4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4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21" xfId="1" applyFont="1" applyFill="1" applyBorder="1" applyAlignment="1" applyProtection="1">
      <alignment horizontal="center" vertical="center"/>
      <protection hidden="1"/>
    </xf>
    <xf numFmtId="0" fontId="3" fillId="4" borderId="2" xfId="1" applyFont="1" applyFill="1" applyBorder="1" applyAlignment="1" applyProtection="1">
      <alignment horizontal="center" vertical="center"/>
      <protection hidden="1"/>
    </xf>
    <xf numFmtId="0" fontId="3" fillId="4" borderId="32" xfId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/>
      <protection hidden="1"/>
    </xf>
    <xf numFmtId="2" fontId="1" fillId="4" borderId="31" xfId="1" applyNumberForma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3" applyFont="1" applyFill="1" applyBorder="1" applyAlignment="1" applyProtection="1">
      <alignment horizontal="center" vertical="center"/>
      <protection hidden="1"/>
    </xf>
    <xf numFmtId="0" fontId="11" fillId="0" borderId="3" xfId="3" applyFont="1" applyFill="1" applyBorder="1" applyAlignment="1" applyProtection="1">
      <alignment horizontal="center" vertical="center"/>
      <protection hidden="1"/>
    </xf>
    <xf numFmtId="3" fontId="1" fillId="0" borderId="4" xfId="1" applyNumberForma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/>
      <protection hidden="1"/>
    </xf>
    <xf numFmtId="2" fontId="3" fillId="0" borderId="8" xfId="1" applyNumberFormat="1" applyFont="1" applyBorder="1" applyAlignment="1" applyProtection="1">
      <alignment horizontal="center" vertical="center"/>
      <protection hidden="1"/>
    </xf>
    <xf numFmtId="2" fontId="3" fillId="0" borderId="31" xfId="1" applyNumberFormat="1" applyFont="1" applyBorder="1" applyAlignment="1" applyProtection="1">
      <alignment horizontal="center" vertical="center"/>
      <protection hidden="1"/>
    </xf>
    <xf numFmtId="0" fontId="1" fillId="0" borderId="9" xfId="1" applyBorder="1" applyAlignment="1" applyProtection="1">
      <alignment horizontal="center" vertical="center"/>
      <protection hidden="1"/>
    </xf>
    <xf numFmtId="41" fontId="0" fillId="0" borderId="2" xfId="4" applyFont="1" applyFill="1" applyBorder="1" applyAlignment="1" applyProtection="1">
      <alignment horizontal="center" vertical="center"/>
      <protection hidden="1"/>
    </xf>
    <xf numFmtId="2" fontId="3" fillId="0" borderId="32" xfId="1" applyNumberFormat="1" applyFont="1" applyBorder="1" applyAlignment="1" applyProtection="1">
      <alignment horizontal="center" vertical="center"/>
      <protection hidden="1"/>
    </xf>
    <xf numFmtId="4" fontId="3" fillId="0" borderId="31" xfId="1" applyNumberFormat="1" applyFont="1" applyBorder="1" applyAlignment="1" applyProtection="1">
      <alignment horizontal="center" vertical="center"/>
      <protection hidden="1"/>
    </xf>
    <xf numFmtId="2" fontId="1" fillId="0" borderId="31" xfId="1" applyNumberFormat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3" fontId="3" fillId="4" borderId="8" xfId="4" applyNumberFormat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0" fontId="3" fillId="4" borderId="5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 wrapText="1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hidden="1"/>
    </xf>
    <xf numFmtId="0" fontId="3" fillId="4" borderId="5" xfId="1" applyFont="1" applyFill="1" applyBorder="1" applyAlignment="1" applyProtection="1">
      <alignment horizontal="center" vertical="center" wrapText="1"/>
      <protection hidden="1"/>
    </xf>
    <xf numFmtId="0" fontId="3" fillId="4" borderId="31" xfId="1" applyFont="1" applyFill="1" applyBorder="1" applyAlignment="1" applyProtection="1">
      <alignment horizontal="center" vertical="center" wrapText="1"/>
      <protection hidden="1"/>
    </xf>
    <xf numFmtId="0" fontId="1" fillId="0" borderId="3" xfId="1" applyBorder="1" applyProtection="1">
      <protection locked="0"/>
    </xf>
    <xf numFmtId="1" fontId="1" fillId="0" borderId="3" xfId="1" applyNumberFormat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8" fillId="5" borderId="0" xfId="1" applyFont="1" applyFill="1" applyAlignment="1" applyProtection="1">
      <alignment horizontal="center" vertical="center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9" fillId="0" borderId="0" xfId="1" applyFont="1" applyProtection="1">
      <protection hidden="1"/>
    </xf>
    <xf numFmtId="0" fontId="4" fillId="0" borderId="0" xfId="1" applyFont="1" applyAlignment="1" applyProtection="1">
      <alignment wrapText="1"/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 applyAlignment="1" applyProtection="1">
      <alignment horizontal="center" wrapText="1"/>
      <protection locked="0"/>
    </xf>
    <xf numFmtId="0" fontId="1" fillId="0" borderId="0" xfId="1" applyAlignment="1" applyProtection="1">
      <alignment horizontal="left"/>
      <protection hidden="1"/>
    </xf>
    <xf numFmtId="0" fontId="1" fillId="0" borderId="0" xfId="1" applyAlignment="1" applyProtection="1">
      <alignment horizontal="left" vertical="center"/>
      <protection hidden="1"/>
    </xf>
    <xf numFmtId="1" fontId="3" fillId="0" borderId="0" xfId="1" applyNumberFormat="1" applyFont="1" applyAlignment="1" applyProtection="1">
      <alignment horizontal="left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5" borderId="2" xfId="1" applyFill="1" applyBorder="1" applyAlignment="1" applyProtection="1">
      <alignment horizontal="center" vertical="center" wrapText="1"/>
      <protection hidden="1"/>
    </xf>
    <xf numFmtId="0" fontId="11" fillId="2" borderId="24" xfId="1" applyFont="1" applyFill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13" xfId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5" borderId="14" xfId="1" applyFill="1" applyBorder="1" applyAlignment="1" applyProtection="1">
      <alignment horizontal="center" vertical="center"/>
      <protection hidden="1"/>
    </xf>
    <xf numFmtId="0" fontId="11" fillId="2" borderId="37" xfId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5" borderId="16" xfId="1" applyFill="1" applyBorder="1" applyAlignment="1" applyProtection="1">
      <alignment horizontal="center" vertical="center"/>
      <protection hidden="1"/>
    </xf>
    <xf numFmtId="0" fontId="11" fillId="2" borderId="29" xfId="1" applyFont="1" applyFill="1" applyBorder="1" applyAlignment="1" applyProtection="1">
      <alignment horizontal="center" vertical="center" wrapText="1"/>
      <protection hidden="1"/>
    </xf>
    <xf numFmtId="0" fontId="3" fillId="2" borderId="32" xfId="1" applyFont="1" applyFill="1" applyBorder="1" applyAlignment="1" applyProtection="1">
      <alignment horizontal="center" vertical="center"/>
      <protection hidden="1"/>
    </xf>
    <xf numFmtId="0" fontId="3" fillId="2" borderId="38" xfId="1" applyFont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49" fontId="11" fillId="0" borderId="31" xfId="3" applyNumberFormat="1" applyFont="1" applyFill="1" applyBorder="1" applyAlignment="1" applyProtection="1">
      <alignment horizontal="left" vertical="center"/>
      <protection hidden="1"/>
    </xf>
    <xf numFmtId="4" fontId="3" fillId="2" borderId="8" xfId="1" applyNumberFormat="1" applyFont="1" applyFill="1" applyBorder="1" applyAlignment="1" applyProtection="1">
      <alignment horizontal="center" vertical="center"/>
      <protection hidden="1"/>
    </xf>
    <xf numFmtId="4" fontId="1" fillId="2" borderId="9" xfId="1" applyNumberFormat="1" applyFill="1" applyBorder="1" applyAlignment="1" applyProtection="1">
      <alignment horizontal="center" vertical="center"/>
      <protection hidden="1"/>
    </xf>
    <xf numFmtId="2" fontId="3" fillId="2" borderId="33" xfId="1" applyNumberFormat="1" applyFont="1" applyFill="1" applyBorder="1" applyAlignment="1" applyProtection="1">
      <alignment horizontal="center" vertical="center"/>
      <protection hidden="1"/>
    </xf>
    <xf numFmtId="3" fontId="3" fillId="5" borderId="31" xfId="1" applyNumberFormat="1" applyFont="1" applyFill="1" applyBorder="1" applyAlignment="1" applyProtection="1">
      <alignment horizontal="center" vertical="center"/>
      <protection hidden="1"/>
    </xf>
    <xf numFmtId="2" fontId="3" fillId="2" borderId="9" xfId="1" applyNumberFormat="1" applyFont="1" applyFill="1" applyBorder="1" applyAlignment="1" applyProtection="1">
      <alignment horizontal="center" vertical="center"/>
      <protection hidden="1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2" fontId="1" fillId="0" borderId="0" xfId="1" applyNumberForma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11" fillId="3" borderId="31" xfId="3" applyNumberFormat="1" applyFont="1" applyFill="1" applyBorder="1" applyAlignment="1" applyProtection="1">
      <alignment horizontal="center" vertical="center"/>
      <protection hidden="1"/>
    </xf>
    <xf numFmtId="0" fontId="11" fillId="3" borderId="2" xfId="3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" fontId="3" fillId="3" borderId="8" xfId="1" applyNumberFormat="1" applyFont="1" applyFill="1" applyBorder="1" applyAlignment="1" applyProtection="1">
      <alignment horizontal="center" vertical="center"/>
      <protection hidden="1"/>
    </xf>
    <xf numFmtId="4" fontId="1" fillId="3" borderId="9" xfId="1" applyNumberFormat="1" applyFill="1" applyBorder="1" applyAlignment="1" applyProtection="1">
      <alignment horizontal="center" vertical="center"/>
      <protection hidden="1"/>
    </xf>
    <xf numFmtId="2" fontId="3" fillId="3" borderId="33" xfId="1" applyNumberFormat="1" applyFont="1" applyFill="1" applyBorder="1" applyAlignment="1" applyProtection="1">
      <alignment horizontal="center" vertical="center"/>
      <protection hidden="1"/>
    </xf>
    <xf numFmtId="2" fontId="3" fillId="3" borderId="4" xfId="1" applyNumberFormat="1" applyFont="1" applyFill="1" applyBorder="1" applyAlignment="1" applyProtection="1">
      <alignment horizontal="center" vertic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3" fontId="3" fillId="3" borderId="31" xfId="1" applyNumberFormat="1" applyFont="1" applyFill="1" applyBorder="1" applyAlignment="1" applyProtection="1">
      <alignment horizontal="center" vertical="center"/>
      <protection hidden="1"/>
    </xf>
    <xf numFmtId="3" fontId="3" fillId="3" borderId="2" xfId="1" applyNumberFormat="1" applyFont="1" applyFill="1" applyBorder="1" applyAlignment="1" applyProtection="1">
      <alignment horizontal="center" vertical="center"/>
      <protection hidden="1"/>
    </xf>
    <xf numFmtId="2" fontId="3" fillId="3" borderId="9" xfId="1" applyNumberFormat="1" applyFont="1" applyFill="1" applyBorder="1" applyAlignment="1" applyProtection="1">
      <alignment horizontal="center" vertical="center"/>
      <protection hidden="1"/>
    </xf>
    <xf numFmtId="2" fontId="3" fillId="3" borderId="6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 wrapText="1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17" fillId="4" borderId="31" xfId="3" applyFont="1" applyFill="1" applyBorder="1" applyAlignment="1" applyProtection="1">
      <alignment horizontal="center" vertical="center"/>
      <protection hidden="1"/>
    </xf>
    <xf numFmtId="0" fontId="17" fillId="4" borderId="2" xfId="3" applyFont="1" applyFill="1" applyBorder="1" applyAlignment="1" applyProtection="1">
      <alignment horizontal="center" vertical="center"/>
      <protection hidden="1"/>
    </xf>
    <xf numFmtId="0" fontId="1" fillId="4" borderId="31" xfId="1" applyFill="1" applyBorder="1" applyAlignment="1" applyProtection="1">
      <alignment horizontal="center" vertical="center"/>
      <protection hidden="1"/>
    </xf>
    <xf numFmtId="4" fontId="3" fillId="4" borderId="8" xfId="1" applyNumberFormat="1" applyFont="1" applyFill="1" applyBorder="1" applyAlignment="1" applyProtection="1">
      <alignment horizontal="center" vertical="center"/>
      <protection hidden="1"/>
    </xf>
    <xf numFmtId="4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33" xfId="1" applyNumberFormat="1" applyFont="1" applyFill="1" applyBorder="1" applyAlignment="1" applyProtection="1">
      <alignment horizontal="center" vertical="center"/>
      <protection hidden="1"/>
    </xf>
    <xf numFmtId="2" fontId="3" fillId="4" borderId="4" xfId="1" applyNumberFormat="1" applyFont="1" applyFill="1" applyBorder="1" applyAlignment="1" applyProtection="1">
      <alignment horizontal="center" vertical="center"/>
      <protection hidden="1"/>
    </xf>
    <xf numFmtId="3" fontId="3" fillId="4" borderId="31" xfId="1" applyNumberFormat="1" applyFont="1" applyFill="1" applyBorder="1" applyAlignment="1" applyProtection="1">
      <alignment horizontal="center" vertical="center"/>
      <protection hidden="1"/>
    </xf>
    <xf numFmtId="3" fontId="3" fillId="4" borderId="2" xfId="4" applyNumberFormat="1" applyFont="1" applyFill="1" applyBorder="1" applyAlignment="1" applyProtection="1">
      <alignment horizontal="center" vertical="center"/>
      <protection hidden="1"/>
    </xf>
    <xf numFmtId="2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6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0" fontId="11" fillId="0" borderId="31" xfId="3" applyFont="1" applyFill="1" applyBorder="1" applyAlignment="1" applyProtection="1">
      <alignment horizontal="center" vertical="center"/>
      <protection hidden="1"/>
    </xf>
    <xf numFmtId="0" fontId="11" fillId="0" borderId="2" xfId="3" applyFont="1" applyFill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4" fontId="3" fillId="0" borderId="8" xfId="1" applyNumberFormat="1" applyFont="1" applyBorder="1" applyAlignment="1" applyProtection="1">
      <alignment horizontal="center" vertical="center"/>
      <protection hidden="1"/>
    </xf>
    <xf numFmtId="4" fontId="1" fillId="0" borderId="9" xfId="1" applyNumberFormat="1" applyBorder="1" applyAlignment="1" applyProtection="1">
      <alignment horizontal="center" vertical="center"/>
      <protection hidden="1"/>
    </xf>
    <xf numFmtId="2" fontId="3" fillId="0" borderId="33" xfId="1" applyNumberFormat="1" applyFont="1" applyBorder="1" applyAlignment="1" applyProtection="1">
      <alignment horizontal="center" vertical="center"/>
      <protection hidden="1"/>
    </xf>
    <xf numFmtId="3" fontId="3" fillId="0" borderId="31" xfId="1" applyNumberFormat="1" applyFont="1" applyBorder="1" applyAlignment="1" applyProtection="1">
      <alignment horizontal="center" vertical="center"/>
      <protection hidden="1"/>
    </xf>
    <xf numFmtId="3" fontId="0" fillId="0" borderId="2" xfId="4" applyNumberFormat="1" applyFont="1" applyFill="1" applyBorder="1" applyAlignment="1" applyProtection="1">
      <alignment horizontal="center" vertical="center"/>
      <protection hidden="1"/>
    </xf>
    <xf numFmtId="2" fontId="3" fillId="0" borderId="9" xfId="1" applyNumberFormat="1" applyFont="1" applyBorder="1" applyAlignment="1" applyProtection="1">
      <alignment horizontal="center" vertical="center"/>
      <protection hidden="1"/>
    </xf>
    <xf numFmtId="2" fontId="3" fillId="0" borderId="6" xfId="1" applyNumberFormat="1" applyFont="1" applyBorder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 wrapText="1"/>
      <protection locked="0"/>
    </xf>
    <xf numFmtId="41" fontId="3" fillId="4" borderId="8" xfId="4" applyFont="1" applyFill="1" applyBorder="1" applyAlignment="1" applyProtection="1">
      <alignment horizontal="center" vertical="center"/>
      <protection hidden="1"/>
    </xf>
    <xf numFmtId="0" fontId="3" fillId="4" borderId="1" xfId="4" applyNumberFormat="1" applyFont="1" applyFill="1" applyBorder="1" applyAlignment="1" applyProtection="1">
      <alignment horizontal="center"/>
      <protection hidden="1"/>
    </xf>
    <xf numFmtId="0" fontId="3" fillId="4" borderId="1" xfId="4" applyNumberFormat="1" applyFont="1" applyFill="1" applyBorder="1" applyAlignment="1" applyProtection="1">
      <alignment horizontal="center" vertical="center"/>
      <protection hidden="1"/>
    </xf>
    <xf numFmtId="37" fontId="3" fillId="4" borderId="2" xfId="4" applyNumberFormat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/>
      <protection locked="0"/>
    </xf>
    <xf numFmtId="0" fontId="20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164" fontId="6" fillId="0" borderId="0" xfId="1" applyNumberFormat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wrapText="1"/>
      <protection locked="0"/>
    </xf>
    <xf numFmtId="0" fontId="9" fillId="0" borderId="0" xfId="1" applyFont="1" applyProtection="1">
      <protection locked="0"/>
    </xf>
    <xf numFmtId="164" fontId="9" fillId="0" borderId="0" xfId="1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6" fillId="0" borderId="0" xfId="1" applyNumberFormat="1" applyFont="1" applyAlignment="1" applyProtection="1">
      <alignment horizontal="center"/>
      <protection locked="0"/>
    </xf>
    <xf numFmtId="0" fontId="9" fillId="0" borderId="0" xfId="1" applyFont="1" applyAlignment="1" applyProtection="1">
      <alignment wrapText="1"/>
      <protection locked="0"/>
    </xf>
    <xf numFmtId="0" fontId="10" fillId="0" borderId="0" xfId="1" applyFont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center" vertical="center" wrapText="1"/>
      <protection hidden="1"/>
    </xf>
    <xf numFmtId="0" fontId="0" fillId="2" borderId="1" xfId="1" applyFont="1" applyFill="1" applyBorder="1" applyAlignment="1" applyProtection="1">
      <alignment horizontal="center" vertical="center" wrapText="1"/>
      <protection hidden="1"/>
    </xf>
    <xf numFmtId="0" fontId="1" fillId="5" borderId="13" xfId="1" applyFill="1" applyBorder="1" applyAlignment="1" applyProtection="1">
      <alignment horizontal="center" vertical="center" wrapText="1"/>
      <protection hidden="1"/>
    </xf>
    <xf numFmtId="0" fontId="0" fillId="2" borderId="13" xfId="1" applyFont="1" applyFill="1" applyBorder="1" applyAlignment="1" applyProtection="1">
      <alignment horizontal="center" vertical="center" wrapText="1"/>
      <protection hidden="1"/>
    </xf>
    <xf numFmtId="0" fontId="1" fillId="5" borderId="28" xfId="1" applyFill="1" applyBorder="1" applyAlignment="1" applyProtection="1">
      <alignment horizontal="center" vertical="center" wrapText="1"/>
      <protection hidden="1"/>
    </xf>
    <xf numFmtId="0" fontId="0" fillId="2" borderId="28" xfId="1" applyFont="1" applyFill="1" applyBorder="1" applyAlignment="1" applyProtection="1">
      <alignment horizontal="center" vertical="center" wrapText="1"/>
      <protection hidden="1"/>
    </xf>
    <xf numFmtId="0" fontId="3" fillId="2" borderId="5" xfId="1" applyFont="1" applyFill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4" fontId="3" fillId="0" borderId="0" xfId="1" applyNumberFormat="1" applyFont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1" fillId="3" borderId="31" xfId="3" applyFont="1" applyFill="1" applyBorder="1" applyAlignment="1" applyProtection="1">
      <alignment horizontal="center" vertical="center"/>
      <protection hidden="1"/>
    </xf>
    <xf numFmtId="0" fontId="3" fillId="3" borderId="5" xfId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center" vertical="center"/>
      <protection hidden="1"/>
    </xf>
    <xf numFmtId="1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3" fontId="1" fillId="0" borderId="31" xfId="1" applyNumberForma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49" fontId="11" fillId="0" borderId="9" xfId="3" applyNumberFormat="1" applyFont="1" applyFill="1" applyBorder="1" applyAlignment="1" applyProtection="1">
      <alignment horizontal="center" vertical="center"/>
      <protection hidden="1"/>
    </xf>
  </cellXfs>
  <cellStyles count="5">
    <cellStyle name="Comma [0] 2" xfId="4"/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489857</xdr:colOff>
      <xdr:row>3</xdr:row>
      <xdr:rowOff>152400</xdr:rowOff>
    </xdr:to>
    <xdr:sp macro="" textlink="">
      <xdr:nvSpPr>
        <xdr:cNvPr id="2" name="Oval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8515350" y="266700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13</xdr:col>
      <xdr:colOff>612322</xdr:colOff>
      <xdr:row>34</xdr:row>
      <xdr:rowOff>27214</xdr:rowOff>
    </xdr:from>
    <xdr:to>
      <xdr:col>15</xdr:col>
      <xdr:colOff>421822</xdr:colOff>
      <xdr:row>36</xdr:row>
      <xdr:rowOff>179614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8451397" y="5304064"/>
          <a:ext cx="1143000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15</xdr:col>
      <xdr:colOff>489857</xdr:colOff>
      <xdr:row>70</xdr:row>
      <xdr:rowOff>152400</xdr:rowOff>
    </xdr:to>
    <xdr:sp macro="" textlink="">
      <xdr:nvSpPr>
        <xdr:cNvPr id="4" name="Oval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8515350" y="9934575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fixxxxx%2011.11%20CATPOR%203E%20PKM%20KENDALKEREP%20-%20hasil%20pemantauan%20bayi%20dari%20ibu%20reaktif%20ditulis%20lengk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dit%20Diare/Downloads/CATPOR%203E%20PKM%20AKELAMO%20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  <sheetName val="REK HEPB"/>
      <sheetName val="REK HIV"/>
      <sheetName val="REK SIFILIS"/>
    </sheetNames>
    <sheetDataSet>
      <sheetData sheetId="0"/>
      <sheetData sheetId="1">
        <row r="2">
          <cell r="D2">
            <v>2022</v>
          </cell>
        </row>
        <row r="3">
          <cell r="D3" t="str">
            <v>PUSKESMAS KENDALKEREP</v>
          </cell>
          <cell r="I3" t="str">
            <v>KOTA MALANG</v>
          </cell>
        </row>
        <row r="4">
          <cell r="D4">
            <v>1033249</v>
          </cell>
          <cell r="I4" t="str">
            <v>JAWA TIMUR</v>
          </cell>
        </row>
        <row r="5">
          <cell r="D5" t="str">
            <v>BLIMBING</v>
          </cell>
        </row>
        <row r="10">
          <cell r="B10" t="str">
            <v>BUNULREJO</v>
          </cell>
          <cell r="E10">
            <v>364</v>
          </cell>
          <cell r="J10">
            <v>33</v>
          </cell>
        </row>
        <row r="11">
          <cell r="B11" t="str">
            <v>JODIPAN</v>
          </cell>
          <cell r="E11">
            <v>185</v>
          </cell>
          <cell r="J11">
            <v>10</v>
          </cell>
        </row>
        <row r="12">
          <cell r="B12" t="str">
            <v>KESATRIAN</v>
          </cell>
          <cell r="E12">
            <v>168</v>
          </cell>
          <cell r="J12">
            <v>11</v>
          </cell>
        </row>
        <row r="13">
          <cell r="B13" t="str">
            <v>POLEHAN</v>
          </cell>
          <cell r="E13">
            <v>283</v>
          </cell>
          <cell r="J13">
            <v>16</v>
          </cell>
        </row>
        <row r="26">
          <cell r="B26" t="str">
            <v>Luar Wilayah</v>
          </cell>
        </row>
        <row r="27">
          <cell r="E27">
            <v>1000</v>
          </cell>
          <cell r="J27">
            <v>70</v>
          </cell>
        </row>
      </sheetData>
      <sheetData sheetId="2">
        <row r="15">
          <cell r="C15">
            <v>44079</v>
          </cell>
          <cell r="H15" t="str">
            <v>BUNULREJO</v>
          </cell>
          <cell r="M15" t="str">
            <v>NR</v>
          </cell>
          <cell r="N15" t="str">
            <v>NR</v>
          </cell>
          <cell r="O15" t="str">
            <v>R</v>
          </cell>
          <cell r="T15" t="str">
            <v>Y</v>
          </cell>
          <cell r="X15">
            <v>1</v>
          </cell>
          <cell r="Z15">
            <v>44086</v>
          </cell>
          <cell r="AM15" t="str">
            <v>&lt; 24 Jam</v>
          </cell>
          <cell r="AN15" t="str">
            <v>&lt; 24 Jam</v>
          </cell>
        </row>
        <row r="16">
          <cell r="C16">
            <v>44080</v>
          </cell>
          <cell r="H16" t="str">
            <v>KESATRIAN</v>
          </cell>
          <cell r="M16" t="str">
            <v>NR</v>
          </cell>
          <cell r="N16" t="str">
            <v>NR</v>
          </cell>
          <cell r="O16" t="str">
            <v>R</v>
          </cell>
          <cell r="T16" t="str">
            <v>Y</v>
          </cell>
          <cell r="X16">
            <v>1</v>
          </cell>
          <cell r="Z16">
            <v>44312</v>
          </cell>
          <cell r="AM16" t="str">
            <v>&lt; 24 Jam</v>
          </cell>
          <cell r="AN16" t="str">
            <v>&lt; 24 Jam</v>
          </cell>
          <cell r="AR16">
            <v>44733</v>
          </cell>
          <cell r="AS16" t="str">
            <v>NR</v>
          </cell>
        </row>
        <row r="17">
          <cell r="C17">
            <v>44081</v>
          </cell>
          <cell r="H17" t="str">
            <v>Luar Wilayah</v>
          </cell>
          <cell r="M17" t="str">
            <v>NR</v>
          </cell>
          <cell r="N17" t="str">
            <v>NR</v>
          </cell>
          <cell r="O17" t="str">
            <v>R</v>
          </cell>
          <cell r="T17" t="str">
            <v>Y</v>
          </cell>
          <cell r="X17">
            <v>1</v>
          </cell>
          <cell r="AM17" t="str">
            <v>&lt; 24 Jam</v>
          </cell>
          <cell r="AN17" t="str">
            <v>&lt; 24 Jam</v>
          </cell>
        </row>
        <row r="18">
          <cell r="C18">
            <v>44253</v>
          </cell>
          <cell r="H18" t="str">
            <v>POLEHAN</v>
          </cell>
          <cell r="M18" t="str">
            <v>NR</v>
          </cell>
          <cell r="N18" t="str">
            <v>NR</v>
          </cell>
          <cell r="O18" t="str">
            <v>R</v>
          </cell>
          <cell r="T18" t="str">
            <v>Y</v>
          </cell>
          <cell r="X18">
            <v>1</v>
          </cell>
          <cell r="Z18">
            <v>44336</v>
          </cell>
          <cell r="AM18" t="str">
            <v>&lt; 24 Jam</v>
          </cell>
          <cell r="AN18" t="str">
            <v>&lt; 24 Jam</v>
          </cell>
        </row>
        <row r="19">
          <cell r="C19">
            <v>44281</v>
          </cell>
          <cell r="H19" t="str">
            <v>KESATRIAN</v>
          </cell>
          <cell r="M19" t="str">
            <v>NR</v>
          </cell>
          <cell r="N19" t="str">
            <v>NR</v>
          </cell>
          <cell r="O19" t="str">
            <v>R</v>
          </cell>
          <cell r="T19" t="str">
            <v>Y</v>
          </cell>
          <cell r="X19">
            <v>1</v>
          </cell>
          <cell r="Z19">
            <v>44413</v>
          </cell>
          <cell r="AM19" t="str">
            <v>&lt; 24 Jam</v>
          </cell>
          <cell r="AN19" t="str">
            <v>&lt; 24 Jam</v>
          </cell>
          <cell r="AR19">
            <v>44742</v>
          </cell>
          <cell r="AS19" t="str">
            <v>NR</v>
          </cell>
        </row>
        <row r="20">
          <cell r="C20">
            <v>44353</v>
          </cell>
          <cell r="H20" t="str">
            <v>KESATRIAN</v>
          </cell>
          <cell r="M20" t="str">
            <v>NR</v>
          </cell>
          <cell r="N20" t="str">
            <v>NR</v>
          </cell>
          <cell r="O20" t="str">
            <v>R</v>
          </cell>
          <cell r="T20" t="str">
            <v>Y</v>
          </cell>
          <cell r="X20">
            <v>1</v>
          </cell>
          <cell r="Z20">
            <v>44349</v>
          </cell>
          <cell r="AM20" t="str">
            <v>&lt; 24 Jam</v>
          </cell>
          <cell r="AN20" t="str">
            <v>&lt; 24 Jam</v>
          </cell>
          <cell r="AR20">
            <v>44621</v>
          </cell>
          <cell r="AS20" t="str">
            <v>NR</v>
          </cell>
        </row>
        <row r="21">
          <cell r="C21">
            <v>44322</v>
          </cell>
          <cell r="H21" t="str">
            <v>JODIPAN</v>
          </cell>
          <cell r="M21" t="str">
            <v>NR</v>
          </cell>
          <cell r="N21" t="str">
            <v>NR</v>
          </cell>
          <cell r="O21" t="str">
            <v>R</v>
          </cell>
          <cell r="T21" t="str">
            <v>Y</v>
          </cell>
          <cell r="X21">
            <v>1</v>
          </cell>
          <cell r="AM21" t="str">
            <v>&lt; 24 Jam</v>
          </cell>
          <cell r="AN21" t="str">
            <v>&lt; 24 Jam</v>
          </cell>
          <cell r="AS21" t="str">
            <v>NR</v>
          </cell>
        </row>
        <row r="22">
          <cell r="C22">
            <v>44363</v>
          </cell>
          <cell r="H22" t="str">
            <v>BUNULREJO</v>
          </cell>
          <cell r="M22" t="str">
            <v>NR</v>
          </cell>
          <cell r="N22" t="str">
            <v>NR</v>
          </cell>
          <cell r="O22" t="str">
            <v>R</v>
          </cell>
          <cell r="T22" t="str">
            <v>Y</v>
          </cell>
          <cell r="X22">
            <v>1</v>
          </cell>
          <cell r="Z22">
            <v>44407</v>
          </cell>
          <cell r="AM22" t="str">
            <v>&lt; 24 Jam</v>
          </cell>
          <cell r="AN22" t="str">
            <v>&lt; 24 Jam</v>
          </cell>
          <cell r="AR22">
            <v>44728</v>
          </cell>
          <cell r="AS22" t="str">
            <v>NR</v>
          </cell>
        </row>
        <row r="23">
          <cell r="C23">
            <v>44422</v>
          </cell>
          <cell r="H23" t="str">
            <v>KESATRIAN</v>
          </cell>
          <cell r="M23" t="str">
            <v>NR</v>
          </cell>
          <cell r="N23" t="str">
            <v>NR</v>
          </cell>
          <cell r="O23" t="str">
            <v>R</v>
          </cell>
          <cell r="T23" t="str">
            <v>Y</v>
          </cell>
          <cell r="X23">
            <v>1</v>
          </cell>
          <cell r="Z23">
            <v>44572</v>
          </cell>
          <cell r="AM23" t="str">
            <v>&lt; 24 Jam</v>
          </cell>
          <cell r="AN23" t="str">
            <v>&lt; 24 Jam</v>
          </cell>
        </row>
        <row r="24">
          <cell r="C24">
            <v>44480</v>
          </cell>
          <cell r="H24" t="str">
            <v>KESATRIAN</v>
          </cell>
          <cell r="M24" t="str">
            <v>NR</v>
          </cell>
          <cell r="N24" t="str">
            <v>NR</v>
          </cell>
          <cell r="O24" t="str">
            <v>R</v>
          </cell>
          <cell r="T24" t="str">
            <v>Y</v>
          </cell>
        </row>
        <row r="25">
          <cell r="C25">
            <v>44476</v>
          </cell>
          <cell r="H25" t="str">
            <v>KESATRIAN</v>
          </cell>
          <cell r="M25" t="str">
            <v>NR</v>
          </cell>
          <cell r="N25" t="str">
            <v>NR</v>
          </cell>
          <cell r="O25" t="str">
            <v>R</v>
          </cell>
          <cell r="T25" t="str">
            <v>Y</v>
          </cell>
          <cell r="X25">
            <v>1</v>
          </cell>
          <cell r="Z25">
            <v>44583</v>
          </cell>
          <cell r="AM25" t="str">
            <v>&lt; 24 Jam</v>
          </cell>
          <cell r="AN25" t="str">
            <v>&lt; 24 Jam</v>
          </cell>
        </row>
        <row r="26">
          <cell r="C26">
            <v>44475</v>
          </cell>
          <cell r="H26" t="str">
            <v>BUNULREJO</v>
          </cell>
          <cell r="M26" t="str">
            <v>NR</v>
          </cell>
          <cell r="N26" t="str">
            <v>NR</v>
          </cell>
          <cell r="O26" t="str">
            <v>R</v>
          </cell>
          <cell r="T26" t="str">
            <v>Y</v>
          </cell>
          <cell r="X26">
            <v>1</v>
          </cell>
          <cell r="Z26">
            <v>44532</v>
          </cell>
          <cell r="AM26" t="str">
            <v>&lt; 24 Jam</v>
          </cell>
          <cell r="AN26" t="str">
            <v>&lt; 24 Jam</v>
          </cell>
        </row>
        <row r="27">
          <cell r="C27">
            <v>44496</v>
          </cell>
          <cell r="H27" t="str">
            <v>JODIPAN</v>
          </cell>
          <cell r="M27" t="str">
            <v>NR</v>
          </cell>
          <cell r="N27" t="str">
            <v>NR</v>
          </cell>
          <cell r="O27" t="str">
            <v>R</v>
          </cell>
          <cell r="T27" t="str">
            <v>Y</v>
          </cell>
          <cell r="X27">
            <v>1</v>
          </cell>
          <cell r="Z27">
            <v>44650</v>
          </cell>
          <cell r="AM27" t="str">
            <v>&lt; 24 Jam</v>
          </cell>
          <cell r="AN27" t="str">
            <v>&lt; 24 Jam</v>
          </cell>
        </row>
        <row r="28">
          <cell r="C28">
            <v>44538</v>
          </cell>
          <cell r="H28" t="str">
            <v>POLEHAN</v>
          </cell>
          <cell r="M28" t="str">
            <v>NR</v>
          </cell>
          <cell r="N28" t="str">
            <v>NR</v>
          </cell>
          <cell r="O28" t="str">
            <v>R</v>
          </cell>
          <cell r="T28" t="str">
            <v>Y</v>
          </cell>
          <cell r="X28">
            <v>1</v>
          </cell>
          <cell r="Z28">
            <v>44709</v>
          </cell>
          <cell r="AM28" t="str">
            <v>&lt; 24 Jam</v>
          </cell>
          <cell r="AN28" t="str">
            <v>&lt; 24 Jam</v>
          </cell>
        </row>
        <row r="29">
          <cell r="C29">
            <v>44558</v>
          </cell>
          <cell r="H29" t="str">
            <v>BUNULREJO</v>
          </cell>
          <cell r="M29" t="str">
            <v>NR</v>
          </cell>
          <cell r="N29" t="str">
            <v>NR</v>
          </cell>
          <cell r="O29" t="str">
            <v>R</v>
          </cell>
          <cell r="T29" t="str">
            <v>Y</v>
          </cell>
          <cell r="X29">
            <v>1</v>
          </cell>
          <cell r="Z29">
            <v>44564</v>
          </cell>
          <cell r="AM29" t="str">
            <v>&lt; 24 Jam</v>
          </cell>
          <cell r="AN29" t="str">
            <v>&lt; 24 Jam</v>
          </cell>
          <cell r="AR29" t="str">
            <v>31 Desember 2022</v>
          </cell>
          <cell r="AS29" t="str">
            <v>NR</v>
          </cell>
        </row>
        <row r="30">
          <cell r="C30">
            <v>44564</v>
          </cell>
          <cell r="H30" t="str">
            <v>POLEHAN</v>
          </cell>
          <cell r="M30" t="str">
            <v>NR</v>
          </cell>
          <cell r="N30" t="str">
            <v>NR</v>
          </cell>
          <cell r="O30" t="str">
            <v>NR</v>
          </cell>
        </row>
        <row r="31">
          <cell r="C31">
            <v>44565</v>
          </cell>
          <cell r="H31" t="str">
            <v>BUNULREJO</v>
          </cell>
          <cell r="M31" t="str">
            <v>NR</v>
          </cell>
          <cell r="N31" t="str">
            <v>NR</v>
          </cell>
          <cell r="O31" t="str">
            <v>NR</v>
          </cell>
        </row>
        <row r="32">
          <cell r="C32">
            <v>44565</v>
          </cell>
          <cell r="H32" t="str">
            <v>BUNULREJO</v>
          </cell>
          <cell r="M32" t="str">
            <v>NR</v>
          </cell>
          <cell r="N32" t="str">
            <v>NR</v>
          </cell>
          <cell r="O32" t="str">
            <v>NR</v>
          </cell>
        </row>
        <row r="33">
          <cell r="C33">
            <v>44565</v>
          </cell>
          <cell r="H33" t="str">
            <v>BUNULREJO</v>
          </cell>
          <cell r="M33" t="str">
            <v>NR</v>
          </cell>
          <cell r="N33" t="str">
            <v>NR</v>
          </cell>
          <cell r="O33" t="str">
            <v>NR</v>
          </cell>
        </row>
        <row r="34">
          <cell r="C34">
            <v>44565</v>
          </cell>
          <cell r="H34" t="str">
            <v>BUNULREJO</v>
          </cell>
          <cell r="M34" t="str">
            <v>NR</v>
          </cell>
          <cell r="N34" t="str">
            <v>NR</v>
          </cell>
          <cell r="O34" t="str">
            <v>NR</v>
          </cell>
        </row>
        <row r="35">
          <cell r="C35">
            <v>44565</v>
          </cell>
          <cell r="H35" t="str">
            <v>Luar Wilayah</v>
          </cell>
          <cell r="M35" t="str">
            <v>NR</v>
          </cell>
          <cell r="N35" t="str">
            <v>NR</v>
          </cell>
          <cell r="O35" t="str">
            <v>NR</v>
          </cell>
        </row>
        <row r="36">
          <cell r="C36">
            <v>44566</v>
          </cell>
          <cell r="H36" t="str">
            <v>BUNULREJO</v>
          </cell>
          <cell r="M36" t="str">
            <v>NR</v>
          </cell>
          <cell r="N36" t="str">
            <v>NR</v>
          </cell>
          <cell r="O36" t="str">
            <v>NR</v>
          </cell>
        </row>
        <row r="37">
          <cell r="C37">
            <v>44566</v>
          </cell>
          <cell r="H37" t="str">
            <v>JODIPAN</v>
          </cell>
          <cell r="M37" t="str">
            <v>NR</v>
          </cell>
          <cell r="N37" t="str">
            <v>NR</v>
          </cell>
          <cell r="O37" t="str">
            <v>NR</v>
          </cell>
        </row>
        <row r="38">
          <cell r="C38">
            <v>44566</v>
          </cell>
          <cell r="H38" t="str">
            <v>POLEHAN</v>
          </cell>
          <cell r="M38" t="str">
            <v>NR</v>
          </cell>
          <cell r="N38" t="str">
            <v>NR</v>
          </cell>
          <cell r="O38" t="str">
            <v>NR</v>
          </cell>
        </row>
        <row r="39">
          <cell r="C39">
            <v>44567</v>
          </cell>
          <cell r="H39" t="str">
            <v>Luar Wilayah</v>
          </cell>
          <cell r="M39" t="str">
            <v>NR</v>
          </cell>
          <cell r="N39" t="str">
            <v>NR</v>
          </cell>
          <cell r="O39" t="str">
            <v>NR</v>
          </cell>
        </row>
        <row r="40">
          <cell r="C40">
            <v>44567</v>
          </cell>
          <cell r="H40" t="str">
            <v>POLEHAN</v>
          </cell>
          <cell r="M40" t="str">
            <v>NR</v>
          </cell>
          <cell r="N40" t="str">
            <v>NR</v>
          </cell>
          <cell r="O40" t="str">
            <v>NR</v>
          </cell>
        </row>
        <row r="41">
          <cell r="C41">
            <v>44567</v>
          </cell>
          <cell r="H41" t="str">
            <v>JODIPAN</v>
          </cell>
          <cell r="M41" t="str">
            <v>NR</v>
          </cell>
          <cell r="N41" t="str">
            <v>NR</v>
          </cell>
          <cell r="O41" t="str">
            <v>NR</v>
          </cell>
        </row>
        <row r="42">
          <cell r="C42">
            <v>44567</v>
          </cell>
          <cell r="H42" t="str">
            <v>KESATRIAN</v>
          </cell>
          <cell r="M42" t="str">
            <v>NR</v>
          </cell>
          <cell r="N42" t="str">
            <v>NR</v>
          </cell>
          <cell r="O42" t="str">
            <v>NR</v>
          </cell>
        </row>
        <row r="43">
          <cell r="C43">
            <v>44567</v>
          </cell>
          <cell r="H43" t="str">
            <v>BUNULREJO</v>
          </cell>
          <cell r="M43" t="str">
            <v>NR</v>
          </cell>
          <cell r="N43" t="str">
            <v>NR</v>
          </cell>
          <cell r="O43" t="str">
            <v>NR</v>
          </cell>
        </row>
        <row r="44">
          <cell r="C44">
            <v>44567</v>
          </cell>
          <cell r="H44" t="str">
            <v>BUNULREJO</v>
          </cell>
          <cell r="M44" t="str">
            <v>NR</v>
          </cell>
          <cell r="N44" t="str">
            <v>NR</v>
          </cell>
          <cell r="O44" t="str">
            <v>NR</v>
          </cell>
        </row>
        <row r="45">
          <cell r="C45">
            <v>44567</v>
          </cell>
          <cell r="H45" t="str">
            <v>BUNULREJO</v>
          </cell>
          <cell r="M45" t="str">
            <v>NR</v>
          </cell>
          <cell r="N45" t="str">
            <v>NR</v>
          </cell>
          <cell r="O45" t="str">
            <v>NR</v>
          </cell>
        </row>
        <row r="46">
          <cell r="C46">
            <v>44568</v>
          </cell>
          <cell r="H46" t="str">
            <v>KESATRIAN</v>
          </cell>
          <cell r="M46" t="str">
            <v>NR</v>
          </cell>
          <cell r="N46" t="str">
            <v>NR</v>
          </cell>
          <cell r="O46" t="str">
            <v>NR</v>
          </cell>
        </row>
        <row r="47">
          <cell r="C47">
            <v>44568</v>
          </cell>
          <cell r="H47" t="str">
            <v>KESATRIAN</v>
          </cell>
          <cell r="M47" t="str">
            <v>NR</v>
          </cell>
          <cell r="N47" t="str">
            <v>NR</v>
          </cell>
          <cell r="O47" t="str">
            <v>NR</v>
          </cell>
        </row>
        <row r="48">
          <cell r="C48">
            <v>44568</v>
          </cell>
          <cell r="H48" t="str">
            <v>JODIPAN</v>
          </cell>
          <cell r="M48" t="str">
            <v>NR</v>
          </cell>
          <cell r="N48" t="str">
            <v>NR</v>
          </cell>
          <cell r="O48" t="str">
            <v>NR</v>
          </cell>
        </row>
        <row r="49">
          <cell r="C49">
            <v>44571</v>
          </cell>
          <cell r="H49" t="str">
            <v>BUNULREJO</v>
          </cell>
          <cell r="M49" t="str">
            <v>NR</v>
          </cell>
          <cell r="N49" t="str">
            <v>NR</v>
          </cell>
          <cell r="O49" t="str">
            <v>NR</v>
          </cell>
        </row>
        <row r="50">
          <cell r="C50">
            <v>44573</v>
          </cell>
          <cell r="H50" t="str">
            <v>Luar Wilayah</v>
          </cell>
          <cell r="M50" t="str">
            <v>NR</v>
          </cell>
          <cell r="N50" t="str">
            <v>NR</v>
          </cell>
          <cell r="O50" t="str">
            <v>NR</v>
          </cell>
        </row>
        <row r="51">
          <cell r="C51">
            <v>44573</v>
          </cell>
          <cell r="H51" t="str">
            <v>Luar Wilayah</v>
          </cell>
          <cell r="M51" t="str">
            <v>NR</v>
          </cell>
          <cell r="N51" t="str">
            <v>NR</v>
          </cell>
          <cell r="O51" t="str">
            <v>NR</v>
          </cell>
        </row>
        <row r="52">
          <cell r="C52">
            <v>44573</v>
          </cell>
          <cell r="H52" t="str">
            <v>KESATRIAN</v>
          </cell>
          <cell r="M52" t="str">
            <v>NR</v>
          </cell>
          <cell r="N52" t="str">
            <v>NR</v>
          </cell>
          <cell r="O52" t="str">
            <v>NR</v>
          </cell>
        </row>
        <row r="53">
          <cell r="C53">
            <v>44572</v>
          </cell>
          <cell r="H53" t="str">
            <v>POLEHAN</v>
          </cell>
          <cell r="M53" t="str">
            <v>NR</v>
          </cell>
          <cell r="N53" t="str">
            <v>NR</v>
          </cell>
          <cell r="O53" t="str">
            <v>NR</v>
          </cell>
        </row>
        <row r="54">
          <cell r="C54">
            <v>44574</v>
          </cell>
          <cell r="H54" t="str">
            <v>POLEHAN</v>
          </cell>
          <cell r="M54" t="str">
            <v>NR</v>
          </cell>
          <cell r="N54" t="str">
            <v>NR</v>
          </cell>
          <cell r="O54" t="str">
            <v>NR</v>
          </cell>
        </row>
        <row r="55">
          <cell r="C55">
            <v>44572</v>
          </cell>
          <cell r="H55" t="str">
            <v>KESATRIAN</v>
          </cell>
          <cell r="M55" t="str">
            <v>NR</v>
          </cell>
          <cell r="N55" t="str">
            <v>NR</v>
          </cell>
          <cell r="O55" t="str">
            <v>NR</v>
          </cell>
        </row>
        <row r="56">
          <cell r="C56">
            <v>44572</v>
          </cell>
          <cell r="H56" t="str">
            <v>Luar Wilayah</v>
          </cell>
          <cell r="M56" t="str">
            <v>NR</v>
          </cell>
          <cell r="N56" t="str">
            <v>NR</v>
          </cell>
          <cell r="O56" t="str">
            <v>NR</v>
          </cell>
        </row>
        <row r="57">
          <cell r="C57">
            <v>44571</v>
          </cell>
          <cell r="H57" t="str">
            <v>KESATRIAN</v>
          </cell>
          <cell r="M57" t="str">
            <v>NR</v>
          </cell>
          <cell r="N57" t="str">
            <v>NR</v>
          </cell>
          <cell r="O57" t="str">
            <v>NR</v>
          </cell>
        </row>
        <row r="58">
          <cell r="C58">
            <v>44571</v>
          </cell>
          <cell r="H58" t="str">
            <v>POLEHAN</v>
          </cell>
          <cell r="M58" t="str">
            <v>NR</v>
          </cell>
          <cell r="N58" t="str">
            <v>NR</v>
          </cell>
          <cell r="O58" t="str">
            <v>NR</v>
          </cell>
        </row>
        <row r="59">
          <cell r="C59">
            <v>44571</v>
          </cell>
          <cell r="H59" t="str">
            <v>POLEHAN</v>
          </cell>
          <cell r="M59" t="str">
            <v>NR</v>
          </cell>
          <cell r="N59" t="str">
            <v>NR</v>
          </cell>
          <cell r="O59" t="str">
            <v>NR</v>
          </cell>
        </row>
        <row r="60">
          <cell r="C60">
            <v>44571</v>
          </cell>
          <cell r="H60" t="str">
            <v>Luar Wilayah</v>
          </cell>
          <cell r="M60" t="str">
            <v>NR</v>
          </cell>
          <cell r="N60" t="str">
            <v>NR</v>
          </cell>
          <cell r="O60" t="str">
            <v>NR</v>
          </cell>
        </row>
        <row r="61">
          <cell r="C61">
            <v>44571</v>
          </cell>
          <cell r="H61" t="str">
            <v>JODIPAN</v>
          </cell>
          <cell r="M61" t="str">
            <v>NR</v>
          </cell>
          <cell r="N61" t="str">
            <v>NR</v>
          </cell>
          <cell r="O61" t="str">
            <v>NR</v>
          </cell>
        </row>
        <row r="62">
          <cell r="C62">
            <v>44571</v>
          </cell>
          <cell r="H62" t="str">
            <v>Luar Wilayah</v>
          </cell>
          <cell r="M62" t="str">
            <v>NR</v>
          </cell>
          <cell r="N62" t="str">
            <v>NR</v>
          </cell>
          <cell r="O62" t="str">
            <v>NR</v>
          </cell>
        </row>
        <row r="63">
          <cell r="C63">
            <v>44571</v>
          </cell>
          <cell r="H63" t="str">
            <v>Luar Wilayah</v>
          </cell>
          <cell r="M63" t="str">
            <v>NR</v>
          </cell>
          <cell r="N63" t="str">
            <v>NR</v>
          </cell>
          <cell r="O63" t="str">
            <v>NR</v>
          </cell>
        </row>
        <row r="64">
          <cell r="C64">
            <v>44574</v>
          </cell>
          <cell r="H64" t="str">
            <v>POLEHAN</v>
          </cell>
          <cell r="M64" t="str">
            <v>NR</v>
          </cell>
          <cell r="N64" t="str">
            <v>NR</v>
          </cell>
          <cell r="O64" t="str">
            <v>NR</v>
          </cell>
        </row>
        <row r="65">
          <cell r="C65">
            <v>44574</v>
          </cell>
          <cell r="H65" t="str">
            <v>BUNULREJO</v>
          </cell>
          <cell r="M65" t="str">
            <v>NR</v>
          </cell>
          <cell r="N65" t="str">
            <v>NR</v>
          </cell>
          <cell r="O65" t="str">
            <v>NR</v>
          </cell>
        </row>
        <row r="66">
          <cell r="C66">
            <v>44574</v>
          </cell>
          <cell r="H66" t="str">
            <v>POLEHAN</v>
          </cell>
          <cell r="M66" t="str">
            <v>NR</v>
          </cell>
          <cell r="N66" t="str">
            <v>NR</v>
          </cell>
          <cell r="O66" t="str">
            <v>NR</v>
          </cell>
        </row>
        <row r="67">
          <cell r="C67">
            <v>44575</v>
          </cell>
          <cell r="H67" t="str">
            <v>KESATRIAN</v>
          </cell>
          <cell r="M67" t="str">
            <v>NR</v>
          </cell>
          <cell r="N67" t="str">
            <v>NR</v>
          </cell>
          <cell r="O67" t="str">
            <v>NR</v>
          </cell>
        </row>
        <row r="68">
          <cell r="C68">
            <v>44575</v>
          </cell>
          <cell r="H68" t="str">
            <v>POLEHAN</v>
          </cell>
          <cell r="M68" t="str">
            <v>NR</v>
          </cell>
          <cell r="N68" t="str">
            <v>NR</v>
          </cell>
          <cell r="O68" t="str">
            <v>NR</v>
          </cell>
        </row>
        <row r="69">
          <cell r="C69">
            <v>44575</v>
          </cell>
          <cell r="H69" t="str">
            <v>Luar Wilayah</v>
          </cell>
          <cell r="M69" t="str">
            <v>NR</v>
          </cell>
          <cell r="N69" t="str">
            <v>NR</v>
          </cell>
          <cell r="O69" t="str">
            <v>NR</v>
          </cell>
        </row>
        <row r="70">
          <cell r="C70">
            <v>44580</v>
          </cell>
          <cell r="H70" t="str">
            <v>KESATRIAN</v>
          </cell>
          <cell r="M70" t="str">
            <v>NR</v>
          </cell>
          <cell r="N70" t="str">
            <v>NR</v>
          </cell>
          <cell r="O70" t="str">
            <v>NR</v>
          </cell>
        </row>
        <row r="71">
          <cell r="C71">
            <v>44580</v>
          </cell>
          <cell r="H71" t="str">
            <v>POLEHAN</v>
          </cell>
          <cell r="M71" t="str">
            <v>NR</v>
          </cell>
          <cell r="N71" t="str">
            <v>NR</v>
          </cell>
          <cell r="O71" t="str">
            <v>NR</v>
          </cell>
        </row>
        <row r="72">
          <cell r="C72">
            <v>44578</v>
          </cell>
          <cell r="H72" t="str">
            <v>Luar Wilayah</v>
          </cell>
          <cell r="M72" t="str">
            <v>NR</v>
          </cell>
          <cell r="N72" t="str">
            <v>NR</v>
          </cell>
          <cell r="O72" t="str">
            <v>NR</v>
          </cell>
        </row>
        <row r="73">
          <cell r="C73">
            <v>44578</v>
          </cell>
          <cell r="H73" t="str">
            <v>Luar Wilayah</v>
          </cell>
          <cell r="M73" t="str">
            <v>NR</v>
          </cell>
          <cell r="N73" t="str">
            <v>NR</v>
          </cell>
          <cell r="O73" t="str">
            <v>NR</v>
          </cell>
        </row>
        <row r="74">
          <cell r="C74">
            <v>44581</v>
          </cell>
          <cell r="H74" t="str">
            <v>BUNULREJO</v>
          </cell>
          <cell r="M74" t="str">
            <v>NR</v>
          </cell>
          <cell r="N74" t="str">
            <v>NR</v>
          </cell>
          <cell r="O74" t="str">
            <v>NR</v>
          </cell>
        </row>
        <row r="75">
          <cell r="C75">
            <v>44581</v>
          </cell>
          <cell r="H75" t="str">
            <v>JODIPAN</v>
          </cell>
          <cell r="M75" t="str">
            <v>NR</v>
          </cell>
          <cell r="N75" t="str">
            <v>NR</v>
          </cell>
          <cell r="O75" t="str">
            <v>NR</v>
          </cell>
        </row>
        <row r="76">
          <cell r="C76">
            <v>44582</v>
          </cell>
          <cell r="H76" t="str">
            <v>BUNULREJO</v>
          </cell>
          <cell r="M76" t="str">
            <v>NR</v>
          </cell>
          <cell r="N76" t="str">
            <v>NR</v>
          </cell>
          <cell r="O76" t="str">
            <v>NR</v>
          </cell>
        </row>
        <row r="77">
          <cell r="C77">
            <v>44582</v>
          </cell>
          <cell r="H77" t="str">
            <v>BUNULREJO</v>
          </cell>
          <cell r="M77" t="str">
            <v>NR</v>
          </cell>
          <cell r="N77" t="str">
            <v>NR</v>
          </cell>
          <cell r="O77" t="str">
            <v>NR</v>
          </cell>
        </row>
        <row r="78">
          <cell r="C78">
            <v>44582</v>
          </cell>
          <cell r="H78" t="str">
            <v>BUNULREJO</v>
          </cell>
          <cell r="M78" t="str">
            <v>NR</v>
          </cell>
          <cell r="N78" t="str">
            <v>NR</v>
          </cell>
          <cell r="O78" t="str">
            <v>NR</v>
          </cell>
        </row>
        <row r="79">
          <cell r="C79">
            <v>44582</v>
          </cell>
          <cell r="H79" t="str">
            <v>BUNULREJO</v>
          </cell>
          <cell r="M79" t="str">
            <v>NR</v>
          </cell>
          <cell r="N79" t="str">
            <v>NR</v>
          </cell>
          <cell r="O79" t="str">
            <v>NR</v>
          </cell>
        </row>
        <row r="80">
          <cell r="C80">
            <v>44585</v>
          </cell>
          <cell r="H80" t="str">
            <v>KESATRIAN</v>
          </cell>
          <cell r="M80" t="str">
            <v>NR</v>
          </cell>
          <cell r="N80" t="str">
            <v>NR</v>
          </cell>
          <cell r="O80" t="str">
            <v>NR</v>
          </cell>
        </row>
        <row r="81">
          <cell r="C81">
            <v>44588</v>
          </cell>
          <cell r="H81" t="str">
            <v>BUNULREJO</v>
          </cell>
          <cell r="M81" t="str">
            <v>NR</v>
          </cell>
          <cell r="N81" t="str">
            <v>NR</v>
          </cell>
          <cell r="O81" t="str">
            <v>NR</v>
          </cell>
        </row>
        <row r="82">
          <cell r="C82">
            <v>44587</v>
          </cell>
          <cell r="H82" t="str">
            <v>BUNULREJO</v>
          </cell>
          <cell r="M82" t="str">
            <v>NR</v>
          </cell>
          <cell r="N82" t="str">
            <v>NR</v>
          </cell>
          <cell r="O82" t="str">
            <v>NR</v>
          </cell>
        </row>
        <row r="83">
          <cell r="C83">
            <v>44590</v>
          </cell>
          <cell r="H83" t="str">
            <v>Luar Wilayah</v>
          </cell>
          <cell r="M83" t="str">
            <v>NR</v>
          </cell>
          <cell r="N83" t="str">
            <v>NR</v>
          </cell>
          <cell r="O83" t="str">
            <v>NR</v>
          </cell>
        </row>
        <row r="84">
          <cell r="C84">
            <v>44589</v>
          </cell>
          <cell r="H84" t="str">
            <v>Luar Wilayah</v>
          </cell>
          <cell r="M84" t="str">
            <v>NR</v>
          </cell>
          <cell r="N84" t="str">
            <v>NR</v>
          </cell>
          <cell r="O84" t="str">
            <v>NR</v>
          </cell>
        </row>
        <row r="85">
          <cell r="C85">
            <v>44589</v>
          </cell>
          <cell r="H85" t="str">
            <v>BUNULREJO</v>
          </cell>
          <cell r="M85" t="str">
            <v>NR</v>
          </cell>
          <cell r="N85" t="str">
            <v>NR</v>
          </cell>
          <cell r="O85" t="str">
            <v>NR</v>
          </cell>
        </row>
        <row r="86">
          <cell r="C86">
            <v>44589</v>
          </cell>
          <cell r="H86" t="str">
            <v>BUNULREJO</v>
          </cell>
          <cell r="M86" t="str">
            <v>NR</v>
          </cell>
          <cell r="N86" t="str">
            <v>NR</v>
          </cell>
          <cell r="O86" t="str">
            <v>NR</v>
          </cell>
        </row>
        <row r="87">
          <cell r="C87">
            <v>44594</v>
          </cell>
          <cell r="H87" t="str">
            <v>BUNULREJO</v>
          </cell>
          <cell r="M87" t="str">
            <v>NR</v>
          </cell>
          <cell r="N87" t="str">
            <v>NR</v>
          </cell>
          <cell r="O87" t="str">
            <v>R</v>
          </cell>
          <cell r="T87" t="str">
            <v>Y</v>
          </cell>
          <cell r="X87">
            <v>1</v>
          </cell>
          <cell r="Z87">
            <v>44749</v>
          </cell>
          <cell r="AM87" t="str">
            <v>&lt; 24 Jam</v>
          </cell>
          <cell r="AN87" t="str">
            <v>&lt; 24 Jam</v>
          </cell>
        </row>
        <row r="88">
          <cell r="C88">
            <v>44594</v>
          </cell>
          <cell r="H88" t="str">
            <v>POLEHAN</v>
          </cell>
          <cell r="M88" t="str">
            <v>NR</v>
          </cell>
          <cell r="N88" t="str">
            <v>NR</v>
          </cell>
          <cell r="O88" t="str">
            <v>NR</v>
          </cell>
        </row>
        <row r="89">
          <cell r="C89">
            <v>44594</v>
          </cell>
          <cell r="H89" t="str">
            <v>POLEHAN</v>
          </cell>
          <cell r="M89" t="str">
            <v>NR</v>
          </cell>
          <cell r="N89" t="str">
            <v>NR</v>
          </cell>
          <cell r="O89" t="str">
            <v>NR</v>
          </cell>
        </row>
        <row r="90">
          <cell r="C90">
            <v>44596</v>
          </cell>
          <cell r="H90" t="str">
            <v>BUNULREJO</v>
          </cell>
          <cell r="M90" t="str">
            <v>NR</v>
          </cell>
          <cell r="N90" t="str">
            <v>NR</v>
          </cell>
          <cell r="O90" t="str">
            <v>NR</v>
          </cell>
        </row>
        <row r="91">
          <cell r="C91">
            <v>44597</v>
          </cell>
          <cell r="H91" t="str">
            <v>KESATRIAN</v>
          </cell>
          <cell r="M91" t="str">
            <v>NR</v>
          </cell>
          <cell r="N91" t="str">
            <v>NR</v>
          </cell>
          <cell r="O91" t="str">
            <v>NR</v>
          </cell>
        </row>
        <row r="92">
          <cell r="C92">
            <v>44599</v>
          </cell>
          <cell r="H92" t="str">
            <v>BUNULREJO</v>
          </cell>
          <cell r="M92" t="str">
            <v>NR</v>
          </cell>
          <cell r="N92" t="str">
            <v>NR</v>
          </cell>
          <cell r="O92" t="str">
            <v>NR</v>
          </cell>
        </row>
        <row r="93">
          <cell r="C93">
            <v>44599</v>
          </cell>
          <cell r="H93" t="str">
            <v>BUNULREJO</v>
          </cell>
          <cell r="M93" t="str">
            <v>NR</v>
          </cell>
          <cell r="N93" t="str">
            <v>NR</v>
          </cell>
          <cell r="O93" t="str">
            <v>NR</v>
          </cell>
        </row>
        <row r="94">
          <cell r="C94">
            <v>44599</v>
          </cell>
          <cell r="H94" t="str">
            <v>Luar Wilayah</v>
          </cell>
          <cell r="M94" t="str">
            <v>NR</v>
          </cell>
          <cell r="N94" t="str">
            <v>NR</v>
          </cell>
          <cell r="O94" t="str">
            <v>NR</v>
          </cell>
        </row>
        <row r="95">
          <cell r="C95">
            <v>44600</v>
          </cell>
          <cell r="H95" t="str">
            <v>JODIPAN</v>
          </cell>
          <cell r="M95" t="str">
            <v>NR</v>
          </cell>
          <cell r="N95" t="str">
            <v>NR</v>
          </cell>
          <cell r="O95" t="str">
            <v>NR</v>
          </cell>
        </row>
        <row r="96">
          <cell r="C96">
            <v>44601</v>
          </cell>
          <cell r="H96" t="str">
            <v>POLEHAN</v>
          </cell>
          <cell r="M96" t="str">
            <v>NR</v>
          </cell>
          <cell r="N96" t="str">
            <v>NR</v>
          </cell>
          <cell r="O96" t="str">
            <v>NR</v>
          </cell>
        </row>
        <row r="97">
          <cell r="C97">
            <v>44601</v>
          </cell>
          <cell r="H97" t="str">
            <v>POLEHAN</v>
          </cell>
          <cell r="M97" t="str">
            <v>NR</v>
          </cell>
          <cell r="N97" t="str">
            <v>NR</v>
          </cell>
          <cell r="O97" t="str">
            <v>NR</v>
          </cell>
        </row>
        <row r="98">
          <cell r="C98">
            <v>44601</v>
          </cell>
          <cell r="H98" t="str">
            <v>POLEHAN</v>
          </cell>
          <cell r="M98" t="str">
            <v>NR</v>
          </cell>
          <cell r="N98" t="str">
            <v>NR</v>
          </cell>
          <cell r="O98" t="str">
            <v>NR</v>
          </cell>
        </row>
        <row r="99">
          <cell r="C99">
            <v>44602</v>
          </cell>
          <cell r="H99" t="str">
            <v>Luar Wilayah</v>
          </cell>
          <cell r="M99" t="str">
            <v>NR</v>
          </cell>
          <cell r="N99" t="str">
            <v>NR</v>
          </cell>
          <cell r="O99" t="str">
            <v>NR</v>
          </cell>
        </row>
        <row r="100">
          <cell r="C100">
            <v>44602</v>
          </cell>
          <cell r="H100" t="str">
            <v>Luar Wilayah</v>
          </cell>
          <cell r="M100" t="str">
            <v>NR</v>
          </cell>
          <cell r="N100" t="str">
            <v>NR</v>
          </cell>
          <cell r="O100" t="str">
            <v>NR</v>
          </cell>
        </row>
        <row r="101">
          <cell r="C101">
            <v>44603</v>
          </cell>
          <cell r="H101" t="str">
            <v>POLEHAN</v>
          </cell>
          <cell r="M101" t="str">
            <v>NR</v>
          </cell>
          <cell r="N101" t="str">
            <v>NR</v>
          </cell>
          <cell r="O101" t="str">
            <v>NR</v>
          </cell>
        </row>
        <row r="102">
          <cell r="C102">
            <v>44606</v>
          </cell>
          <cell r="H102" t="str">
            <v>POLEHAN</v>
          </cell>
          <cell r="M102" t="str">
            <v>NR</v>
          </cell>
          <cell r="N102" t="str">
            <v>NR</v>
          </cell>
          <cell r="O102" t="str">
            <v>NR</v>
          </cell>
        </row>
        <row r="103">
          <cell r="C103">
            <v>44606</v>
          </cell>
          <cell r="H103" t="str">
            <v>POLEHAN</v>
          </cell>
          <cell r="M103" t="str">
            <v>NR</v>
          </cell>
          <cell r="N103" t="str">
            <v>NR</v>
          </cell>
          <cell r="O103" t="str">
            <v>NR</v>
          </cell>
        </row>
        <row r="104">
          <cell r="C104">
            <v>44606</v>
          </cell>
          <cell r="H104" t="str">
            <v>POLEHAN</v>
          </cell>
          <cell r="M104" t="str">
            <v>NR</v>
          </cell>
          <cell r="N104" t="str">
            <v>NR</v>
          </cell>
          <cell r="O104" t="str">
            <v>NR</v>
          </cell>
        </row>
        <row r="105">
          <cell r="C105">
            <v>44606</v>
          </cell>
          <cell r="H105" t="str">
            <v>POLEHAN</v>
          </cell>
          <cell r="M105" t="str">
            <v>NR</v>
          </cell>
          <cell r="N105" t="str">
            <v>NR</v>
          </cell>
          <cell r="O105" t="str">
            <v>NR</v>
          </cell>
        </row>
        <row r="106">
          <cell r="C106">
            <v>44607</v>
          </cell>
          <cell r="H106" t="str">
            <v>POLEHAN</v>
          </cell>
          <cell r="M106" t="str">
            <v>NR</v>
          </cell>
          <cell r="N106" t="str">
            <v>NR</v>
          </cell>
          <cell r="O106" t="str">
            <v>NR</v>
          </cell>
        </row>
        <row r="107">
          <cell r="C107">
            <v>44607</v>
          </cell>
          <cell r="H107" t="str">
            <v>Luar Wilayah</v>
          </cell>
          <cell r="M107" t="str">
            <v>NR</v>
          </cell>
          <cell r="N107" t="str">
            <v>NR</v>
          </cell>
          <cell r="O107" t="str">
            <v>NR</v>
          </cell>
        </row>
        <row r="108">
          <cell r="C108">
            <v>44607</v>
          </cell>
          <cell r="H108" t="str">
            <v>KESATRIAN</v>
          </cell>
          <cell r="M108" t="str">
            <v>NR</v>
          </cell>
          <cell r="N108" t="str">
            <v>NR</v>
          </cell>
          <cell r="O108" t="str">
            <v>NR</v>
          </cell>
        </row>
        <row r="109">
          <cell r="C109">
            <v>44608</v>
          </cell>
          <cell r="H109" t="str">
            <v>POLEHAN</v>
          </cell>
          <cell r="M109" t="str">
            <v>NR</v>
          </cell>
          <cell r="N109" t="str">
            <v>NR</v>
          </cell>
          <cell r="O109" t="str">
            <v>NR</v>
          </cell>
        </row>
        <row r="110">
          <cell r="C110">
            <v>44610</v>
          </cell>
          <cell r="H110" t="str">
            <v>Luar Wilayah</v>
          </cell>
          <cell r="M110" t="str">
            <v>NR</v>
          </cell>
          <cell r="N110" t="str">
            <v>NR</v>
          </cell>
          <cell r="O110" t="str">
            <v>NR</v>
          </cell>
        </row>
        <row r="111">
          <cell r="C111">
            <v>44610</v>
          </cell>
          <cell r="H111" t="str">
            <v>POLEHAN</v>
          </cell>
          <cell r="M111" t="str">
            <v>NR</v>
          </cell>
          <cell r="N111" t="str">
            <v>NR</v>
          </cell>
          <cell r="O111" t="str">
            <v>NR</v>
          </cell>
        </row>
        <row r="112">
          <cell r="C112">
            <v>44610</v>
          </cell>
          <cell r="H112" t="str">
            <v>Luar Wilayah</v>
          </cell>
          <cell r="M112" t="str">
            <v>NR</v>
          </cell>
          <cell r="N112" t="str">
            <v>NR</v>
          </cell>
          <cell r="O112" t="str">
            <v>NR</v>
          </cell>
        </row>
        <row r="113">
          <cell r="C113">
            <v>44613</v>
          </cell>
          <cell r="H113" t="str">
            <v>POLEHAN</v>
          </cell>
          <cell r="M113" t="str">
            <v>NR</v>
          </cell>
          <cell r="N113" t="str">
            <v>NR</v>
          </cell>
          <cell r="O113" t="str">
            <v>NR</v>
          </cell>
        </row>
        <row r="114">
          <cell r="C114">
            <v>44613</v>
          </cell>
          <cell r="H114" t="str">
            <v>Luar Wilayah</v>
          </cell>
          <cell r="M114" t="str">
            <v>NR</v>
          </cell>
          <cell r="N114" t="str">
            <v>NR</v>
          </cell>
          <cell r="O114" t="str">
            <v>NR</v>
          </cell>
        </row>
        <row r="115">
          <cell r="C115">
            <v>44613</v>
          </cell>
          <cell r="H115" t="str">
            <v>BUNULREJO</v>
          </cell>
          <cell r="M115" t="str">
            <v>NR</v>
          </cell>
          <cell r="N115" t="str">
            <v>NR</v>
          </cell>
          <cell r="O115" t="str">
            <v>NR</v>
          </cell>
        </row>
        <row r="116">
          <cell r="C116">
            <v>44614</v>
          </cell>
          <cell r="H116" t="str">
            <v>POLEHAN</v>
          </cell>
          <cell r="M116" t="str">
            <v>NR</v>
          </cell>
          <cell r="N116" t="str">
            <v>NR</v>
          </cell>
          <cell r="O116" t="str">
            <v>NR</v>
          </cell>
        </row>
        <row r="117">
          <cell r="C117">
            <v>44614</v>
          </cell>
          <cell r="H117" t="str">
            <v>BUNULREJO</v>
          </cell>
          <cell r="M117" t="str">
            <v>NR</v>
          </cell>
          <cell r="N117" t="str">
            <v>NR</v>
          </cell>
          <cell r="O117" t="str">
            <v>R</v>
          </cell>
          <cell r="T117" t="str">
            <v>Y</v>
          </cell>
          <cell r="X117">
            <v>1</v>
          </cell>
          <cell r="Z117">
            <v>44714</v>
          </cell>
          <cell r="AM117" t="str">
            <v>&lt; 24 Jam</v>
          </cell>
          <cell r="AN117" t="str">
            <v>&lt; 24 Jam</v>
          </cell>
        </row>
        <row r="118">
          <cell r="C118">
            <v>44614</v>
          </cell>
          <cell r="H118" t="str">
            <v>Luar Wilayah</v>
          </cell>
          <cell r="M118" t="str">
            <v>NR</v>
          </cell>
          <cell r="N118" t="str">
            <v>NR</v>
          </cell>
          <cell r="O118" t="str">
            <v>R</v>
          </cell>
          <cell r="T118" t="str">
            <v>Y</v>
          </cell>
          <cell r="X118">
            <v>1</v>
          </cell>
          <cell r="Z118">
            <v>44825</v>
          </cell>
          <cell r="AM118" t="str">
            <v>&lt; 24 Jam</v>
          </cell>
          <cell r="AN118" t="str">
            <v>&lt; 24 Jam</v>
          </cell>
        </row>
        <row r="119">
          <cell r="C119">
            <v>44615</v>
          </cell>
          <cell r="H119" t="str">
            <v>JODIPAN</v>
          </cell>
          <cell r="M119" t="str">
            <v>NR</v>
          </cell>
          <cell r="N119" t="str">
            <v>NR</v>
          </cell>
          <cell r="O119" t="str">
            <v>NR</v>
          </cell>
        </row>
        <row r="120">
          <cell r="C120">
            <v>44616</v>
          </cell>
          <cell r="H120" t="str">
            <v>POLEHAN</v>
          </cell>
          <cell r="M120" t="str">
            <v>NR</v>
          </cell>
          <cell r="N120" t="str">
            <v>NR</v>
          </cell>
          <cell r="O120" t="str">
            <v>NR</v>
          </cell>
        </row>
        <row r="121">
          <cell r="C121">
            <v>44616</v>
          </cell>
          <cell r="H121" t="str">
            <v>POLEHAN</v>
          </cell>
          <cell r="M121" t="str">
            <v>NR</v>
          </cell>
          <cell r="N121" t="str">
            <v>NR</v>
          </cell>
          <cell r="O121" t="str">
            <v>NR</v>
          </cell>
        </row>
        <row r="122">
          <cell r="C122">
            <v>44616</v>
          </cell>
          <cell r="H122" t="str">
            <v>BUNULREJO</v>
          </cell>
          <cell r="M122" t="str">
            <v>NR</v>
          </cell>
          <cell r="N122" t="str">
            <v>NR</v>
          </cell>
          <cell r="O122" t="str">
            <v>NR</v>
          </cell>
        </row>
        <row r="123">
          <cell r="C123">
            <v>44616</v>
          </cell>
          <cell r="H123" t="str">
            <v>BUNULREJO</v>
          </cell>
          <cell r="M123" t="str">
            <v>NR</v>
          </cell>
          <cell r="N123" t="str">
            <v>NR</v>
          </cell>
          <cell r="O123" t="str">
            <v>NR</v>
          </cell>
        </row>
        <row r="124">
          <cell r="C124">
            <v>44617</v>
          </cell>
          <cell r="H124" t="str">
            <v>KESATRIAN</v>
          </cell>
          <cell r="M124" t="str">
            <v>NR</v>
          </cell>
          <cell r="N124" t="str">
            <v>NR</v>
          </cell>
          <cell r="O124" t="str">
            <v>NR</v>
          </cell>
        </row>
        <row r="125">
          <cell r="C125">
            <v>44616</v>
          </cell>
          <cell r="H125" t="str">
            <v>KESATRIAN</v>
          </cell>
          <cell r="M125" t="str">
            <v>NR</v>
          </cell>
          <cell r="N125" t="str">
            <v>NR</v>
          </cell>
          <cell r="O125" t="str">
            <v>NR</v>
          </cell>
        </row>
        <row r="126">
          <cell r="C126">
            <v>44617</v>
          </cell>
          <cell r="H126" t="str">
            <v>BUNULREJO</v>
          </cell>
          <cell r="M126" t="str">
            <v>NR</v>
          </cell>
          <cell r="N126" t="str">
            <v>NR</v>
          </cell>
          <cell r="O126" t="str">
            <v>NR</v>
          </cell>
        </row>
        <row r="127">
          <cell r="C127">
            <v>44617</v>
          </cell>
          <cell r="H127" t="str">
            <v>JODIPAN</v>
          </cell>
          <cell r="M127" t="str">
            <v>NR</v>
          </cell>
          <cell r="N127" t="str">
            <v>NR</v>
          </cell>
          <cell r="O127" t="str">
            <v>NR</v>
          </cell>
        </row>
        <row r="128">
          <cell r="C128">
            <v>44617</v>
          </cell>
          <cell r="H128" t="str">
            <v>JODIPAN</v>
          </cell>
          <cell r="M128" t="str">
            <v>NR</v>
          </cell>
          <cell r="N128" t="str">
            <v>NR</v>
          </cell>
          <cell r="O128" t="str">
            <v>NR</v>
          </cell>
        </row>
        <row r="129">
          <cell r="C129">
            <v>44617</v>
          </cell>
          <cell r="H129" t="str">
            <v>JODIPAN</v>
          </cell>
          <cell r="M129" t="str">
            <v>NR</v>
          </cell>
          <cell r="N129" t="str">
            <v>NR</v>
          </cell>
          <cell r="O129" t="str">
            <v>NR</v>
          </cell>
        </row>
        <row r="130">
          <cell r="C130">
            <v>44622</v>
          </cell>
          <cell r="H130" t="str">
            <v>POLEHAN</v>
          </cell>
          <cell r="M130" t="str">
            <v>NR</v>
          </cell>
          <cell r="N130" t="str">
            <v>NR</v>
          </cell>
          <cell r="O130" t="str">
            <v>NR</v>
          </cell>
        </row>
        <row r="131">
          <cell r="C131">
            <v>44622</v>
          </cell>
          <cell r="H131" t="str">
            <v>POLEHAN</v>
          </cell>
          <cell r="M131" t="str">
            <v>NR</v>
          </cell>
          <cell r="N131" t="str">
            <v>NR</v>
          </cell>
          <cell r="O131" t="str">
            <v>NR</v>
          </cell>
        </row>
        <row r="132">
          <cell r="C132">
            <v>44622</v>
          </cell>
          <cell r="H132" t="str">
            <v>POLEHAN</v>
          </cell>
          <cell r="M132" t="str">
            <v>NR</v>
          </cell>
          <cell r="N132" t="str">
            <v>NR</v>
          </cell>
          <cell r="O132" t="str">
            <v>NR</v>
          </cell>
        </row>
        <row r="133">
          <cell r="C133">
            <v>44624</v>
          </cell>
          <cell r="H133" t="str">
            <v>POLEHAN</v>
          </cell>
          <cell r="M133" t="str">
            <v>NR</v>
          </cell>
          <cell r="N133" t="str">
            <v>NR</v>
          </cell>
          <cell r="O133" t="str">
            <v>NR</v>
          </cell>
        </row>
        <row r="134">
          <cell r="C134">
            <v>44624</v>
          </cell>
          <cell r="H134" t="str">
            <v>BUNULREJO</v>
          </cell>
          <cell r="M134" t="str">
            <v>NR</v>
          </cell>
          <cell r="N134" t="str">
            <v>NR</v>
          </cell>
          <cell r="O134" t="str">
            <v>NR</v>
          </cell>
        </row>
        <row r="135">
          <cell r="C135">
            <v>44624</v>
          </cell>
          <cell r="H135" t="str">
            <v>KESATRIAN</v>
          </cell>
          <cell r="M135" t="str">
            <v>NR</v>
          </cell>
          <cell r="N135" t="str">
            <v>NR</v>
          </cell>
          <cell r="O135" t="str">
            <v>NR</v>
          </cell>
        </row>
        <row r="136">
          <cell r="C136">
            <v>44625</v>
          </cell>
          <cell r="H136" t="str">
            <v>POLEHAN</v>
          </cell>
          <cell r="M136" t="str">
            <v>NR</v>
          </cell>
          <cell r="N136" t="str">
            <v>NR</v>
          </cell>
          <cell r="O136" t="str">
            <v>NR</v>
          </cell>
        </row>
        <row r="137">
          <cell r="C137">
            <v>44627</v>
          </cell>
          <cell r="H137" t="str">
            <v>JODIPAN</v>
          </cell>
          <cell r="M137" t="str">
            <v>NR</v>
          </cell>
          <cell r="N137" t="str">
            <v>NR</v>
          </cell>
          <cell r="O137" t="str">
            <v>NR</v>
          </cell>
        </row>
        <row r="138">
          <cell r="C138">
            <v>44627</v>
          </cell>
          <cell r="H138" t="str">
            <v>JODIPAN</v>
          </cell>
          <cell r="M138" t="str">
            <v>NR</v>
          </cell>
          <cell r="N138" t="str">
            <v>NR</v>
          </cell>
          <cell r="O138" t="str">
            <v>NR</v>
          </cell>
        </row>
        <row r="139">
          <cell r="C139">
            <v>44627</v>
          </cell>
          <cell r="H139" t="str">
            <v>KESATRIAN</v>
          </cell>
          <cell r="M139" t="str">
            <v>NR</v>
          </cell>
          <cell r="N139" t="str">
            <v>NR</v>
          </cell>
          <cell r="O139" t="str">
            <v>NR</v>
          </cell>
        </row>
        <row r="140">
          <cell r="C140">
            <v>44627</v>
          </cell>
          <cell r="H140" t="str">
            <v>BUNULREJO</v>
          </cell>
          <cell r="M140" t="str">
            <v>NR</v>
          </cell>
          <cell r="N140" t="str">
            <v>NR</v>
          </cell>
          <cell r="O140" t="str">
            <v>NR</v>
          </cell>
        </row>
        <row r="141">
          <cell r="C141">
            <v>44627</v>
          </cell>
          <cell r="H141" t="str">
            <v>JODIPAN</v>
          </cell>
          <cell r="M141" t="str">
            <v>NR</v>
          </cell>
          <cell r="N141" t="str">
            <v>NR</v>
          </cell>
          <cell r="O141" t="str">
            <v>NR</v>
          </cell>
        </row>
        <row r="142">
          <cell r="C142">
            <v>44627</v>
          </cell>
          <cell r="H142" t="str">
            <v>Luar Wilayah</v>
          </cell>
          <cell r="M142" t="str">
            <v>NR</v>
          </cell>
          <cell r="N142" t="str">
            <v>NR</v>
          </cell>
          <cell r="O142" t="str">
            <v>NR</v>
          </cell>
        </row>
        <row r="143">
          <cell r="C143">
            <v>44628</v>
          </cell>
          <cell r="H143" t="str">
            <v>KESATRIAN</v>
          </cell>
          <cell r="M143" t="str">
            <v>NR</v>
          </cell>
          <cell r="N143" t="str">
            <v>NR</v>
          </cell>
          <cell r="O143" t="str">
            <v>NR</v>
          </cell>
        </row>
        <row r="144">
          <cell r="C144">
            <v>44628</v>
          </cell>
          <cell r="H144" t="str">
            <v>Luar Wilayah</v>
          </cell>
          <cell r="M144" t="str">
            <v>NR</v>
          </cell>
          <cell r="N144" t="str">
            <v>NR</v>
          </cell>
          <cell r="O144" t="str">
            <v>NR</v>
          </cell>
        </row>
        <row r="145">
          <cell r="C145">
            <v>44628</v>
          </cell>
          <cell r="H145" t="str">
            <v>POLEHAN</v>
          </cell>
          <cell r="M145" t="str">
            <v>NR</v>
          </cell>
          <cell r="N145" t="str">
            <v>NR</v>
          </cell>
          <cell r="O145" t="str">
            <v>NR</v>
          </cell>
        </row>
        <row r="146">
          <cell r="C146">
            <v>44629</v>
          </cell>
          <cell r="H146" t="str">
            <v>Luar Wilayah</v>
          </cell>
          <cell r="M146" t="str">
            <v>NR</v>
          </cell>
          <cell r="N146" t="str">
            <v>NR</v>
          </cell>
          <cell r="O146" t="str">
            <v>NR</v>
          </cell>
        </row>
        <row r="147">
          <cell r="C147">
            <v>44629</v>
          </cell>
          <cell r="H147" t="str">
            <v>BUNULREJO</v>
          </cell>
          <cell r="M147" t="str">
            <v>NR</v>
          </cell>
          <cell r="N147" t="str">
            <v>NR</v>
          </cell>
          <cell r="O147" t="str">
            <v>NR</v>
          </cell>
        </row>
        <row r="148">
          <cell r="C148">
            <v>44629</v>
          </cell>
          <cell r="H148" t="str">
            <v>BUNULREJO</v>
          </cell>
          <cell r="M148" t="str">
            <v>NR</v>
          </cell>
          <cell r="N148" t="str">
            <v>NR</v>
          </cell>
          <cell r="O148" t="str">
            <v>NR</v>
          </cell>
        </row>
        <row r="149">
          <cell r="C149">
            <v>44629</v>
          </cell>
          <cell r="H149" t="str">
            <v>BUNULREJO</v>
          </cell>
          <cell r="M149" t="str">
            <v>NR</v>
          </cell>
          <cell r="N149" t="str">
            <v>NR</v>
          </cell>
          <cell r="O149" t="str">
            <v>NR</v>
          </cell>
        </row>
        <row r="150">
          <cell r="C150">
            <v>44629</v>
          </cell>
          <cell r="H150" t="str">
            <v>POLEHAN</v>
          </cell>
          <cell r="M150" t="str">
            <v>NR</v>
          </cell>
          <cell r="N150" t="str">
            <v>NR</v>
          </cell>
          <cell r="O150" t="str">
            <v>NR</v>
          </cell>
        </row>
        <row r="151">
          <cell r="C151">
            <v>44630</v>
          </cell>
          <cell r="H151" t="str">
            <v>BUNULREJO</v>
          </cell>
          <cell r="M151" t="str">
            <v>NR</v>
          </cell>
          <cell r="N151" t="str">
            <v>NR</v>
          </cell>
          <cell r="O151" t="str">
            <v>NR</v>
          </cell>
        </row>
        <row r="152">
          <cell r="C152">
            <v>44630</v>
          </cell>
          <cell r="H152" t="str">
            <v>KESATRIAN</v>
          </cell>
          <cell r="M152" t="str">
            <v>NR</v>
          </cell>
          <cell r="N152" t="str">
            <v>NR</v>
          </cell>
          <cell r="O152" t="str">
            <v>NR</v>
          </cell>
        </row>
        <row r="153">
          <cell r="C153">
            <v>44630</v>
          </cell>
          <cell r="H153" t="str">
            <v>KESATRIAN</v>
          </cell>
          <cell r="M153" t="str">
            <v>NR</v>
          </cell>
          <cell r="N153" t="str">
            <v>NR</v>
          </cell>
          <cell r="O153" t="str">
            <v>NR</v>
          </cell>
        </row>
        <row r="154">
          <cell r="C154">
            <v>44630</v>
          </cell>
          <cell r="H154" t="str">
            <v>Luar Wilayah</v>
          </cell>
          <cell r="M154" t="str">
            <v>NR</v>
          </cell>
          <cell r="N154" t="str">
            <v>NR</v>
          </cell>
          <cell r="O154" t="str">
            <v>NR</v>
          </cell>
        </row>
        <row r="155">
          <cell r="C155">
            <v>44630</v>
          </cell>
          <cell r="H155" t="str">
            <v>Luar Wilayah</v>
          </cell>
          <cell r="M155" t="str">
            <v>NR</v>
          </cell>
          <cell r="N155" t="str">
            <v>NR</v>
          </cell>
          <cell r="O155" t="str">
            <v>NR</v>
          </cell>
        </row>
        <row r="156">
          <cell r="C156">
            <v>44630</v>
          </cell>
          <cell r="H156" t="str">
            <v>KESATRIAN</v>
          </cell>
          <cell r="M156" t="str">
            <v>NR</v>
          </cell>
          <cell r="N156" t="str">
            <v>NR</v>
          </cell>
          <cell r="O156" t="str">
            <v>NR</v>
          </cell>
        </row>
        <row r="157">
          <cell r="C157">
            <v>44630</v>
          </cell>
          <cell r="H157" t="str">
            <v>Luar Wilayah</v>
          </cell>
          <cell r="M157" t="str">
            <v>NR</v>
          </cell>
          <cell r="N157" t="str">
            <v>NR</v>
          </cell>
          <cell r="O157" t="str">
            <v>NR</v>
          </cell>
        </row>
        <row r="158">
          <cell r="C158">
            <v>44631</v>
          </cell>
          <cell r="H158" t="str">
            <v>Luar Wilayah</v>
          </cell>
          <cell r="M158" t="str">
            <v>NR</v>
          </cell>
          <cell r="N158" t="str">
            <v>NR</v>
          </cell>
          <cell r="O158" t="str">
            <v>NR</v>
          </cell>
        </row>
        <row r="159">
          <cell r="C159">
            <v>44631</v>
          </cell>
          <cell r="H159" t="str">
            <v>Luar Wilayah</v>
          </cell>
          <cell r="M159" t="str">
            <v>NR</v>
          </cell>
          <cell r="N159" t="str">
            <v>NR</v>
          </cell>
          <cell r="O159" t="str">
            <v>NR</v>
          </cell>
        </row>
        <row r="160">
          <cell r="C160">
            <v>44634</v>
          </cell>
          <cell r="H160" t="str">
            <v>Luar Wilayah</v>
          </cell>
          <cell r="M160" t="str">
            <v>NR</v>
          </cell>
          <cell r="N160" t="str">
            <v>NR</v>
          </cell>
          <cell r="O160" t="str">
            <v>NR</v>
          </cell>
        </row>
        <row r="161">
          <cell r="C161">
            <v>44634</v>
          </cell>
          <cell r="H161" t="str">
            <v>Luar Wilayah</v>
          </cell>
          <cell r="M161" t="str">
            <v>NR</v>
          </cell>
          <cell r="N161" t="str">
            <v>NR</v>
          </cell>
          <cell r="O161" t="str">
            <v>NR</v>
          </cell>
        </row>
        <row r="162">
          <cell r="C162">
            <v>44634</v>
          </cell>
          <cell r="H162" t="str">
            <v>POLEHAN</v>
          </cell>
          <cell r="M162" t="str">
            <v>NR</v>
          </cell>
          <cell r="N162" t="str">
            <v>NR</v>
          </cell>
          <cell r="O162" t="str">
            <v>NR</v>
          </cell>
        </row>
        <row r="163">
          <cell r="C163">
            <v>44634</v>
          </cell>
          <cell r="H163" t="str">
            <v>KESATRIAN</v>
          </cell>
          <cell r="M163" t="str">
            <v>NR</v>
          </cell>
          <cell r="N163" t="str">
            <v>NR</v>
          </cell>
          <cell r="O163" t="str">
            <v>NR</v>
          </cell>
        </row>
        <row r="164">
          <cell r="C164">
            <v>44634</v>
          </cell>
          <cell r="H164" t="str">
            <v>Luar Wilayah</v>
          </cell>
          <cell r="M164" t="str">
            <v>NR</v>
          </cell>
          <cell r="N164" t="str">
            <v>NR</v>
          </cell>
          <cell r="O164" t="str">
            <v>NR</v>
          </cell>
        </row>
        <row r="165">
          <cell r="C165">
            <v>44634</v>
          </cell>
          <cell r="H165" t="str">
            <v>KESATRIAN</v>
          </cell>
          <cell r="M165" t="str">
            <v>NR</v>
          </cell>
          <cell r="N165" t="str">
            <v>NR</v>
          </cell>
          <cell r="O165" t="str">
            <v>NR</v>
          </cell>
        </row>
        <row r="166">
          <cell r="C166">
            <v>44634</v>
          </cell>
          <cell r="H166" t="str">
            <v>Luar Wilayah</v>
          </cell>
          <cell r="M166" t="str">
            <v>NR</v>
          </cell>
          <cell r="N166" t="str">
            <v>NR</v>
          </cell>
          <cell r="O166" t="str">
            <v>NR</v>
          </cell>
        </row>
        <row r="167">
          <cell r="C167">
            <v>44635</v>
          </cell>
          <cell r="H167" t="str">
            <v>Luar Wilayah</v>
          </cell>
          <cell r="M167" t="str">
            <v>NR</v>
          </cell>
          <cell r="N167" t="str">
            <v>NR</v>
          </cell>
          <cell r="O167" t="str">
            <v>NR</v>
          </cell>
        </row>
        <row r="168">
          <cell r="C168">
            <v>44635</v>
          </cell>
          <cell r="H168" t="str">
            <v>BUNULREJO</v>
          </cell>
          <cell r="M168" t="str">
            <v>NR</v>
          </cell>
          <cell r="N168" t="str">
            <v>NR</v>
          </cell>
          <cell r="O168" t="str">
            <v>NR</v>
          </cell>
        </row>
        <row r="169">
          <cell r="C169">
            <v>44635</v>
          </cell>
          <cell r="H169" t="str">
            <v>Luar Wilayah</v>
          </cell>
          <cell r="M169" t="str">
            <v>NR</v>
          </cell>
          <cell r="N169" t="str">
            <v>NR</v>
          </cell>
          <cell r="O169" t="str">
            <v>NR</v>
          </cell>
        </row>
        <row r="170">
          <cell r="C170">
            <v>44636</v>
          </cell>
          <cell r="H170" t="str">
            <v>Luar Wilayah</v>
          </cell>
          <cell r="M170" t="str">
            <v>NR</v>
          </cell>
          <cell r="N170" t="str">
            <v>NR</v>
          </cell>
          <cell r="O170" t="str">
            <v>NR</v>
          </cell>
        </row>
        <row r="171">
          <cell r="C171">
            <v>44636</v>
          </cell>
          <cell r="H171" t="str">
            <v>POLEHAN</v>
          </cell>
          <cell r="M171" t="str">
            <v>NR</v>
          </cell>
          <cell r="N171" t="str">
            <v>NR</v>
          </cell>
          <cell r="O171" t="str">
            <v>NR</v>
          </cell>
        </row>
        <row r="172">
          <cell r="C172">
            <v>44636</v>
          </cell>
          <cell r="H172" t="str">
            <v>KESATRIAN</v>
          </cell>
          <cell r="M172" t="str">
            <v>NR</v>
          </cell>
          <cell r="N172" t="str">
            <v>NR</v>
          </cell>
          <cell r="O172" t="str">
            <v>NR</v>
          </cell>
        </row>
        <row r="173">
          <cell r="C173">
            <v>44637</v>
          </cell>
          <cell r="H173" t="str">
            <v>BUNULREJO</v>
          </cell>
          <cell r="M173" t="str">
            <v>NR</v>
          </cell>
          <cell r="N173" t="str">
            <v>NR</v>
          </cell>
          <cell r="O173" t="str">
            <v>NR</v>
          </cell>
        </row>
        <row r="174">
          <cell r="C174">
            <v>44638</v>
          </cell>
          <cell r="H174" t="str">
            <v>BUNULREJO</v>
          </cell>
          <cell r="M174" t="str">
            <v>NR</v>
          </cell>
          <cell r="N174" t="str">
            <v>NR</v>
          </cell>
          <cell r="O174" t="str">
            <v>NR</v>
          </cell>
        </row>
        <row r="175">
          <cell r="C175">
            <v>44638</v>
          </cell>
          <cell r="H175" t="str">
            <v>Luar Wilayah</v>
          </cell>
          <cell r="M175" t="str">
            <v>NR</v>
          </cell>
          <cell r="N175" t="str">
            <v>NR</v>
          </cell>
          <cell r="O175" t="str">
            <v>NR</v>
          </cell>
        </row>
        <row r="176">
          <cell r="C176">
            <v>44639</v>
          </cell>
          <cell r="H176" t="str">
            <v>BUNULREJO</v>
          </cell>
          <cell r="M176" t="str">
            <v>NR</v>
          </cell>
          <cell r="N176" t="str">
            <v>NR</v>
          </cell>
          <cell r="O176" t="str">
            <v>NR</v>
          </cell>
        </row>
        <row r="177">
          <cell r="C177">
            <v>44639</v>
          </cell>
          <cell r="H177" t="str">
            <v>JODIPAN</v>
          </cell>
          <cell r="M177" t="str">
            <v>NR</v>
          </cell>
          <cell r="N177" t="str">
            <v>NR</v>
          </cell>
          <cell r="O177" t="str">
            <v>NR</v>
          </cell>
        </row>
        <row r="178">
          <cell r="C178">
            <v>44639</v>
          </cell>
          <cell r="H178" t="str">
            <v>POLEHAN</v>
          </cell>
          <cell r="M178" t="str">
            <v>NR</v>
          </cell>
          <cell r="N178" t="str">
            <v>NR</v>
          </cell>
          <cell r="O178" t="str">
            <v>NR</v>
          </cell>
        </row>
        <row r="179">
          <cell r="C179">
            <v>44639</v>
          </cell>
          <cell r="H179" t="str">
            <v>JODIPAN</v>
          </cell>
          <cell r="M179" t="str">
            <v>NR</v>
          </cell>
          <cell r="N179" t="str">
            <v>NR</v>
          </cell>
          <cell r="O179" t="str">
            <v>NR</v>
          </cell>
        </row>
        <row r="180">
          <cell r="C180">
            <v>44641</v>
          </cell>
          <cell r="H180" t="str">
            <v>POLEHAN</v>
          </cell>
          <cell r="M180" t="str">
            <v>NR</v>
          </cell>
          <cell r="N180" t="str">
            <v>NR</v>
          </cell>
          <cell r="O180" t="str">
            <v>NR</v>
          </cell>
        </row>
        <row r="181">
          <cell r="C181">
            <v>44642</v>
          </cell>
          <cell r="H181" t="str">
            <v>POLEHAN</v>
          </cell>
          <cell r="M181" t="str">
            <v>NR</v>
          </cell>
          <cell r="N181" t="str">
            <v>NR</v>
          </cell>
          <cell r="O181" t="str">
            <v>NR</v>
          </cell>
        </row>
        <row r="182">
          <cell r="C182">
            <v>44642</v>
          </cell>
          <cell r="H182" t="str">
            <v>BUNULREJO</v>
          </cell>
          <cell r="M182" t="str">
            <v>NR</v>
          </cell>
          <cell r="N182" t="str">
            <v>NR</v>
          </cell>
          <cell r="O182" t="str">
            <v>NR</v>
          </cell>
        </row>
        <row r="183">
          <cell r="C183">
            <v>44642</v>
          </cell>
          <cell r="H183" t="str">
            <v>BUNULREJO</v>
          </cell>
          <cell r="M183" t="str">
            <v>NR</v>
          </cell>
          <cell r="N183" t="str">
            <v>NR</v>
          </cell>
          <cell r="O183" t="str">
            <v>NR</v>
          </cell>
        </row>
        <row r="184">
          <cell r="C184">
            <v>44642</v>
          </cell>
          <cell r="H184" t="str">
            <v>BUNULREJO</v>
          </cell>
          <cell r="M184" t="str">
            <v>NR</v>
          </cell>
          <cell r="N184" t="str">
            <v>NR</v>
          </cell>
          <cell r="O184" t="str">
            <v>NR</v>
          </cell>
        </row>
        <row r="185">
          <cell r="C185">
            <v>44642</v>
          </cell>
          <cell r="H185" t="str">
            <v>KESATRIAN</v>
          </cell>
          <cell r="M185" t="str">
            <v>NR</v>
          </cell>
          <cell r="N185" t="str">
            <v>NR</v>
          </cell>
          <cell r="O185" t="str">
            <v>NR</v>
          </cell>
        </row>
        <row r="186">
          <cell r="C186">
            <v>44642</v>
          </cell>
          <cell r="H186" t="str">
            <v>JODIPAN</v>
          </cell>
          <cell r="M186" t="str">
            <v>NR</v>
          </cell>
          <cell r="N186" t="str">
            <v>NR</v>
          </cell>
          <cell r="O186" t="str">
            <v>NR</v>
          </cell>
        </row>
        <row r="187">
          <cell r="C187">
            <v>44643</v>
          </cell>
          <cell r="H187" t="str">
            <v>KESATRIAN</v>
          </cell>
          <cell r="M187" t="str">
            <v>NR</v>
          </cell>
          <cell r="N187" t="str">
            <v>NR</v>
          </cell>
          <cell r="O187" t="str">
            <v>NR</v>
          </cell>
        </row>
        <row r="188">
          <cell r="C188">
            <v>44643</v>
          </cell>
          <cell r="H188" t="str">
            <v>KESATRIAN</v>
          </cell>
          <cell r="M188" t="str">
            <v>NR</v>
          </cell>
          <cell r="N188" t="str">
            <v>NR</v>
          </cell>
          <cell r="O188" t="str">
            <v>NR</v>
          </cell>
        </row>
        <row r="189">
          <cell r="C189">
            <v>44644</v>
          </cell>
          <cell r="H189" t="str">
            <v>Luar Wilayah</v>
          </cell>
          <cell r="M189" t="str">
            <v>NR</v>
          </cell>
          <cell r="N189" t="str">
            <v>NR</v>
          </cell>
          <cell r="O189" t="str">
            <v>NR</v>
          </cell>
        </row>
        <row r="190">
          <cell r="C190">
            <v>44644</v>
          </cell>
          <cell r="H190" t="str">
            <v>BUNULREJO</v>
          </cell>
          <cell r="M190" t="str">
            <v>NR</v>
          </cell>
          <cell r="N190" t="str">
            <v>NR</v>
          </cell>
          <cell r="O190" t="str">
            <v>NR</v>
          </cell>
        </row>
        <row r="191">
          <cell r="C191">
            <v>44644</v>
          </cell>
          <cell r="H191" t="str">
            <v>BUNULREJO</v>
          </cell>
          <cell r="M191" t="str">
            <v>NR</v>
          </cell>
          <cell r="N191" t="str">
            <v>NR</v>
          </cell>
          <cell r="O191" t="str">
            <v>NR</v>
          </cell>
        </row>
        <row r="192">
          <cell r="C192">
            <v>44644</v>
          </cell>
          <cell r="H192" t="str">
            <v>Luar Wilayah</v>
          </cell>
          <cell r="M192" t="str">
            <v>NR</v>
          </cell>
          <cell r="N192" t="str">
            <v>R</v>
          </cell>
          <cell r="O192" t="str">
            <v>NR</v>
          </cell>
          <cell r="R192" t="str">
            <v>T</v>
          </cell>
          <cell r="S192" t="str">
            <v>Y</v>
          </cell>
        </row>
        <row r="193">
          <cell r="C193">
            <v>44644</v>
          </cell>
          <cell r="H193" t="str">
            <v>POLEHAN</v>
          </cell>
          <cell r="M193" t="str">
            <v>NR</v>
          </cell>
          <cell r="N193" t="str">
            <v>NR</v>
          </cell>
          <cell r="O193" t="str">
            <v>NR</v>
          </cell>
        </row>
        <row r="194">
          <cell r="C194">
            <v>44648</v>
          </cell>
          <cell r="H194" t="str">
            <v>BUNULREJO</v>
          </cell>
          <cell r="M194" t="str">
            <v>NR</v>
          </cell>
          <cell r="N194" t="str">
            <v>NR</v>
          </cell>
          <cell r="O194" t="str">
            <v>NR</v>
          </cell>
        </row>
        <row r="195">
          <cell r="C195">
            <v>44649</v>
          </cell>
          <cell r="H195" t="str">
            <v>BUNULREJO</v>
          </cell>
          <cell r="M195" t="str">
            <v>NR</v>
          </cell>
          <cell r="N195" t="str">
            <v>NR</v>
          </cell>
          <cell r="O195" t="str">
            <v>NR</v>
          </cell>
        </row>
        <row r="196">
          <cell r="C196">
            <v>44649</v>
          </cell>
          <cell r="H196" t="str">
            <v>KESATRIAN</v>
          </cell>
          <cell r="M196" t="str">
            <v>NR</v>
          </cell>
          <cell r="N196" t="str">
            <v>NR</v>
          </cell>
          <cell r="O196" t="str">
            <v>NR</v>
          </cell>
        </row>
        <row r="197">
          <cell r="C197">
            <v>44650</v>
          </cell>
          <cell r="H197" t="str">
            <v>BUNULREJO</v>
          </cell>
          <cell r="M197" t="str">
            <v>NR</v>
          </cell>
          <cell r="N197" t="str">
            <v>NR</v>
          </cell>
          <cell r="O197" t="str">
            <v>NR</v>
          </cell>
        </row>
        <row r="198">
          <cell r="C198">
            <v>44650</v>
          </cell>
          <cell r="H198" t="str">
            <v>BUNULREJO</v>
          </cell>
          <cell r="M198" t="str">
            <v>NR</v>
          </cell>
          <cell r="N198" t="str">
            <v>NR</v>
          </cell>
          <cell r="O198" t="str">
            <v>NR</v>
          </cell>
        </row>
        <row r="199">
          <cell r="C199">
            <v>44650</v>
          </cell>
          <cell r="H199" t="str">
            <v>BUNULREJO</v>
          </cell>
          <cell r="M199" t="str">
            <v>NR</v>
          </cell>
          <cell r="N199" t="str">
            <v>NR</v>
          </cell>
          <cell r="O199" t="str">
            <v>NR</v>
          </cell>
        </row>
        <row r="200">
          <cell r="C200">
            <v>44650</v>
          </cell>
          <cell r="H200" t="str">
            <v>BUNULREJO</v>
          </cell>
          <cell r="M200" t="str">
            <v>NR</v>
          </cell>
          <cell r="N200" t="str">
            <v>NR</v>
          </cell>
          <cell r="O200" t="str">
            <v>NR</v>
          </cell>
        </row>
        <row r="201">
          <cell r="C201">
            <v>44651</v>
          </cell>
          <cell r="H201" t="str">
            <v>BUNULREJO</v>
          </cell>
          <cell r="M201" t="str">
            <v>NR</v>
          </cell>
          <cell r="N201" t="str">
            <v>NR</v>
          </cell>
          <cell r="O201" t="str">
            <v>NR</v>
          </cell>
        </row>
        <row r="202">
          <cell r="C202">
            <v>44651</v>
          </cell>
          <cell r="H202" t="str">
            <v>KESATRIAN</v>
          </cell>
          <cell r="M202" t="str">
            <v>NR</v>
          </cell>
          <cell r="N202" t="str">
            <v>NR</v>
          </cell>
          <cell r="O202" t="str">
            <v>NR</v>
          </cell>
        </row>
        <row r="203">
          <cell r="C203">
            <v>44653</v>
          </cell>
          <cell r="H203" t="str">
            <v>POLEHAN</v>
          </cell>
          <cell r="M203" t="str">
            <v>NR</v>
          </cell>
          <cell r="N203" t="str">
            <v>NR</v>
          </cell>
          <cell r="O203" t="str">
            <v>NR</v>
          </cell>
        </row>
        <row r="204">
          <cell r="C204">
            <v>44655</v>
          </cell>
          <cell r="H204" t="str">
            <v>Luar Wilayah</v>
          </cell>
          <cell r="M204" t="str">
            <v>NR</v>
          </cell>
          <cell r="N204" t="str">
            <v>NR</v>
          </cell>
          <cell r="O204" t="str">
            <v>NR</v>
          </cell>
        </row>
        <row r="205">
          <cell r="C205">
            <v>44655</v>
          </cell>
          <cell r="H205" t="str">
            <v>Luar Wilayah</v>
          </cell>
          <cell r="M205" t="str">
            <v>NR</v>
          </cell>
          <cell r="N205" t="str">
            <v>NR</v>
          </cell>
          <cell r="O205" t="str">
            <v>NR</v>
          </cell>
        </row>
        <row r="206">
          <cell r="C206">
            <v>44655</v>
          </cell>
          <cell r="H206" t="str">
            <v>JODIPAN</v>
          </cell>
          <cell r="M206" t="str">
            <v>NR</v>
          </cell>
          <cell r="N206" t="str">
            <v>NR</v>
          </cell>
          <cell r="O206" t="str">
            <v>NR</v>
          </cell>
        </row>
        <row r="207">
          <cell r="C207">
            <v>44655</v>
          </cell>
          <cell r="H207" t="str">
            <v>BUNULREJO</v>
          </cell>
          <cell r="M207" t="str">
            <v>NR</v>
          </cell>
          <cell r="N207" t="str">
            <v>NR</v>
          </cell>
          <cell r="O207" t="str">
            <v>NR</v>
          </cell>
        </row>
        <row r="208">
          <cell r="C208">
            <v>44655</v>
          </cell>
          <cell r="H208" t="str">
            <v>BUNULREJO</v>
          </cell>
          <cell r="M208" t="str">
            <v>NR</v>
          </cell>
          <cell r="N208" t="str">
            <v>NR</v>
          </cell>
          <cell r="O208" t="str">
            <v>NR</v>
          </cell>
        </row>
        <row r="209">
          <cell r="C209">
            <v>44656</v>
          </cell>
          <cell r="H209" t="str">
            <v>POLEHAN</v>
          </cell>
          <cell r="M209" t="str">
            <v>NR</v>
          </cell>
          <cell r="N209" t="str">
            <v>NR</v>
          </cell>
          <cell r="O209" t="str">
            <v>NR</v>
          </cell>
        </row>
        <row r="210">
          <cell r="C210">
            <v>44656</v>
          </cell>
          <cell r="H210" t="str">
            <v>Luar Wilayah</v>
          </cell>
          <cell r="M210" t="str">
            <v>NR</v>
          </cell>
          <cell r="N210" t="str">
            <v>NR</v>
          </cell>
          <cell r="O210" t="str">
            <v>NR</v>
          </cell>
        </row>
        <row r="211">
          <cell r="C211">
            <v>44657</v>
          </cell>
          <cell r="H211" t="str">
            <v>BUNULREJO</v>
          </cell>
          <cell r="M211" t="str">
            <v>NR</v>
          </cell>
          <cell r="N211" t="str">
            <v>NR</v>
          </cell>
          <cell r="O211" t="str">
            <v>NR</v>
          </cell>
        </row>
        <row r="212">
          <cell r="C212">
            <v>44657</v>
          </cell>
          <cell r="H212" t="str">
            <v>JODIPAN</v>
          </cell>
          <cell r="M212" t="str">
            <v>NR</v>
          </cell>
          <cell r="N212" t="str">
            <v>NR</v>
          </cell>
          <cell r="O212" t="str">
            <v>R</v>
          </cell>
          <cell r="T212" t="str">
            <v>Y</v>
          </cell>
          <cell r="X212">
            <v>1</v>
          </cell>
          <cell r="Z212">
            <v>44879</v>
          </cell>
          <cell r="AM212" t="str">
            <v>&lt; 24 Jam</v>
          </cell>
          <cell r="AN212" t="str">
            <v>&lt; 24 Jam</v>
          </cell>
        </row>
        <row r="213">
          <cell r="C213">
            <v>44658</v>
          </cell>
          <cell r="H213" t="str">
            <v>BUNULREJO</v>
          </cell>
          <cell r="M213" t="str">
            <v>NR</v>
          </cell>
          <cell r="N213" t="str">
            <v>NR</v>
          </cell>
          <cell r="O213" t="str">
            <v>NR</v>
          </cell>
        </row>
        <row r="214">
          <cell r="C214">
            <v>44659</v>
          </cell>
          <cell r="H214" t="str">
            <v>KESATRIAN</v>
          </cell>
          <cell r="M214" t="str">
            <v>NR</v>
          </cell>
          <cell r="N214" t="str">
            <v>NR</v>
          </cell>
          <cell r="O214" t="str">
            <v>NR</v>
          </cell>
        </row>
        <row r="215">
          <cell r="C215">
            <v>44659</v>
          </cell>
          <cell r="H215" t="str">
            <v>Luar Wilayah</v>
          </cell>
          <cell r="M215" t="str">
            <v>NR</v>
          </cell>
          <cell r="N215" t="str">
            <v>NR</v>
          </cell>
          <cell r="O215" t="str">
            <v>NR</v>
          </cell>
        </row>
        <row r="216">
          <cell r="C216">
            <v>44659</v>
          </cell>
          <cell r="H216" t="str">
            <v>Luar Wilayah</v>
          </cell>
          <cell r="M216" t="str">
            <v>NR</v>
          </cell>
          <cell r="N216" t="str">
            <v>NR</v>
          </cell>
          <cell r="O216" t="str">
            <v>NR</v>
          </cell>
        </row>
        <row r="217">
          <cell r="C217">
            <v>44662</v>
          </cell>
          <cell r="H217" t="str">
            <v>JODIPAN</v>
          </cell>
          <cell r="M217" t="str">
            <v>NR</v>
          </cell>
          <cell r="N217" t="str">
            <v>NR</v>
          </cell>
          <cell r="O217" t="str">
            <v>NR</v>
          </cell>
        </row>
        <row r="218">
          <cell r="C218">
            <v>44662</v>
          </cell>
          <cell r="H218" t="str">
            <v>BUNULREJO</v>
          </cell>
          <cell r="M218" t="str">
            <v>NR</v>
          </cell>
          <cell r="N218" t="str">
            <v>NR</v>
          </cell>
          <cell r="O218" t="str">
            <v>NR</v>
          </cell>
        </row>
        <row r="219">
          <cell r="C219">
            <v>44662</v>
          </cell>
          <cell r="H219" t="str">
            <v>BUNULREJO</v>
          </cell>
          <cell r="M219" t="str">
            <v>NR</v>
          </cell>
          <cell r="N219" t="str">
            <v>NR</v>
          </cell>
          <cell r="O219" t="str">
            <v>NR</v>
          </cell>
        </row>
        <row r="220">
          <cell r="C220">
            <v>44665</v>
          </cell>
          <cell r="H220" t="str">
            <v>BUNULREJO</v>
          </cell>
          <cell r="M220" t="str">
            <v>NR</v>
          </cell>
          <cell r="N220" t="str">
            <v>NR</v>
          </cell>
          <cell r="O220" t="str">
            <v>R</v>
          </cell>
          <cell r="T220" t="str">
            <v>Y</v>
          </cell>
        </row>
        <row r="221">
          <cell r="C221">
            <v>44665</v>
          </cell>
          <cell r="H221" t="str">
            <v>BUNULREJO</v>
          </cell>
          <cell r="M221" t="str">
            <v>NR</v>
          </cell>
          <cell r="N221" t="str">
            <v>NR</v>
          </cell>
          <cell r="O221" t="str">
            <v>NR</v>
          </cell>
        </row>
        <row r="222">
          <cell r="C222">
            <v>44665</v>
          </cell>
          <cell r="H222" t="str">
            <v>Luar Wilayah</v>
          </cell>
          <cell r="M222" t="str">
            <v>NR</v>
          </cell>
          <cell r="N222" t="str">
            <v>NR</v>
          </cell>
          <cell r="O222" t="str">
            <v>NR</v>
          </cell>
        </row>
        <row r="223">
          <cell r="C223">
            <v>44667</v>
          </cell>
          <cell r="H223" t="str">
            <v>Luar Wilayah</v>
          </cell>
          <cell r="M223" t="str">
            <v>NR</v>
          </cell>
          <cell r="N223" t="str">
            <v>NR</v>
          </cell>
          <cell r="O223" t="str">
            <v>NR</v>
          </cell>
        </row>
        <row r="224">
          <cell r="C224">
            <v>44667</v>
          </cell>
          <cell r="H224" t="str">
            <v>POLEHAN</v>
          </cell>
          <cell r="M224" t="str">
            <v>NR</v>
          </cell>
          <cell r="N224" t="str">
            <v>NR</v>
          </cell>
          <cell r="O224" t="str">
            <v>NR</v>
          </cell>
        </row>
        <row r="225">
          <cell r="C225">
            <v>44669</v>
          </cell>
          <cell r="H225" t="str">
            <v>BUNULREJO</v>
          </cell>
          <cell r="M225" t="str">
            <v>NR</v>
          </cell>
          <cell r="N225" t="str">
            <v>NR</v>
          </cell>
          <cell r="O225" t="str">
            <v>NR</v>
          </cell>
        </row>
        <row r="226">
          <cell r="C226">
            <v>44669</v>
          </cell>
          <cell r="H226" t="str">
            <v>POLEHAN</v>
          </cell>
          <cell r="M226" t="str">
            <v>NR</v>
          </cell>
          <cell r="N226" t="str">
            <v>NR</v>
          </cell>
          <cell r="O226" t="str">
            <v>NR</v>
          </cell>
        </row>
        <row r="227">
          <cell r="C227">
            <v>44669</v>
          </cell>
          <cell r="H227" t="str">
            <v>Luar Wilayah</v>
          </cell>
          <cell r="M227" t="str">
            <v>NR</v>
          </cell>
          <cell r="N227" t="str">
            <v>NR</v>
          </cell>
          <cell r="O227" t="str">
            <v>NR</v>
          </cell>
        </row>
        <row r="228">
          <cell r="C228">
            <v>44670</v>
          </cell>
          <cell r="H228" t="str">
            <v>POLEHAN</v>
          </cell>
          <cell r="M228" t="str">
            <v>NR</v>
          </cell>
          <cell r="N228" t="str">
            <v>NR</v>
          </cell>
          <cell r="O228" t="str">
            <v>NR</v>
          </cell>
        </row>
        <row r="229">
          <cell r="C229">
            <v>44672</v>
          </cell>
          <cell r="H229" t="str">
            <v>KESATRIAN</v>
          </cell>
          <cell r="M229" t="str">
            <v>NR</v>
          </cell>
          <cell r="N229" t="str">
            <v>NR</v>
          </cell>
          <cell r="O229" t="str">
            <v>NR</v>
          </cell>
        </row>
        <row r="230">
          <cell r="C230">
            <v>44672</v>
          </cell>
          <cell r="H230" t="str">
            <v>BUNULREJO</v>
          </cell>
          <cell r="M230" t="str">
            <v>NR</v>
          </cell>
          <cell r="N230" t="str">
            <v>NR</v>
          </cell>
          <cell r="O230" t="str">
            <v>NR</v>
          </cell>
        </row>
        <row r="231">
          <cell r="C231">
            <v>44673</v>
          </cell>
          <cell r="H231" t="str">
            <v>KESATRIAN</v>
          </cell>
          <cell r="M231" t="str">
            <v>NR</v>
          </cell>
          <cell r="N231" t="str">
            <v>NR</v>
          </cell>
          <cell r="O231" t="str">
            <v>NR</v>
          </cell>
        </row>
        <row r="232">
          <cell r="C232">
            <v>44673</v>
          </cell>
          <cell r="H232" t="str">
            <v>POLEHAN</v>
          </cell>
          <cell r="M232" t="str">
            <v>NR</v>
          </cell>
          <cell r="N232" t="str">
            <v>NR</v>
          </cell>
          <cell r="O232" t="str">
            <v>NR</v>
          </cell>
        </row>
        <row r="233">
          <cell r="C233">
            <v>44676</v>
          </cell>
          <cell r="H233" t="str">
            <v>BUNULREJO</v>
          </cell>
          <cell r="M233" t="str">
            <v>NR</v>
          </cell>
          <cell r="N233" t="str">
            <v>NR</v>
          </cell>
          <cell r="O233" t="str">
            <v>NR</v>
          </cell>
        </row>
        <row r="234">
          <cell r="C234">
            <v>44676</v>
          </cell>
          <cell r="H234" t="str">
            <v>KESATRIAN</v>
          </cell>
          <cell r="M234" t="str">
            <v>NR</v>
          </cell>
          <cell r="N234" t="str">
            <v>NR</v>
          </cell>
          <cell r="O234" t="str">
            <v>NR</v>
          </cell>
        </row>
        <row r="235">
          <cell r="C235">
            <v>44676</v>
          </cell>
          <cell r="H235" t="str">
            <v>BUNULREJO</v>
          </cell>
          <cell r="M235" t="str">
            <v>NR</v>
          </cell>
          <cell r="N235" t="str">
            <v>NR</v>
          </cell>
          <cell r="O235" t="str">
            <v>NR</v>
          </cell>
        </row>
        <row r="236">
          <cell r="C236">
            <v>44676</v>
          </cell>
          <cell r="H236" t="str">
            <v>BUNULREJO</v>
          </cell>
          <cell r="M236" t="str">
            <v>NR</v>
          </cell>
          <cell r="N236" t="str">
            <v>NR</v>
          </cell>
          <cell r="O236" t="str">
            <v>NR</v>
          </cell>
        </row>
        <row r="237">
          <cell r="C237">
            <v>44676</v>
          </cell>
          <cell r="H237" t="str">
            <v>BUNULREJO</v>
          </cell>
          <cell r="M237" t="str">
            <v>NR</v>
          </cell>
          <cell r="N237" t="str">
            <v>NR</v>
          </cell>
          <cell r="O237" t="str">
            <v>NR</v>
          </cell>
        </row>
        <row r="238">
          <cell r="C238">
            <v>44677</v>
          </cell>
          <cell r="H238" t="str">
            <v>KESATRIAN</v>
          </cell>
          <cell r="M238" t="str">
            <v>NR</v>
          </cell>
          <cell r="N238" t="str">
            <v>NR</v>
          </cell>
          <cell r="O238" t="str">
            <v>NR</v>
          </cell>
        </row>
        <row r="239">
          <cell r="C239">
            <v>44677</v>
          </cell>
          <cell r="H239" t="str">
            <v>JODIPAN</v>
          </cell>
          <cell r="M239" t="str">
            <v>NR</v>
          </cell>
          <cell r="N239" t="str">
            <v>NR</v>
          </cell>
          <cell r="O239" t="str">
            <v>NR</v>
          </cell>
        </row>
        <row r="240">
          <cell r="C240">
            <v>44678</v>
          </cell>
          <cell r="H240" t="str">
            <v>BUNULREJO</v>
          </cell>
          <cell r="M240" t="str">
            <v>NR</v>
          </cell>
          <cell r="N240" t="str">
            <v>NR</v>
          </cell>
          <cell r="O240" t="str">
            <v>NR</v>
          </cell>
        </row>
        <row r="241">
          <cell r="C241">
            <v>44678</v>
          </cell>
          <cell r="H241" t="str">
            <v>Luar Wilayah</v>
          </cell>
          <cell r="M241" t="str">
            <v>NR</v>
          </cell>
          <cell r="N241" t="str">
            <v>NR</v>
          </cell>
          <cell r="O241" t="str">
            <v>NR</v>
          </cell>
        </row>
        <row r="242">
          <cell r="C242">
            <v>44679</v>
          </cell>
          <cell r="H242" t="str">
            <v>JODIPAN</v>
          </cell>
          <cell r="M242" t="str">
            <v>NR</v>
          </cell>
          <cell r="N242" t="str">
            <v>NR</v>
          </cell>
          <cell r="O242" t="str">
            <v>NR</v>
          </cell>
        </row>
        <row r="243">
          <cell r="C243">
            <v>44679</v>
          </cell>
          <cell r="H243" t="str">
            <v>BUNULREJO</v>
          </cell>
          <cell r="M243" t="str">
            <v>NR</v>
          </cell>
          <cell r="N243" t="str">
            <v>NR</v>
          </cell>
          <cell r="O243" t="str">
            <v>NR</v>
          </cell>
        </row>
        <row r="244">
          <cell r="C244">
            <v>44681</v>
          </cell>
          <cell r="H244" t="str">
            <v>POLEHAN</v>
          </cell>
          <cell r="M244" t="str">
            <v>NR</v>
          </cell>
          <cell r="N244" t="str">
            <v>NR</v>
          </cell>
          <cell r="O244" t="str">
            <v>NR</v>
          </cell>
        </row>
        <row r="245">
          <cell r="C245">
            <v>44690</v>
          </cell>
          <cell r="H245" t="str">
            <v>Luar Wilayah</v>
          </cell>
          <cell r="M245" t="str">
            <v>NR</v>
          </cell>
          <cell r="N245" t="str">
            <v>NR</v>
          </cell>
          <cell r="O245" t="str">
            <v>NR</v>
          </cell>
        </row>
        <row r="246">
          <cell r="C246">
            <v>44690</v>
          </cell>
          <cell r="H246" t="str">
            <v>BUNULREJO</v>
          </cell>
          <cell r="M246" t="str">
            <v>NR</v>
          </cell>
          <cell r="N246" t="str">
            <v>NR</v>
          </cell>
          <cell r="O246" t="str">
            <v>NR</v>
          </cell>
        </row>
        <row r="247">
          <cell r="C247">
            <v>44690</v>
          </cell>
          <cell r="H247" t="str">
            <v>BUNULREJO</v>
          </cell>
          <cell r="M247" t="str">
            <v>NR</v>
          </cell>
          <cell r="N247" t="str">
            <v>NR</v>
          </cell>
          <cell r="O247" t="str">
            <v>NR</v>
          </cell>
        </row>
        <row r="248">
          <cell r="C248">
            <v>44690</v>
          </cell>
          <cell r="H248" t="str">
            <v>BUNULREJO</v>
          </cell>
          <cell r="M248" t="str">
            <v>NR</v>
          </cell>
          <cell r="N248" t="str">
            <v>NR</v>
          </cell>
          <cell r="O248" t="str">
            <v>NR</v>
          </cell>
        </row>
        <row r="249">
          <cell r="C249">
            <v>44691</v>
          </cell>
          <cell r="H249" t="str">
            <v>POLEHAN</v>
          </cell>
          <cell r="M249" t="str">
            <v>NR</v>
          </cell>
          <cell r="N249" t="str">
            <v>NR</v>
          </cell>
          <cell r="O249" t="str">
            <v>NR</v>
          </cell>
        </row>
        <row r="250">
          <cell r="C250">
            <v>44691</v>
          </cell>
          <cell r="H250" t="str">
            <v>BUNULREJO</v>
          </cell>
          <cell r="M250" t="str">
            <v>NR</v>
          </cell>
          <cell r="N250" t="str">
            <v>NR</v>
          </cell>
          <cell r="O250" t="str">
            <v>NR</v>
          </cell>
        </row>
        <row r="251">
          <cell r="C251">
            <v>44692</v>
          </cell>
          <cell r="H251" t="str">
            <v>BUNULREJO</v>
          </cell>
          <cell r="M251" t="str">
            <v>NR</v>
          </cell>
          <cell r="N251" t="str">
            <v>NR</v>
          </cell>
          <cell r="O251" t="str">
            <v>NR</v>
          </cell>
        </row>
        <row r="252">
          <cell r="C252">
            <v>44692</v>
          </cell>
          <cell r="H252" t="str">
            <v>POLEHAN</v>
          </cell>
          <cell r="M252" t="str">
            <v>NR</v>
          </cell>
          <cell r="N252" t="str">
            <v>NR</v>
          </cell>
          <cell r="O252" t="str">
            <v>NR</v>
          </cell>
        </row>
        <row r="253">
          <cell r="C253">
            <v>44692</v>
          </cell>
          <cell r="H253" t="str">
            <v>BUNULREJO</v>
          </cell>
          <cell r="M253" t="str">
            <v>NR</v>
          </cell>
          <cell r="N253" t="str">
            <v>NR</v>
          </cell>
          <cell r="O253" t="str">
            <v>NR</v>
          </cell>
        </row>
        <row r="254">
          <cell r="C254">
            <v>44692</v>
          </cell>
          <cell r="H254" t="str">
            <v>POLEHAN</v>
          </cell>
          <cell r="M254" t="str">
            <v>NR</v>
          </cell>
          <cell r="N254" t="str">
            <v>NR</v>
          </cell>
          <cell r="O254" t="str">
            <v>NR</v>
          </cell>
        </row>
        <row r="255">
          <cell r="C255">
            <v>44692</v>
          </cell>
          <cell r="H255" t="str">
            <v>BUNULREJO</v>
          </cell>
          <cell r="M255" t="str">
            <v>NR</v>
          </cell>
          <cell r="N255" t="str">
            <v>NR</v>
          </cell>
          <cell r="O255" t="str">
            <v>NR</v>
          </cell>
        </row>
        <row r="256">
          <cell r="C256">
            <v>44693</v>
          </cell>
          <cell r="H256" t="str">
            <v>POLEHAN</v>
          </cell>
          <cell r="M256" t="str">
            <v>NR</v>
          </cell>
          <cell r="N256" t="str">
            <v>NR</v>
          </cell>
          <cell r="O256" t="str">
            <v>NR</v>
          </cell>
        </row>
        <row r="257">
          <cell r="C257">
            <v>44693</v>
          </cell>
          <cell r="H257" t="str">
            <v>POLEHAN</v>
          </cell>
          <cell r="M257" t="str">
            <v>NR</v>
          </cell>
          <cell r="N257" t="str">
            <v>NR</v>
          </cell>
          <cell r="O257" t="str">
            <v>NR</v>
          </cell>
        </row>
        <row r="258">
          <cell r="C258">
            <v>44693</v>
          </cell>
          <cell r="H258" t="str">
            <v>POLEHAN</v>
          </cell>
          <cell r="M258" t="str">
            <v>NR</v>
          </cell>
          <cell r="N258" t="str">
            <v>NR</v>
          </cell>
          <cell r="O258" t="str">
            <v>NR</v>
          </cell>
        </row>
        <row r="259">
          <cell r="C259">
            <v>44694</v>
          </cell>
          <cell r="H259" t="str">
            <v>BUNULREJO</v>
          </cell>
          <cell r="M259" t="str">
            <v>NR</v>
          </cell>
          <cell r="N259" t="str">
            <v>NR</v>
          </cell>
          <cell r="O259" t="str">
            <v>NR</v>
          </cell>
        </row>
        <row r="260">
          <cell r="C260">
            <v>44694</v>
          </cell>
          <cell r="H260" t="str">
            <v>BUNULREJO</v>
          </cell>
          <cell r="M260" t="str">
            <v>NR</v>
          </cell>
          <cell r="N260" t="str">
            <v>NR</v>
          </cell>
          <cell r="O260" t="str">
            <v>NR</v>
          </cell>
        </row>
        <row r="261">
          <cell r="C261">
            <v>44698</v>
          </cell>
          <cell r="H261" t="str">
            <v>BUNULREJO</v>
          </cell>
          <cell r="M261" t="str">
            <v>NR</v>
          </cell>
          <cell r="N261" t="str">
            <v>NR</v>
          </cell>
          <cell r="O261" t="str">
            <v>NR</v>
          </cell>
        </row>
        <row r="262">
          <cell r="C262">
            <v>44698</v>
          </cell>
          <cell r="H262" t="str">
            <v>POLEHAN</v>
          </cell>
          <cell r="M262" t="str">
            <v>NR</v>
          </cell>
          <cell r="N262" t="str">
            <v>NR</v>
          </cell>
          <cell r="O262" t="str">
            <v>NR</v>
          </cell>
        </row>
        <row r="263">
          <cell r="C263">
            <v>44698</v>
          </cell>
          <cell r="H263" t="str">
            <v>Luar Wilayah</v>
          </cell>
          <cell r="M263" t="str">
            <v>NR</v>
          </cell>
          <cell r="N263" t="str">
            <v>NR</v>
          </cell>
          <cell r="O263" t="str">
            <v>NR</v>
          </cell>
        </row>
        <row r="264">
          <cell r="C264">
            <v>44699</v>
          </cell>
          <cell r="H264" t="str">
            <v>JODIPAN</v>
          </cell>
          <cell r="M264" t="str">
            <v>NR</v>
          </cell>
          <cell r="N264" t="str">
            <v>NR</v>
          </cell>
          <cell r="O264" t="str">
            <v>NR</v>
          </cell>
        </row>
        <row r="265">
          <cell r="C265">
            <v>44699</v>
          </cell>
          <cell r="H265" t="str">
            <v>BUNULREJO</v>
          </cell>
          <cell r="M265" t="str">
            <v>NR</v>
          </cell>
          <cell r="N265" t="str">
            <v>NR</v>
          </cell>
          <cell r="O265" t="str">
            <v>NR</v>
          </cell>
        </row>
        <row r="266">
          <cell r="C266">
            <v>44700</v>
          </cell>
          <cell r="H266" t="str">
            <v>BUNULREJO</v>
          </cell>
          <cell r="M266" t="str">
            <v>NR</v>
          </cell>
          <cell r="N266" t="str">
            <v>NR</v>
          </cell>
          <cell r="O266" t="str">
            <v>NR</v>
          </cell>
        </row>
        <row r="267">
          <cell r="C267">
            <v>44700</v>
          </cell>
          <cell r="H267" t="str">
            <v>BUNULREJO</v>
          </cell>
          <cell r="M267" t="str">
            <v>NR</v>
          </cell>
          <cell r="N267" t="str">
            <v>NR</v>
          </cell>
          <cell r="O267" t="str">
            <v>NR</v>
          </cell>
        </row>
        <row r="268">
          <cell r="C268">
            <v>44700</v>
          </cell>
          <cell r="H268" t="str">
            <v>BUNULREJO</v>
          </cell>
          <cell r="M268" t="str">
            <v>NR</v>
          </cell>
          <cell r="N268" t="str">
            <v>NR</v>
          </cell>
          <cell r="O268" t="str">
            <v>NR</v>
          </cell>
        </row>
        <row r="269">
          <cell r="C269">
            <v>44701</v>
          </cell>
          <cell r="H269" t="str">
            <v>BUNULREJO</v>
          </cell>
          <cell r="M269" t="str">
            <v>NR</v>
          </cell>
          <cell r="N269" t="str">
            <v>NR</v>
          </cell>
          <cell r="O269" t="str">
            <v>NR</v>
          </cell>
        </row>
        <row r="270">
          <cell r="C270">
            <v>44701</v>
          </cell>
          <cell r="H270" t="str">
            <v>Luar Wilayah</v>
          </cell>
          <cell r="M270" t="str">
            <v>NR</v>
          </cell>
          <cell r="N270" t="str">
            <v>NR</v>
          </cell>
          <cell r="O270" t="str">
            <v>NR</v>
          </cell>
        </row>
        <row r="271">
          <cell r="C271">
            <v>44704</v>
          </cell>
          <cell r="H271" t="str">
            <v>POLEHAN</v>
          </cell>
          <cell r="M271" t="str">
            <v>NR</v>
          </cell>
          <cell r="N271" t="str">
            <v>NR</v>
          </cell>
          <cell r="O271" t="str">
            <v>NR</v>
          </cell>
        </row>
        <row r="272">
          <cell r="C272">
            <v>44704</v>
          </cell>
          <cell r="H272" t="str">
            <v>KESATRIAN</v>
          </cell>
          <cell r="M272" t="str">
            <v>NR</v>
          </cell>
          <cell r="N272" t="str">
            <v>NR</v>
          </cell>
          <cell r="O272" t="str">
            <v>NR</v>
          </cell>
        </row>
        <row r="273">
          <cell r="C273">
            <v>44705</v>
          </cell>
          <cell r="H273" t="str">
            <v>BUNULREJO</v>
          </cell>
          <cell r="M273" t="str">
            <v>NR</v>
          </cell>
          <cell r="N273" t="str">
            <v>NR</v>
          </cell>
          <cell r="O273" t="str">
            <v>NR</v>
          </cell>
        </row>
        <row r="274">
          <cell r="C274">
            <v>44705</v>
          </cell>
          <cell r="H274" t="str">
            <v>POLEHAN</v>
          </cell>
          <cell r="M274" t="str">
            <v>NR</v>
          </cell>
          <cell r="N274" t="str">
            <v>NR</v>
          </cell>
          <cell r="O274" t="str">
            <v>NR</v>
          </cell>
        </row>
        <row r="275">
          <cell r="C275">
            <v>44705</v>
          </cell>
          <cell r="H275" t="str">
            <v>POLEHAN</v>
          </cell>
          <cell r="M275" t="str">
            <v>NR</v>
          </cell>
          <cell r="N275" t="str">
            <v>NR</v>
          </cell>
          <cell r="O275" t="str">
            <v>NR</v>
          </cell>
        </row>
        <row r="276">
          <cell r="C276">
            <v>44706</v>
          </cell>
          <cell r="H276" t="str">
            <v>BUNULREJO</v>
          </cell>
          <cell r="M276" t="str">
            <v>NR</v>
          </cell>
          <cell r="N276" t="str">
            <v>NR</v>
          </cell>
          <cell r="O276" t="str">
            <v>NR</v>
          </cell>
        </row>
        <row r="277">
          <cell r="C277">
            <v>44706</v>
          </cell>
          <cell r="H277" t="str">
            <v>Luar Wilayah</v>
          </cell>
          <cell r="M277" t="str">
            <v>NR</v>
          </cell>
          <cell r="N277" t="str">
            <v>NR</v>
          </cell>
          <cell r="O277" t="str">
            <v>NR</v>
          </cell>
        </row>
        <row r="278">
          <cell r="C278">
            <v>44706</v>
          </cell>
          <cell r="H278" t="str">
            <v>KESATRIAN</v>
          </cell>
          <cell r="M278" t="str">
            <v>NR</v>
          </cell>
          <cell r="N278" t="str">
            <v>NR</v>
          </cell>
          <cell r="O278" t="str">
            <v>NR</v>
          </cell>
        </row>
        <row r="279">
          <cell r="C279">
            <v>44706</v>
          </cell>
          <cell r="H279" t="str">
            <v>Luar Wilayah</v>
          </cell>
          <cell r="M279" t="str">
            <v>NR</v>
          </cell>
          <cell r="N279" t="str">
            <v>NR</v>
          </cell>
          <cell r="O279" t="str">
            <v>NR</v>
          </cell>
        </row>
        <row r="280">
          <cell r="C280">
            <v>44708</v>
          </cell>
          <cell r="H280" t="str">
            <v>KESATRIAN</v>
          </cell>
          <cell r="M280" t="str">
            <v>NR</v>
          </cell>
          <cell r="N280" t="str">
            <v>NR</v>
          </cell>
          <cell r="O280" t="str">
            <v>NR</v>
          </cell>
        </row>
        <row r="281">
          <cell r="C281">
            <v>44708</v>
          </cell>
          <cell r="H281" t="str">
            <v>BUNULREJO</v>
          </cell>
          <cell r="M281" t="str">
            <v>NR</v>
          </cell>
          <cell r="N281" t="str">
            <v>NR</v>
          </cell>
          <cell r="O281" t="str">
            <v>NR</v>
          </cell>
        </row>
        <row r="282">
          <cell r="C282">
            <v>44711</v>
          </cell>
          <cell r="H282" t="str">
            <v>BUNULREJO</v>
          </cell>
          <cell r="M282" t="str">
            <v>NR</v>
          </cell>
          <cell r="N282" t="str">
            <v>NR</v>
          </cell>
          <cell r="O282" t="str">
            <v>NR</v>
          </cell>
        </row>
        <row r="283">
          <cell r="C283">
            <v>44711</v>
          </cell>
          <cell r="H283" t="str">
            <v>BUNULREJO</v>
          </cell>
          <cell r="M283" t="str">
            <v>NR</v>
          </cell>
          <cell r="N283" t="str">
            <v>NR</v>
          </cell>
          <cell r="O283" t="str">
            <v>NR</v>
          </cell>
        </row>
        <row r="284">
          <cell r="C284">
            <v>44711</v>
          </cell>
          <cell r="H284" t="str">
            <v>POLEHAN</v>
          </cell>
          <cell r="M284" t="str">
            <v>NR</v>
          </cell>
          <cell r="N284" t="str">
            <v>R</v>
          </cell>
          <cell r="O284" t="str">
            <v>NR</v>
          </cell>
          <cell r="R284" t="str">
            <v>T</v>
          </cell>
          <cell r="S284" t="str">
            <v>Y</v>
          </cell>
        </row>
        <row r="285">
          <cell r="C285">
            <v>44712</v>
          </cell>
          <cell r="H285" t="str">
            <v>Luar Wilayah</v>
          </cell>
          <cell r="M285" t="str">
            <v>NR</v>
          </cell>
          <cell r="N285" t="str">
            <v>NR</v>
          </cell>
          <cell r="O285" t="str">
            <v>NR</v>
          </cell>
        </row>
        <row r="286">
          <cell r="C286">
            <v>44712</v>
          </cell>
          <cell r="H286" t="str">
            <v>POLEHAN</v>
          </cell>
          <cell r="M286" t="str">
            <v>NR</v>
          </cell>
          <cell r="N286" t="str">
            <v>NR</v>
          </cell>
          <cell r="O286" t="str">
            <v>NR</v>
          </cell>
        </row>
        <row r="287">
          <cell r="C287">
            <v>44712</v>
          </cell>
          <cell r="H287" t="str">
            <v>KESATRIAN</v>
          </cell>
          <cell r="M287" t="str">
            <v>NR</v>
          </cell>
          <cell r="N287" t="str">
            <v>NR</v>
          </cell>
          <cell r="O287" t="str">
            <v>NR</v>
          </cell>
        </row>
        <row r="288">
          <cell r="C288">
            <v>44712</v>
          </cell>
          <cell r="H288" t="str">
            <v>BUNULREJO</v>
          </cell>
          <cell r="M288" t="str">
            <v>NR</v>
          </cell>
          <cell r="N288" t="str">
            <v>NR</v>
          </cell>
          <cell r="O288" t="str">
            <v>NR</v>
          </cell>
        </row>
        <row r="289">
          <cell r="C289">
            <v>44712</v>
          </cell>
          <cell r="H289" t="str">
            <v>POLEHAN</v>
          </cell>
          <cell r="M289" t="str">
            <v>NR</v>
          </cell>
          <cell r="N289" t="str">
            <v>NR</v>
          </cell>
          <cell r="O289" t="str">
            <v>R</v>
          </cell>
          <cell r="T289" t="str">
            <v>Y</v>
          </cell>
          <cell r="X289">
            <v>1</v>
          </cell>
          <cell r="Z289">
            <v>44889</v>
          </cell>
          <cell r="AM289" t="str">
            <v>&lt; 24 Jam</v>
          </cell>
          <cell r="AN289" t="str">
            <v>&lt; 24 Jam</v>
          </cell>
        </row>
        <row r="290">
          <cell r="C290">
            <v>44714</v>
          </cell>
          <cell r="H290" t="str">
            <v>JODIPAN</v>
          </cell>
          <cell r="M290" t="str">
            <v>NR</v>
          </cell>
          <cell r="N290" t="str">
            <v>NR</v>
          </cell>
          <cell r="O290" t="str">
            <v>NR</v>
          </cell>
        </row>
        <row r="291">
          <cell r="C291">
            <v>44714</v>
          </cell>
          <cell r="H291" t="str">
            <v>JODIPAN</v>
          </cell>
          <cell r="M291" t="str">
            <v>NR</v>
          </cell>
          <cell r="N291" t="str">
            <v>NR</v>
          </cell>
          <cell r="O291" t="str">
            <v>NR</v>
          </cell>
        </row>
        <row r="292">
          <cell r="C292">
            <v>44714</v>
          </cell>
          <cell r="H292" t="str">
            <v>JODIPAN</v>
          </cell>
          <cell r="M292" t="str">
            <v>NR</v>
          </cell>
          <cell r="N292" t="str">
            <v>NR</v>
          </cell>
          <cell r="O292" t="str">
            <v>NR</v>
          </cell>
        </row>
        <row r="293">
          <cell r="C293">
            <v>44714</v>
          </cell>
          <cell r="H293" t="str">
            <v>JODIPAN</v>
          </cell>
          <cell r="M293" t="str">
            <v>NR</v>
          </cell>
          <cell r="N293" t="str">
            <v>NR</v>
          </cell>
          <cell r="O293" t="str">
            <v>NR</v>
          </cell>
        </row>
        <row r="294">
          <cell r="C294">
            <v>44714</v>
          </cell>
          <cell r="H294" t="str">
            <v>JODIPAN</v>
          </cell>
          <cell r="M294" t="str">
            <v>NR</v>
          </cell>
          <cell r="N294" t="str">
            <v>NR</v>
          </cell>
          <cell r="O294" t="str">
            <v>NR</v>
          </cell>
        </row>
        <row r="295">
          <cell r="C295">
            <v>44714</v>
          </cell>
          <cell r="H295" t="str">
            <v>JODIPAN</v>
          </cell>
          <cell r="M295" t="str">
            <v>NR</v>
          </cell>
          <cell r="N295" t="str">
            <v>NR</v>
          </cell>
          <cell r="O295" t="str">
            <v>NR</v>
          </cell>
        </row>
        <row r="296">
          <cell r="C296">
            <v>44714</v>
          </cell>
          <cell r="H296" t="str">
            <v>JODIPAN</v>
          </cell>
          <cell r="M296" t="str">
            <v>NR</v>
          </cell>
          <cell r="N296" t="str">
            <v>NR</v>
          </cell>
          <cell r="O296" t="str">
            <v>NR</v>
          </cell>
        </row>
        <row r="297">
          <cell r="C297">
            <v>44714</v>
          </cell>
          <cell r="H297" t="str">
            <v>JODIPAN</v>
          </cell>
          <cell r="M297" t="str">
            <v>NR</v>
          </cell>
          <cell r="N297" t="str">
            <v>NR</v>
          </cell>
          <cell r="O297" t="str">
            <v>NR</v>
          </cell>
        </row>
        <row r="298">
          <cell r="C298">
            <v>44714</v>
          </cell>
          <cell r="H298" t="str">
            <v>JODIPAN</v>
          </cell>
          <cell r="M298" t="str">
            <v>NR</v>
          </cell>
          <cell r="N298" t="str">
            <v>NR</v>
          </cell>
          <cell r="O298" t="str">
            <v>NR</v>
          </cell>
        </row>
        <row r="299">
          <cell r="C299">
            <v>44714</v>
          </cell>
          <cell r="H299" t="str">
            <v>JODIPAN</v>
          </cell>
          <cell r="M299" t="str">
            <v>NR</v>
          </cell>
          <cell r="N299" t="str">
            <v>NR</v>
          </cell>
          <cell r="O299" t="str">
            <v>NR</v>
          </cell>
        </row>
        <row r="300">
          <cell r="C300">
            <v>44714</v>
          </cell>
          <cell r="H300" t="str">
            <v>JODIPAN</v>
          </cell>
          <cell r="M300" t="str">
            <v>NR</v>
          </cell>
          <cell r="N300" t="str">
            <v>NR</v>
          </cell>
          <cell r="O300" t="str">
            <v>NR</v>
          </cell>
        </row>
        <row r="301">
          <cell r="C301">
            <v>44714</v>
          </cell>
          <cell r="H301" t="str">
            <v>JODIPAN</v>
          </cell>
          <cell r="M301" t="str">
            <v>NR</v>
          </cell>
          <cell r="N301" t="str">
            <v>NR</v>
          </cell>
          <cell r="O301" t="str">
            <v>NR</v>
          </cell>
        </row>
        <row r="302">
          <cell r="C302">
            <v>44714</v>
          </cell>
          <cell r="H302" t="str">
            <v>BUNULREJO</v>
          </cell>
          <cell r="M302" t="str">
            <v>NR</v>
          </cell>
          <cell r="N302" t="str">
            <v>NR</v>
          </cell>
          <cell r="O302" t="str">
            <v>NR</v>
          </cell>
        </row>
        <row r="303">
          <cell r="C303">
            <v>44714</v>
          </cell>
          <cell r="H303" t="str">
            <v>POLEHAN</v>
          </cell>
          <cell r="M303" t="str">
            <v>NR</v>
          </cell>
          <cell r="N303" t="str">
            <v>NR</v>
          </cell>
          <cell r="O303" t="str">
            <v>NR</v>
          </cell>
        </row>
        <row r="304">
          <cell r="C304">
            <v>44714</v>
          </cell>
          <cell r="H304" t="str">
            <v>Luar Wilayah</v>
          </cell>
          <cell r="M304" t="str">
            <v>NR</v>
          </cell>
          <cell r="N304" t="str">
            <v>NR</v>
          </cell>
          <cell r="O304" t="str">
            <v>NR</v>
          </cell>
        </row>
        <row r="305">
          <cell r="C305">
            <v>44714</v>
          </cell>
          <cell r="H305" t="str">
            <v>POLEHAN</v>
          </cell>
          <cell r="M305" t="str">
            <v>NR</v>
          </cell>
          <cell r="N305" t="str">
            <v>NR</v>
          </cell>
          <cell r="O305" t="str">
            <v>NR</v>
          </cell>
        </row>
        <row r="306">
          <cell r="C306">
            <v>44714</v>
          </cell>
          <cell r="H306" t="str">
            <v>BUNULREJO</v>
          </cell>
          <cell r="M306" t="str">
            <v>NR</v>
          </cell>
          <cell r="N306" t="str">
            <v>NR</v>
          </cell>
          <cell r="O306" t="str">
            <v>NR</v>
          </cell>
        </row>
        <row r="307">
          <cell r="C307">
            <v>44714</v>
          </cell>
          <cell r="H307" t="str">
            <v>POLEHAN</v>
          </cell>
          <cell r="M307" t="str">
            <v>NR</v>
          </cell>
          <cell r="N307" t="str">
            <v>NR</v>
          </cell>
          <cell r="O307" t="str">
            <v>NR</v>
          </cell>
        </row>
        <row r="308">
          <cell r="C308">
            <v>44715</v>
          </cell>
          <cell r="H308" t="str">
            <v>BUNULREJO</v>
          </cell>
          <cell r="M308" t="str">
            <v>NR</v>
          </cell>
          <cell r="N308" t="str">
            <v>NR</v>
          </cell>
          <cell r="O308" t="str">
            <v>NR</v>
          </cell>
        </row>
        <row r="309">
          <cell r="C309">
            <v>44715</v>
          </cell>
          <cell r="H309" t="str">
            <v>Luar Wilayah</v>
          </cell>
          <cell r="M309" t="str">
            <v>NR</v>
          </cell>
          <cell r="N309" t="str">
            <v>NR</v>
          </cell>
          <cell r="O309" t="str">
            <v>NR</v>
          </cell>
        </row>
        <row r="310">
          <cell r="C310">
            <v>44716</v>
          </cell>
          <cell r="H310" t="str">
            <v>JODIPAN</v>
          </cell>
          <cell r="M310" t="str">
            <v>NR</v>
          </cell>
          <cell r="N310" t="str">
            <v>NR</v>
          </cell>
          <cell r="O310" t="str">
            <v>NR</v>
          </cell>
        </row>
        <row r="311">
          <cell r="C311">
            <v>44716</v>
          </cell>
          <cell r="H311" t="str">
            <v>KESATRIAN</v>
          </cell>
          <cell r="M311" t="str">
            <v>NR</v>
          </cell>
          <cell r="N311" t="str">
            <v>NR</v>
          </cell>
          <cell r="O311" t="str">
            <v>NR</v>
          </cell>
        </row>
        <row r="312">
          <cell r="C312">
            <v>44718</v>
          </cell>
          <cell r="H312" t="str">
            <v>JODIPAN</v>
          </cell>
          <cell r="M312" t="str">
            <v>NR</v>
          </cell>
          <cell r="N312" t="str">
            <v>NR</v>
          </cell>
          <cell r="O312" t="str">
            <v>NR</v>
          </cell>
        </row>
        <row r="313">
          <cell r="C313">
            <v>44718</v>
          </cell>
          <cell r="H313" t="str">
            <v>BUNULREJO</v>
          </cell>
          <cell r="M313" t="str">
            <v>NR</v>
          </cell>
          <cell r="N313" t="str">
            <v>NR</v>
          </cell>
          <cell r="O313" t="str">
            <v>NR</v>
          </cell>
        </row>
        <row r="314">
          <cell r="C314">
            <v>44718</v>
          </cell>
          <cell r="H314" t="str">
            <v>POLEHAN</v>
          </cell>
          <cell r="M314" t="str">
            <v>NR</v>
          </cell>
          <cell r="N314" t="str">
            <v>NR</v>
          </cell>
          <cell r="O314" t="str">
            <v>NR</v>
          </cell>
        </row>
        <row r="315">
          <cell r="C315">
            <v>44719</v>
          </cell>
          <cell r="H315" t="str">
            <v>POLEHAN</v>
          </cell>
          <cell r="M315" t="str">
            <v>NR</v>
          </cell>
          <cell r="N315" t="str">
            <v>NR</v>
          </cell>
          <cell r="O315" t="str">
            <v>NR</v>
          </cell>
        </row>
        <row r="316">
          <cell r="C316">
            <v>44719</v>
          </cell>
          <cell r="H316" t="str">
            <v>BUNULREJO</v>
          </cell>
          <cell r="M316" t="str">
            <v>NR</v>
          </cell>
          <cell r="N316" t="str">
            <v>NR</v>
          </cell>
          <cell r="O316" t="str">
            <v>NR</v>
          </cell>
        </row>
        <row r="317">
          <cell r="C317">
            <v>44719</v>
          </cell>
          <cell r="H317" t="str">
            <v>KESATRIAN</v>
          </cell>
          <cell r="M317" t="str">
            <v>NR</v>
          </cell>
          <cell r="N317" t="str">
            <v>NR</v>
          </cell>
          <cell r="O317" t="str">
            <v>NR</v>
          </cell>
        </row>
        <row r="318">
          <cell r="C318">
            <v>44720</v>
          </cell>
          <cell r="H318" t="str">
            <v>POLEHAN</v>
          </cell>
          <cell r="M318" t="str">
            <v>NR</v>
          </cell>
          <cell r="N318" t="str">
            <v>NR</v>
          </cell>
          <cell r="O318" t="str">
            <v>NR</v>
          </cell>
        </row>
        <row r="319">
          <cell r="C319">
            <v>44720</v>
          </cell>
          <cell r="H319" t="str">
            <v>POLEHAN</v>
          </cell>
          <cell r="M319" t="str">
            <v>NR</v>
          </cell>
          <cell r="N319" t="str">
            <v>NR</v>
          </cell>
          <cell r="O319" t="str">
            <v>NR</v>
          </cell>
        </row>
        <row r="320">
          <cell r="C320">
            <v>44720</v>
          </cell>
          <cell r="H320" t="str">
            <v>BUNULREJO</v>
          </cell>
          <cell r="M320" t="str">
            <v>NR</v>
          </cell>
          <cell r="N320" t="str">
            <v>NR</v>
          </cell>
          <cell r="O320" t="str">
            <v>NR</v>
          </cell>
        </row>
        <row r="321">
          <cell r="C321">
            <v>44720</v>
          </cell>
          <cell r="H321" t="str">
            <v>POLEHAN</v>
          </cell>
          <cell r="M321" t="str">
            <v>NR</v>
          </cell>
          <cell r="N321" t="str">
            <v>NR</v>
          </cell>
          <cell r="O321" t="str">
            <v>NR</v>
          </cell>
        </row>
        <row r="322">
          <cell r="C322">
            <v>44720</v>
          </cell>
          <cell r="H322" t="str">
            <v>POLEHAN</v>
          </cell>
          <cell r="M322" t="str">
            <v>NR</v>
          </cell>
          <cell r="N322" t="str">
            <v>NR</v>
          </cell>
          <cell r="O322" t="str">
            <v>NR</v>
          </cell>
        </row>
        <row r="323">
          <cell r="C323">
            <v>44720</v>
          </cell>
          <cell r="H323" t="str">
            <v>POLEHAN</v>
          </cell>
          <cell r="M323" t="str">
            <v>NR</v>
          </cell>
          <cell r="N323" t="str">
            <v>NR</v>
          </cell>
          <cell r="O323" t="str">
            <v>NR</v>
          </cell>
        </row>
        <row r="324">
          <cell r="C324">
            <v>44720</v>
          </cell>
          <cell r="H324" t="str">
            <v>BUNULREJO</v>
          </cell>
          <cell r="M324" t="str">
            <v>NR</v>
          </cell>
          <cell r="N324" t="str">
            <v>NR</v>
          </cell>
          <cell r="O324" t="str">
            <v>NR</v>
          </cell>
        </row>
        <row r="325">
          <cell r="C325">
            <v>44720</v>
          </cell>
          <cell r="H325" t="str">
            <v>POLEHAN</v>
          </cell>
          <cell r="M325" t="str">
            <v>NR</v>
          </cell>
          <cell r="N325" t="str">
            <v>NR</v>
          </cell>
          <cell r="O325" t="str">
            <v>NR</v>
          </cell>
          <cell r="P325" t="str">
            <v xml:space="preserve">   </v>
          </cell>
        </row>
        <row r="326">
          <cell r="C326">
            <v>44721</v>
          </cell>
          <cell r="H326" t="str">
            <v>Luar Wilayah</v>
          </cell>
          <cell r="M326" t="str">
            <v>NR</v>
          </cell>
          <cell r="N326" t="str">
            <v>NR</v>
          </cell>
          <cell r="O326" t="str">
            <v>NR</v>
          </cell>
        </row>
        <row r="327">
          <cell r="C327">
            <v>44721</v>
          </cell>
          <cell r="H327" t="str">
            <v>KESATRIAN</v>
          </cell>
          <cell r="M327" t="str">
            <v>NR</v>
          </cell>
          <cell r="N327" t="str">
            <v>NR</v>
          </cell>
          <cell r="O327" t="str">
            <v>NR</v>
          </cell>
        </row>
        <row r="328">
          <cell r="C328">
            <v>44721</v>
          </cell>
          <cell r="H328" t="str">
            <v>POLEHAN</v>
          </cell>
          <cell r="M328" t="str">
            <v>NR</v>
          </cell>
          <cell r="N328" t="str">
            <v>NR</v>
          </cell>
          <cell r="O328" t="str">
            <v>NR</v>
          </cell>
        </row>
        <row r="329">
          <cell r="C329">
            <v>44721</v>
          </cell>
          <cell r="H329" t="str">
            <v>KESATRIAN</v>
          </cell>
          <cell r="M329" t="str">
            <v>NR</v>
          </cell>
          <cell r="N329" t="str">
            <v>NR</v>
          </cell>
          <cell r="O329" t="str">
            <v>NR</v>
          </cell>
        </row>
        <row r="330">
          <cell r="C330">
            <v>44722</v>
          </cell>
          <cell r="H330" t="str">
            <v>BUNULREJO</v>
          </cell>
          <cell r="M330" t="str">
            <v>NR</v>
          </cell>
          <cell r="N330" t="str">
            <v>NR</v>
          </cell>
          <cell r="O330" t="str">
            <v>NR</v>
          </cell>
        </row>
        <row r="331">
          <cell r="C331">
            <v>44722</v>
          </cell>
          <cell r="H331" t="str">
            <v>POLEHAN</v>
          </cell>
          <cell r="M331" t="str">
            <v>NR</v>
          </cell>
          <cell r="N331" t="str">
            <v>NR</v>
          </cell>
          <cell r="O331" t="str">
            <v>NR</v>
          </cell>
        </row>
        <row r="332">
          <cell r="C332">
            <v>44722</v>
          </cell>
          <cell r="H332" t="str">
            <v>POLEHAN</v>
          </cell>
          <cell r="M332" t="str">
            <v>NR</v>
          </cell>
          <cell r="N332" t="str">
            <v>NR</v>
          </cell>
          <cell r="O332" t="str">
            <v>NR</v>
          </cell>
        </row>
        <row r="333">
          <cell r="C333">
            <v>44725</v>
          </cell>
          <cell r="H333" t="str">
            <v>BUNULREJO</v>
          </cell>
          <cell r="M333" t="str">
            <v>NR</v>
          </cell>
          <cell r="N333" t="str">
            <v>NR</v>
          </cell>
          <cell r="O333" t="str">
            <v>NR</v>
          </cell>
        </row>
        <row r="334">
          <cell r="C334">
            <v>44725</v>
          </cell>
          <cell r="H334" t="str">
            <v>BUNULREJO</v>
          </cell>
          <cell r="M334" t="str">
            <v>NR</v>
          </cell>
          <cell r="N334" t="str">
            <v>NR</v>
          </cell>
          <cell r="O334" t="str">
            <v>NR</v>
          </cell>
        </row>
        <row r="335">
          <cell r="C335">
            <v>44726</v>
          </cell>
          <cell r="H335" t="str">
            <v>BUNULREJO</v>
          </cell>
          <cell r="M335" t="str">
            <v>NR</v>
          </cell>
          <cell r="N335" t="str">
            <v>NR</v>
          </cell>
          <cell r="O335" t="str">
            <v>NR</v>
          </cell>
        </row>
        <row r="336">
          <cell r="C336">
            <v>44726</v>
          </cell>
          <cell r="H336" t="str">
            <v>BUNULREJO</v>
          </cell>
          <cell r="M336" t="str">
            <v>NR</v>
          </cell>
          <cell r="N336" t="str">
            <v>NR</v>
          </cell>
          <cell r="O336" t="str">
            <v>NR</v>
          </cell>
        </row>
        <row r="337">
          <cell r="C337">
            <v>44726</v>
          </cell>
          <cell r="H337" t="str">
            <v>BUNULREJO</v>
          </cell>
          <cell r="M337" t="str">
            <v>NR</v>
          </cell>
          <cell r="N337" t="str">
            <v>NR</v>
          </cell>
          <cell r="O337" t="str">
            <v>NR</v>
          </cell>
        </row>
        <row r="338">
          <cell r="C338">
            <v>44726</v>
          </cell>
          <cell r="H338" t="str">
            <v>BUNULREJO</v>
          </cell>
          <cell r="M338" t="str">
            <v>NR</v>
          </cell>
          <cell r="N338" t="str">
            <v>NR</v>
          </cell>
          <cell r="O338" t="str">
            <v>NR</v>
          </cell>
        </row>
        <row r="339">
          <cell r="C339">
            <v>44727</v>
          </cell>
          <cell r="H339" t="str">
            <v>POLEHAN</v>
          </cell>
          <cell r="M339" t="str">
            <v>NR</v>
          </cell>
          <cell r="N339" t="str">
            <v>NR</v>
          </cell>
          <cell r="O339" t="str">
            <v>NR</v>
          </cell>
        </row>
        <row r="340">
          <cell r="C340">
            <v>44727</v>
          </cell>
          <cell r="H340" t="str">
            <v>JODIPAN</v>
          </cell>
          <cell r="M340" t="str">
            <v>NR</v>
          </cell>
          <cell r="N340" t="str">
            <v>NR</v>
          </cell>
          <cell r="O340" t="str">
            <v>NR</v>
          </cell>
        </row>
        <row r="341">
          <cell r="C341">
            <v>44728</v>
          </cell>
          <cell r="H341" t="str">
            <v>BUNULREJO</v>
          </cell>
          <cell r="M341" t="str">
            <v>NR</v>
          </cell>
          <cell r="N341" t="str">
            <v>NR</v>
          </cell>
          <cell r="O341" t="str">
            <v>NR</v>
          </cell>
        </row>
        <row r="342">
          <cell r="C342">
            <v>44728</v>
          </cell>
          <cell r="H342" t="str">
            <v>KESATRIAN</v>
          </cell>
          <cell r="M342" t="str">
            <v>NR</v>
          </cell>
          <cell r="N342" t="str">
            <v>NR</v>
          </cell>
          <cell r="O342" t="str">
            <v>NR</v>
          </cell>
        </row>
        <row r="343">
          <cell r="C343">
            <v>44728</v>
          </cell>
          <cell r="H343" t="str">
            <v>BUNULREJO</v>
          </cell>
          <cell r="M343" t="str">
            <v>NR</v>
          </cell>
          <cell r="N343" t="str">
            <v>NR</v>
          </cell>
          <cell r="O343" t="str">
            <v>NR</v>
          </cell>
        </row>
        <row r="344">
          <cell r="C344">
            <v>44730</v>
          </cell>
          <cell r="H344" t="str">
            <v>POLEHAN</v>
          </cell>
          <cell r="M344" t="str">
            <v>NR</v>
          </cell>
          <cell r="N344" t="str">
            <v>NR</v>
          </cell>
          <cell r="O344" t="str">
            <v>NR</v>
          </cell>
        </row>
        <row r="345">
          <cell r="C345">
            <v>44732</v>
          </cell>
          <cell r="H345" t="str">
            <v>KESATRIAN</v>
          </cell>
          <cell r="M345" t="str">
            <v>NR</v>
          </cell>
          <cell r="N345" t="str">
            <v>NR</v>
          </cell>
          <cell r="O345" t="str">
            <v>NR</v>
          </cell>
        </row>
        <row r="346">
          <cell r="C346">
            <v>44732</v>
          </cell>
          <cell r="H346" t="str">
            <v>POLEHAN</v>
          </cell>
          <cell r="M346" t="str">
            <v>NR</v>
          </cell>
          <cell r="N346" t="str">
            <v>NR</v>
          </cell>
          <cell r="O346" t="str">
            <v>NR</v>
          </cell>
        </row>
        <row r="347">
          <cell r="C347">
            <v>44732</v>
          </cell>
          <cell r="H347" t="str">
            <v>BUNULREJO</v>
          </cell>
          <cell r="M347" t="str">
            <v>NR</v>
          </cell>
          <cell r="N347" t="str">
            <v>NR</v>
          </cell>
          <cell r="O347" t="str">
            <v>NR</v>
          </cell>
        </row>
        <row r="348">
          <cell r="C348">
            <v>44732</v>
          </cell>
          <cell r="H348" t="str">
            <v>BUNULREJO</v>
          </cell>
          <cell r="M348" t="str">
            <v>NR</v>
          </cell>
          <cell r="N348" t="str">
            <v>NR</v>
          </cell>
          <cell r="O348" t="str">
            <v>NR</v>
          </cell>
        </row>
        <row r="349">
          <cell r="C349">
            <v>44733</v>
          </cell>
          <cell r="H349" t="str">
            <v>BUNULREJO</v>
          </cell>
          <cell r="M349" t="str">
            <v>NR</v>
          </cell>
          <cell r="N349" t="str">
            <v>NR</v>
          </cell>
          <cell r="O349" t="str">
            <v>NR</v>
          </cell>
        </row>
        <row r="350">
          <cell r="C350">
            <v>44733</v>
          </cell>
          <cell r="H350" t="str">
            <v>POLEHAN</v>
          </cell>
          <cell r="M350" t="str">
            <v>NR</v>
          </cell>
          <cell r="N350" t="str">
            <v>NR</v>
          </cell>
          <cell r="O350" t="str">
            <v>NR</v>
          </cell>
        </row>
        <row r="351">
          <cell r="C351">
            <v>44734</v>
          </cell>
          <cell r="H351" t="str">
            <v>POLEHAN</v>
          </cell>
          <cell r="M351" t="str">
            <v>NR</v>
          </cell>
          <cell r="N351" t="str">
            <v>NR</v>
          </cell>
          <cell r="O351" t="str">
            <v>NR</v>
          </cell>
        </row>
        <row r="352">
          <cell r="C352">
            <v>44734</v>
          </cell>
          <cell r="H352" t="str">
            <v>BUNULREJO</v>
          </cell>
          <cell r="M352" t="str">
            <v>NR</v>
          </cell>
          <cell r="N352" t="str">
            <v>NR</v>
          </cell>
          <cell r="O352" t="str">
            <v>NR</v>
          </cell>
        </row>
        <row r="353">
          <cell r="C353">
            <v>44734</v>
          </cell>
          <cell r="H353" t="str">
            <v>JODIPAN</v>
          </cell>
          <cell r="M353" t="str">
            <v>NR</v>
          </cell>
          <cell r="N353" t="str">
            <v>NR</v>
          </cell>
          <cell r="O353" t="str">
            <v>NR</v>
          </cell>
        </row>
        <row r="354">
          <cell r="C354">
            <v>44734</v>
          </cell>
          <cell r="H354" t="str">
            <v>POLEHAN</v>
          </cell>
          <cell r="M354" t="str">
            <v>NR</v>
          </cell>
          <cell r="N354" t="str">
            <v>NR</v>
          </cell>
          <cell r="O354" t="str">
            <v>NR</v>
          </cell>
        </row>
        <row r="355">
          <cell r="C355">
            <v>44735</v>
          </cell>
          <cell r="H355" t="str">
            <v>KESATRIAN</v>
          </cell>
          <cell r="M355" t="str">
            <v>NR</v>
          </cell>
          <cell r="N355" t="str">
            <v>NR</v>
          </cell>
          <cell r="O355" t="str">
            <v>NR</v>
          </cell>
        </row>
        <row r="356">
          <cell r="C356">
            <v>44735</v>
          </cell>
          <cell r="H356" t="str">
            <v>Luar Wilayah</v>
          </cell>
          <cell r="M356" t="str">
            <v>NR</v>
          </cell>
          <cell r="N356" t="str">
            <v>NR</v>
          </cell>
          <cell r="O356" t="str">
            <v>NR</v>
          </cell>
        </row>
        <row r="357">
          <cell r="C357">
            <v>44735</v>
          </cell>
          <cell r="H357" t="str">
            <v>BUNULREJO</v>
          </cell>
          <cell r="M357" t="str">
            <v>NR</v>
          </cell>
          <cell r="N357" t="str">
            <v>NR</v>
          </cell>
          <cell r="O357" t="str">
            <v>NR</v>
          </cell>
        </row>
        <row r="358">
          <cell r="C358">
            <v>44736</v>
          </cell>
          <cell r="H358" t="str">
            <v>KESATRIAN</v>
          </cell>
          <cell r="M358" t="str">
            <v>NR</v>
          </cell>
          <cell r="N358" t="str">
            <v>NR</v>
          </cell>
          <cell r="O358" t="str">
            <v>NR</v>
          </cell>
        </row>
        <row r="359">
          <cell r="C359">
            <v>44736</v>
          </cell>
          <cell r="H359" t="str">
            <v>POLEHAN</v>
          </cell>
          <cell r="M359" t="str">
            <v>NR</v>
          </cell>
          <cell r="N359" t="str">
            <v>NR</v>
          </cell>
          <cell r="O359" t="str">
            <v>NR</v>
          </cell>
        </row>
        <row r="360">
          <cell r="C360">
            <v>44736</v>
          </cell>
          <cell r="H360" t="str">
            <v>POLEHAN</v>
          </cell>
          <cell r="M360" t="str">
            <v>NR</v>
          </cell>
          <cell r="N360" t="str">
            <v>NR</v>
          </cell>
          <cell r="O360" t="str">
            <v>NR</v>
          </cell>
        </row>
        <row r="361">
          <cell r="C361">
            <v>44739</v>
          </cell>
          <cell r="H361" t="str">
            <v>KESATRIAN</v>
          </cell>
          <cell r="M361" t="str">
            <v>NR</v>
          </cell>
          <cell r="N361" t="str">
            <v>NR</v>
          </cell>
          <cell r="O361" t="str">
            <v>NR</v>
          </cell>
        </row>
        <row r="362">
          <cell r="C362">
            <v>44739</v>
          </cell>
          <cell r="H362" t="str">
            <v>POLEHAN</v>
          </cell>
          <cell r="M362" t="str">
            <v>NR</v>
          </cell>
          <cell r="N362" t="str">
            <v>NR</v>
          </cell>
          <cell r="O362" t="str">
            <v>NR</v>
          </cell>
        </row>
        <row r="363">
          <cell r="C363">
            <v>44740</v>
          </cell>
          <cell r="H363" t="str">
            <v>JODIPAN</v>
          </cell>
          <cell r="M363" t="str">
            <v>NR</v>
          </cell>
          <cell r="N363" t="str">
            <v>NR</v>
          </cell>
          <cell r="O363" t="str">
            <v>NR</v>
          </cell>
        </row>
        <row r="364">
          <cell r="C364">
            <v>44741</v>
          </cell>
          <cell r="H364" t="str">
            <v>POLEHAN</v>
          </cell>
          <cell r="M364" t="str">
            <v>NR</v>
          </cell>
          <cell r="N364" t="str">
            <v>NR</v>
          </cell>
          <cell r="O364" t="str">
            <v>NR</v>
          </cell>
        </row>
        <row r="365">
          <cell r="C365">
            <v>44742</v>
          </cell>
          <cell r="H365" t="str">
            <v>BUNULREJO</v>
          </cell>
          <cell r="M365" t="str">
            <v>NR</v>
          </cell>
          <cell r="N365" t="str">
            <v>NR</v>
          </cell>
          <cell r="O365" t="str">
            <v>NR</v>
          </cell>
        </row>
        <row r="366">
          <cell r="C366">
            <v>44743</v>
          </cell>
          <cell r="H366" t="str">
            <v>Luar Wilayah</v>
          </cell>
          <cell r="M366" t="str">
            <v>NR</v>
          </cell>
          <cell r="N366" t="str">
            <v>NR</v>
          </cell>
          <cell r="O366" t="str">
            <v>NR</v>
          </cell>
        </row>
        <row r="367">
          <cell r="C367">
            <v>44743</v>
          </cell>
          <cell r="H367" t="str">
            <v>POLEHAN</v>
          </cell>
          <cell r="M367" t="str">
            <v>NR</v>
          </cell>
          <cell r="N367" t="str">
            <v>NR</v>
          </cell>
          <cell r="O367" t="str">
            <v>NR</v>
          </cell>
        </row>
        <row r="368">
          <cell r="C368">
            <v>44743</v>
          </cell>
          <cell r="H368" t="str">
            <v>KESATRIAN</v>
          </cell>
          <cell r="M368" t="str">
            <v>NR</v>
          </cell>
          <cell r="N368" t="str">
            <v>NR</v>
          </cell>
          <cell r="O368" t="str">
            <v>NR</v>
          </cell>
        </row>
        <row r="369">
          <cell r="C369">
            <v>44743</v>
          </cell>
          <cell r="H369" t="str">
            <v>JODIPAN</v>
          </cell>
          <cell r="M369" t="str">
            <v>NR</v>
          </cell>
          <cell r="N369" t="str">
            <v>NR</v>
          </cell>
          <cell r="O369" t="str">
            <v>NR</v>
          </cell>
        </row>
        <row r="370">
          <cell r="C370">
            <v>44744</v>
          </cell>
          <cell r="H370" t="str">
            <v>BUNULREJO</v>
          </cell>
          <cell r="M370" t="str">
            <v>NR</v>
          </cell>
          <cell r="N370" t="str">
            <v>NR</v>
          </cell>
          <cell r="O370" t="str">
            <v>NR</v>
          </cell>
        </row>
        <row r="371">
          <cell r="C371">
            <v>44745</v>
          </cell>
          <cell r="H371" t="str">
            <v>POLEHAN</v>
          </cell>
          <cell r="M371" t="str">
            <v>NR</v>
          </cell>
          <cell r="N371" t="str">
            <v>NR</v>
          </cell>
          <cell r="O371" t="str">
            <v>NR</v>
          </cell>
        </row>
        <row r="372">
          <cell r="C372">
            <v>44746</v>
          </cell>
          <cell r="H372" t="str">
            <v>POLEHAN</v>
          </cell>
          <cell r="M372" t="str">
            <v>NR</v>
          </cell>
          <cell r="N372" t="str">
            <v>NR</v>
          </cell>
          <cell r="O372" t="str">
            <v>NR</v>
          </cell>
        </row>
        <row r="373">
          <cell r="C373">
            <v>44746</v>
          </cell>
          <cell r="H373" t="str">
            <v>Luar Wilayah</v>
          </cell>
          <cell r="M373" t="str">
            <v>NR</v>
          </cell>
          <cell r="N373" t="str">
            <v>NR</v>
          </cell>
          <cell r="O373" t="str">
            <v>NR</v>
          </cell>
        </row>
        <row r="374">
          <cell r="C374">
            <v>44746</v>
          </cell>
          <cell r="H374" t="str">
            <v>BUNULREJO</v>
          </cell>
          <cell r="M374" t="str">
            <v>NR</v>
          </cell>
          <cell r="N374" t="str">
            <v>NR</v>
          </cell>
          <cell r="O374" t="str">
            <v>NR</v>
          </cell>
        </row>
        <row r="375">
          <cell r="C375">
            <v>44746</v>
          </cell>
          <cell r="H375" t="str">
            <v>Luar Wilayah</v>
          </cell>
          <cell r="M375" t="str">
            <v>NR</v>
          </cell>
          <cell r="N375" t="str">
            <v>NR</v>
          </cell>
          <cell r="O375" t="str">
            <v>NR</v>
          </cell>
        </row>
        <row r="376">
          <cell r="C376">
            <v>44746</v>
          </cell>
          <cell r="H376" t="str">
            <v>JODIPAN</v>
          </cell>
          <cell r="M376" t="str">
            <v>NR</v>
          </cell>
          <cell r="N376" t="str">
            <v>NR</v>
          </cell>
          <cell r="O376" t="str">
            <v>NR</v>
          </cell>
        </row>
        <row r="377">
          <cell r="C377">
            <v>44747</v>
          </cell>
          <cell r="H377" t="str">
            <v>Luar Wilayah</v>
          </cell>
          <cell r="M377" t="str">
            <v>NR</v>
          </cell>
          <cell r="N377" t="str">
            <v>NR</v>
          </cell>
          <cell r="O377" t="str">
            <v>NR</v>
          </cell>
        </row>
        <row r="378">
          <cell r="C378">
            <v>44747</v>
          </cell>
          <cell r="H378" t="str">
            <v>BUNULREJO</v>
          </cell>
          <cell r="M378" t="str">
            <v>NR</v>
          </cell>
          <cell r="N378" t="str">
            <v>NR</v>
          </cell>
          <cell r="O378" t="str">
            <v>NR</v>
          </cell>
        </row>
        <row r="379">
          <cell r="C379">
            <v>44747</v>
          </cell>
          <cell r="H379" t="str">
            <v>BUNULREJO</v>
          </cell>
          <cell r="M379" t="str">
            <v>NR</v>
          </cell>
          <cell r="N379" t="str">
            <v>NR</v>
          </cell>
          <cell r="O379" t="str">
            <v>NR</v>
          </cell>
        </row>
        <row r="380">
          <cell r="C380">
            <v>44747</v>
          </cell>
          <cell r="H380" t="str">
            <v>KESATRIAN</v>
          </cell>
          <cell r="M380" t="str">
            <v>NR</v>
          </cell>
          <cell r="N380" t="str">
            <v>NR</v>
          </cell>
          <cell r="O380" t="str">
            <v>NR</v>
          </cell>
        </row>
        <row r="381">
          <cell r="C381">
            <v>44747</v>
          </cell>
          <cell r="H381" t="str">
            <v>POLEHAN</v>
          </cell>
          <cell r="M381" t="str">
            <v>NR</v>
          </cell>
          <cell r="N381" t="str">
            <v>NR</v>
          </cell>
          <cell r="O381" t="str">
            <v>NR</v>
          </cell>
        </row>
        <row r="382">
          <cell r="C382">
            <v>44747</v>
          </cell>
          <cell r="H382" t="str">
            <v>KESATRIAN</v>
          </cell>
          <cell r="M382" t="str">
            <v>NR</v>
          </cell>
          <cell r="N382" t="str">
            <v>NR</v>
          </cell>
          <cell r="O382" t="str">
            <v>NR</v>
          </cell>
        </row>
        <row r="383">
          <cell r="C383">
            <v>44747</v>
          </cell>
          <cell r="H383" t="str">
            <v>POLEHAN</v>
          </cell>
          <cell r="M383" t="str">
            <v>NR</v>
          </cell>
          <cell r="N383" t="str">
            <v>NR</v>
          </cell>
          <cell r="O383" t="str">
            <v>NR</v>
          </cell>
        </row>
        <row r="384">
          <cell r="C384">
            <v>44747</v>
          </cell>
          <cell r="H384" t="str">
            <v>Luar Wilayah</v>
          </cell>
          <cell r="M384" t="str">
            <v>NR</v>
          </cell>
          <cell r="N384" t="str">
            <v>NR</v>
          </cell>
          <cell r="O384" t="str">
            <v>NR</v>
          </cell>
        </row>
        <row r="385">
          <cell r="C385">
            <v>44747</v>
          </cell>
          <cell r="H385" t="str">
            <v>BUNULREJO</v>
          </cell>
          <cell r="M385" t="str">
            <v>NR</v>
          </cell>
          <cell r="N385" t="str">
            <v>NR</v>
          </cell>
          <cell r="O385" t="str">
            <v>NR</v>
          </cell>
        </row>
        <row r="386">
          <cell r="C386">
            <v>44749</v>
          </cell>
          <cell r="H386" t="str">
            <v>BUNULREJO</v>
          </cell>
          <cell r="M386" t="str">
            <v>NR</v>
          </cell>
          <cell r="N386" t="str">
            <v>NR</v>
          </cell>
          <cell r="O386" t="str">
            <v>NR</v>
          </cell>
        </row>
        <row r="387">
          <cell r="C387">
            <v>44749</v>
          </cell>
          <cell r="H387" t="str">
            <v>KESATRIAN</v>
          </cell>
          <cell r="M387" t="str">
            <v>NR</v>
          </cell>
          <cell r="N387" t="str">
            <v>NR</v>
          </cell>
          <cell r="O387" t="str">
            <v>NR</v>
          </cell>
        </row>
        <row r="388">
          <cell r="C388">
            <v>44749</v>
          </cell>
          <cell r="H388" t="str">
            <v>KESATRIAN</v>
          </cell>
          <cell r="M388" t="str">
            <v>NR</v>
          </cell>
          <cell r="N388" t="str">
            <v>NR</v>
          </cell>
          <cell r="O388" t="str">
            <v>NR</v>
          </cell>
        </row>
        <row r="389">
          <cell r="C389">
            <v>44749</v>
          </cell>
          <cell r="H389" t="str">
            <v>BUNULREJO</v>
          </cell>
          <cell r="M389" t="str">
            <v>NR</v>
          </cell>
          <cell r="N389" t="str">
            <v>NR</v>
          </cell>
          <cell r="O389" t="str">
            <v>NR</v>
          </cell>
        </row>
        <row r="390">
          <cell r="C390">
            <v>44749</v>
          </cell>
          <cell r="H390" t="str">
            <v>KESATRIAN</v>
          </cell>
          <cell r="M390" t="str">
            <v>NR</v>
          </cell>
          <cell r="N390" t="str">
            <v>NR</v>
          </cell>
          <cell r="O390" t="str">
            <v>NR</v>
          </cell>
        </row>
        <row r="391">
          <cell r="C391">
            <v>44385</v>
          </cell>
          <cell r="H391" t="str">
            <v>JODIPAN</v>
          </cell>
          <cell r="M391" t="str">
            <v>NR</v>
          </cell>
          <cell r="N391" t="str">
            <v>NR</v>
          </cell>
          <cell r="O391" t="str">
            <v>NR</v>
          </cell>
        </row>
        <row r="392">
          <cell r="C392">
            <v>44753</v>
          </cell>
          <cell r="H392" t="str">
            <v>KESATRIAN</v>
          </cell>
          <cell r="M392" t="str">
            <v>NR</v>
          </cell>
          <cell r="N392" t="str">
            <v>NR</v>
          </cell>
          <cell r="O392" t="str">
            <v>NR</v>
          </cell>
        </row>
        <row r="393">
          <cell r="C393">
            <v>44753</v>
          </cell>
          <cell r="H393" t="str">
            <v>POLEHAN</v>
          </cell>
          <cell r="M393" t="str">
            <v>NR</v>
          </cell>
          <cell r="N393" t="str">
            <v>NR</v>
          </cell>
          <cell r="O393" t="str">
            <v>NR</v>
          </cell>
        </row>
        <row r="394">
          <cell r="C394">
            <v>44753</v>
          </cell>
          <cell r="H394" t="str">
            <v>BUNULREJO</v>
          </cell>
          <cell r="M394" t="str">
            <v>NR</v>
          </cell>
          <cell r="N394" t="str">
            <v>NR</v>
          </cell>
          <cell r="O394" t="str">
            <v>NR</v>
          </cell>
        </row>
        <row r="395">
          <cell r="C395">
            <v>44753</v>
          </cell>
          <cell r="H395" t="str">
            <v>KESATRIAN</v>
          </cell>
          <cell r="M395" t="str">
            <v>NR</v>
          </cell>
          <cell r="N395" t="str">
            <v>NR</v>
          </cell>
          <cell r="O395" t="str">
            <v>NR</v>
          </cell>
        </row>
        <row r="396">
          <cell r="C396">
            <v>44753</v>
          </cell>
          <cell r="H396" t="str">
            <v>POLEHAN</v>
          </cell>
          <cell r="M396" t="str">
            <v>NR</v>
          </cell>
          <cell r="N396" t="str">
            <v>NR</v>
          </cell>
          <cell r="O396" t="str">
            <v>NR</v>
          </cell>
        </row>
        <row r="397">
          <cell r="C397">
            <v>44754</v>
          </cell>
          <cell r="H397" t="str">
            <v>POLEHAN</v>
          </cell>
          <cell r="M397" t="str">
            <v>NR</v>
          </cell>
          <cell r="N397" t="str">
            <v>NR</v>
          </cell>
          <cell r="O397" t="str">
            <v>NR</v>
          </cell>
        </row>
        <row r="398">
          <cell r="C398">
            <v>44754</v>
          </cell>
          <cell r="H398" t="str">
            <v>KESATRIAN</v>
          </cell>
          <cell r="M398" t="str">
            <v>NR</v>
          </cell>
          <cell r="N398" t="str">
            <v>NR</v>
          </cell>
          <cell r="O398" t="str">
            <v>NR</v>
          </cell>
        </row>
        <row r="399">
          <cell r="C399">
            <v>44754</v>
          </cell>
          <cell r="H399" t="str">
            <v>BUNULREJO</v>
          </cell>
          <cell r="M399" t="str">
            <v>NR</v>
          </cell>
          <cell r="N399" t="str">
            <v>NR</v>
          </cell>
          <cell r="O399" t="str">
            <v>NR</v>
          </cell>
        </row>
        <row r="400">
          <cell r="C400">
            <v>44755</v>
          </cell>
          <cell r="H400" t="str">
            <v>JODIPAN</v>
          </cell>
          <cell r="M400" t="str">
            <v>NR</v>
          </cell>
          <cell r="N400" t="str">
            <v>NR</v>
          </cell>
          <cell r="O400" t="str">
            <v>NR</v>
          </cell>
        </row>
        <row r="401">
          <cell r="C401">
            <v>44755</v>
          </cell>
          <cell r="H401" t="str">
            <v>KESATRIAN</v>
          </cell>
          <cell r="M401" t="str">
            <v>NR</v>
          </cell>
          <cell r="N401" t="str">
            <v>NR</v>
          </cell>
          <cell r="O401" t="str">
            <v>NR</v>
          </cell>
        </row>
        <row r="402">
          <cell r="C402">
            <v>44755</v>
          </cell>
          <cell r="H402" t="str">
            <v>BUNULREJO</v>
          </cell>
          <cell r="M402" t="str">
            <v>NR</v>
          </cell>
          <cell r="N402" t="str">
            <v>NR</v>
          </cell>
          <cell r="O402" t="str">
            <v>NR</v>
          </cell>
        </row>
        <row r="403">
          <cell r="C403">
            <v>44756</v>
          </cell>
          <cell r="H403" t="str">
            <v>BUNULREJO</v>
          </cell>
          <cell r="M403" t="str">
            <v>NR</v>
          </cell>
          <cell r="N403" t="str">
            <v>NR</v>
          </cell>
          <cell r="O403" t="str">
            <v>NR</v>
          </cell>
        </row>
        <row r="404">
          <cell r="C404">
            <v>44756</v>
          </cell>
          <cell r="H404" t="str">
            <v>BUNULREJO</v>
          </cell>
          <cell r="M404" t="str">
            <v>NR</v>
          </cell>
          <cell r="N404" t="str">
            <v>NR</v>
          </cell>
          <cell r="O404" t="str">
            <v>NR</v>
          </cell>
        </row>
        <row r="405">
          <cell r="C405">
            <v>44757</v>
          </cell>
          <cell r="H405" t="str">
            <v>JODIPAN</v>
          </cell>
          <cell r="M405" t="str">
            <v>NR</v>
          </cell>
          <cell r="N405" t="str">
            <v>NR</v>
          </cell>
          <cell r="O405" t="str">
            <v>NR</v>
          </cell>
        </row>
        <row r="406">
          <cell r="C406">
            <v>44757</v>
          </cell>
          <cell r="H406" t="str">
            <v>BUNULREJO</v>
          </cell>
          <cell r="M406" t="str">
            <v>NR</v>
          </cell>
          <cell r="N406" t="str">
            <v>NR</v>
          </cell>
          <cell r="O406" t="str">
            <v>NR</v>
          </cell>
        </row>
        <row r="407">
          <cell r="C407">
            <v>44757</v>
          </cell>
          <cell r="H407" t="str">
            <v>Luar Wilayah</v>
          </cell>
          <cell r="M407" t="str">
            <v>NR</v>
          </cell>
          <cell r="N407" t="str">
            <v>NR</v>
          </cell>
          <cell r="O407" t="str">
            <v>NR</v>
          </cell>
        </row>
        <row r="408">
          <cell r="C408">
            <v>44758</v>
          </cell>
          <cell r="H408" t="str">
            <v>BUNULREJO</v>
          </cell>
          <cell r="M408" t="str">
            <v>NR</v>
          </cell>
          <cell r="N408" t="str">
            <v>NR</v>
          </cell>
          <cell r="O408" t="str">
            <v>NR</v>
          </cell>
        </row>
        <row r="409">
          <cell r="C409">
            <v>44758</v>
          </cell>
          <cell r="H409" t="str">
            <v>JODIPAN</v>
          </cell>
          <cell r="M409" t="str">
            <v>NR</v>
          </cell>
          <cell r="N409" t="str">
            <v>NR</v>
          </cell>
          <cell r="O409" t="str">
            <v>NR</v>
          </cell>
        </row>
        <row r="410">
          <cell r="C410">
            <v>44758</v>
          </cell>
          <cell r="H410" t="str">
            <v>POLEHAN</v>
          </cell>
          <cell r="M410" t="str">
            <v>NR</v>
          </cell>
          <cell r="N410" t="str">
            <v>NR</v>
          </cell>
          <cell r="O410" t="str">
            <v>NR</v>
          </cell>
        </row>
        <row r="411">
          <cell r="C411">
            <v>44760</v>
          </cell>
          <cell r="H411" t="str">
            <v>BUNULREJO</v>
          </cell>
          <cell r="M411" t="str">
            <v>NR</v>
          </cell>
          <cell r="N411" t="str">
            <v>NR</v>
          </cell>
          <cell r="O411" t="str">
            <v>NR</v>
          </cell>
        </row>
        <row r="412">
          <cell r="C412">
            <v>44761</v>
          </cell>
          <cell r="H412" t="str">
            <v>POLEHAN</v>
          </cell>
          <cell r="M412" t="str">
            <v>NR</v>
          </cell>
          <cell r="N412" t="str">
            <v>NR</v>
          </cell>
          <cell r="O412" t="str">
            <v>NR</v>
          </cell>
        </row>
        <row r="413">
          <cell r="C413">
            <v>44761</v>
          </cell>
          <cell r="H413" t="str">
            <v>BUNULREJO</v>
          </cell>
          <cell r="M413" t="str">
            <v>NR</v>
          </cell>
          <cell r="N413" t="str">
            <v>NR</v>
          </cell>
          <cell r="O413" t="str">
            <v>NR</v>
          </cell>
        </row>
        <row r="414">
          <cell r="C414">
            <v>44761</v>
          </cell>
          <cell r="H414" t="str">
            <v>Luar Wilayah</v>
          </cell>
          <cell r="M414" t="str">
            <v>NR</v>
          </cell>
          <cell r="N414" t="str">
            <v>NR</v>
          </cell>
          <cell r="O414" t="str">
            <v>NR</v>
          </cell>
        </row>
        <row r="415">
          <cell r="C415">
            <v>44762</v>
          </cell>
          <cell r="H415" t="str">
            <v>POLEHAN</v>
          </cell>
          <cell r="M415" t="str">
            <v>NR</v>
          </cell>
          <cell r="N415" t="str">
            <v>NR</v>
          </cell>
          <cell r="O415" t="str">
            <v>NR</v>
          </cell>
        </row>
        <row r="416">
          <cell r="C416">
            <v>44762</v>
          </cell>
          <cell r="H416" t="str">
            <v>POLEHAN</v>
          </cell>
          <cell r="M416" t="str">
            <v>NR</v>
          </cell>
          <cell r="N416" t="str">
            <v>NR</v>
          </cell>
          <cell r="O416" t="str">
            <v>NR</v>
          </cell>
        </row>
        <row r="417">
          <cell r="C417">
            <v>44763</v>
          </cell>
          <cell r="H417" t="str">
            <v>BUNULREJO</v>
          </cell>
          <cell r="M417" t="str">
            <v>NR</v>
          </cell>
          <cell r="N417" t="str">
            <v>NR</v>
          </cell>
          <cell r="O417" t="str">
            <v>NR</v>
          </cell>
        </row>
        <row r="418">
          <cell r="C418">
            <v>44763</v>
          </cell>
          <cell r="H418" t="str">
            <v>POLEHAN</v>
          </cell>
          <cell r="M418" t="str">
            <v>NR</v>
          </cell>
          <cell r="N418" t="str">
            <v>NR</v>
          </cell>
          <cell r="O418" t="str">
            <v>NR</v>
          </cell>
        </row>
        <row r="419">
          <cell r="C419">
            <v>44764</v>
          </cell>
          <cell r="H419" t="str">
            <v>BUNULREJO</v>
          </cell>
          <cell r="M419" t="str">
            <v>NR</v>
          </cell>
          <cell r="N419" t="str">
            <v>NR</v>
          </cell>
          <cell r="O419" t="str">
            <v>NR</v>
          </cell>
        </row>
        <row r="420">
          <cell r="C420">
            <v>44764</v>
          </cell>
          <cell r="H420" t="str">
            <v>KESATRIAN</v>
          </cell>
          <cell r="M420" t="str">
            <v>NR</v>
          </cell>
          <cell r="N420" t="str">
            <v>NR</v>
          </cell>
          <cell r="O420" t="str">
            <v>NR</v>
          </cell>
        </row>
        <row r="421">
          <cell r="C421">
            <v>44764</v>
          </cell>
          <cell r="H421" t="str">
            <v>BUNULREJO</v>
          </cell>
          <cell r="M421" t="str">
            <v>NR</v>
          </cell>
          <cell r="N421" t="str">
            <v>NR</v>
          </cell>
          <cell r="O421" t="str">
            <v>NR</v>
          </cell>
        </row>
        <row r="422">
          <cell r="C422">
            <v>44767</v>
          </cell>
          <cell r="H422" t="str">
            <v>POLEHAN</v>
          </cell>
          <cell r="M422" t="str">
            <v>NR</v>
          </cell>
          <cell r="N422" t="str">
            <v>NR</v>
          </cell>
          <cell r="O422" t="str">
            <v>NR</v>
          </cell>
        </row>
        <row r="423">
          <cell r="C423">
            <v>44767</v>
          </cell>
          <cell r="H423" t="str">
            <v>POLEHAN</v>
          </cell>
          <cell r="M423" t="str">
            <v>NR</v>
          </cell>
          <cell r="N423" t="str">
            <v>NR</v>
          </cell>
          <cell r="O423" t="str">
            <v>NR</v>
          </cell>
        </row>
        <row r="424">
          <cell r="C424">
            <v>44767</v>
          </cell>
          <cell r="H424" t="str">
            <v>BUNULREJO</v>
          </cell>
          <cell r="M424" t="str">
            <v>NR</v>
          </cell>
          <cell r="N424" t="str">
            <v>NR</v>
          </cell>
          <cell r="O424" t="str">
            <v>NR</v>
          </cell>
        </row>
        <row r="425">
          <cell r="C425">
            <v>44768</v>
          </cell>
          <cell r="H425" t="str">
            <v>POLEHAN</v>
          </cell>
          <cell r="M425" t="str">
            <v>NR</v>
          </cell>
          <cell r="N425" t="str">
            <v>NR</v>
          </cell>
          <cell r="O425" t="str">
            <v>NR</v>
          </cell>
        </row>
        <row r="426">
          <cell r="C426">
            <v>44770</v>
          </cell>
          <cell r="H426" t="str">
            <v>Luar Wilayah</v>
          </cell>
          <cell r="M426" t="str">
            <v>NR</v>
          </cell>
          <cell r="N426" t="str">
            <v>NR</v>
          </cell>
          <cell r="O426" t="str">
            <v>NR</v>
          </cell>
        </row>
        <row r="427">
          <cell r="C427">
            <v>44774</v>
          </cell>
          <cell r="H427" t="str">
            <v>Luar Wilayah</v>
          </cell>
          <cell r="M427" t="str">
            <v>NR</v>
          </cell>
          <cell r="N427" t="str">
            <v>NR</v>
          </cell>
          <cell r="O427" t="str">
            <v>NR</v>
          </cell>
        </row>
        <row r="428">
          <cell r="C428">
            <v>44777</v>
          </cell>
          <cell r="H428" t="str">
            <v>POLEHAN</v>
          </cell>
          <cell r="M428" t="str">
            <v>NR</v>
          </cell>
          <cell r="N428" t="str">
            <v>NR</v>
          </cell>
          <cell r="O428" t="str">
            <v>NR</v>
          </cell>
        </row>
        <row r="429">
          <cell r="C429">
            <v>44779</v>
          </cell>
          <cell r="H429" t="str">
            <v>BUNULREJO</v>
          </cell>
          <cell r="M429" t="str">
            <v>NR</v>
          </cell>
          <cell r="N429" t="str">
            <v>NR</v>
          </cell>
          <cell r="O429" t="str">
            <v>NR</v>
          </cell>
        </row>
        <row r="430">
          <cell r="C430">
            <v>44782</v>
          </cell>
          <cell r="H430" t="str">
            <v>POLEHAN</v>
          </cell>
          <cell r="M430" t="str">
            <v>NR</v>
          </cell>
          <cell r="N430" t="str">
            <v>NR</v>
          </cell>
          <cell r="O430" t="str">
            <v>NR</v>
          </cell>
        </row>
        <row r="431">
          <cell r="C431">
            <v>44782</v>
          </cell>
          <cell r="H431" t="str">
            <v>KESATRIAN</v>
          </cell>
          <cell r="M431" t="str">
            <v>NR</v>
          </cell>
          <cell r="N431" t="str">
            <v>NR</v>
          </cell>
          <cell r="O431" t="str">
            <v>NR</v>
          </cell>
        </row>
        <row r="432">
          <cell r="C432">
            <v>44782</v>
          </cell>
          <cell r="H432" t="str">
            <v>KESATRIAN</v>
          </cell>
          <cell r="M432" t="str">
            <v>NR</v>
          </cell>
          <cell r="N432" t="str">
            <v>NR</v>
          </cell>
          <cell r="O432" t="str">
            <v>NR</v>
          </cell>
        </row>
        <row r="433">
          <cell r="C433">
            <v>44782</v>
          </cell>
          <cell r="H433" t="str">
            <v>Luar Wilayah</v>
          </cell>
          <cell r="M433" t="str">
            <v>NR</v>
          </cell>
          <cell r="N433" t="str">
            <v>NR</v>
          </cell>
          <cell r="O433" t="str">
            <v>NR</v>
          </cell>
        </row>
        <row r="434">
          <cell r="C434">
            <v>44782</v>
          </cell>
          <cell r="H434" t="str">
            <v>POLEHAN</v>
          </cell>
          <cell r="M434" t="str">
            <v>NR</v>
          </cell>
          <cell r="N434" t="str">
            <v>NR</v>
          </cell>
          <cell r="O434" t="str">
            <v>NR</v>
          </cell>
        </row>
        <row r="435">
          <cell r="C435">
            <v>44783</v>
          </cell>
          <cell r="H435" t="str">
            <v>POLEHAN</v>
          </cell>
          <cell r="M435" t="str">
            <v>NR</v>
          </cell>
          <cell r="N435" t="str">
            <v>NR</v>
          </cell>
          <cell r="O435" t="str">
            <v>NR</v>
          </cell>
        </row>
        <row r="436">
          <cell r="C436">
            <v>44783</v>
          </cell>
          <cell r="H436" t="str">
            <v>KESATRIAN</v>
          </cell>
          <cell r="M436" t="str">
            <v>NR</v>
          </cell>
          <cell r="N436" t="str">
            <v>NR</v>
          </cell>
          <cell r="O436" t="str">
            <v>NR</v>
          </cell>
        </row>
        <row r="437">
          <cell r="C437">
            <v>44783</v>
          </cell>
          <cell r="H437" t="str">
            <v>BUNULREJO</v>
          </cell>
          <cell r="M437" t="str">
            <v>NR</v>
          </cell>
          <cell r="N437" t="str">
            <v>NR</v>
          </cell>
          <cell r="O437" t="str">
            <v>NR</v>
          </cell>
        </row>
        <row r="438">
          <cell r="C438">
            <v>44783</v>
          </cell>
          <cell r="H438" t="str">
            <v>BUNULREJO</v>
          </cell>
          <cell r="M438" t="str">
            <v>NR</v>
          </cell>
          <cell r="N438" t="str">
            <v>NR</v>
          </cell>
          <cell r="O438" t="str">
            <v>NR</v>
          </cell>
        </row>
        <row r="439">
          <cell r="C439">
            <v>44783</v>
          </cell>
          <cell r="H439" t="str">
            <v>JODIPAN</v>
          </cell>
          <cell r="M439" t="str">
            <v>NR</v>
          </cell>
          <cell r="N439" t="str">
            <v>NR</v>
          </cell>
          <cell r="O439" t="str">
            <v>NR</v>
          </cell>
        </row>
        <row r="440">
          <cell r="C440">
            <v>44783</v>
          </cell>
          <cell r="H440" t="str">
            <v>Luar Wilayah</v>
          </cell>
          <cell r="M440" t="str">
            <v>NR</v>
          </cell>
          <cell r="N440" t="str">
            <v>NR</v>
          </cell>
          <cell r="O440" t="str">
            <v>NR</v>
          </cell>
        </row>
        <row r="441">
          <cell r="C441">
            <v>44784</v>
          </cell>
          <cell r="H441" t="str">
            <v>JODIPAN</v>
          </cell>
          <cell r="M441" t="str">
            <v>NR</v>
          </cell>
          <cell r="N441" t="str">
            <v>NR</v>
          </cell>
          <cell r="O441" t="str">
            <v>NR</v>
          </cell>
        </row>
        <row r="442">
          <cell r="C442">
            <v>44784</v>
          </cell>
          <cell r="H442" t="str">
            <v>KESATRIAN</v>
          </cell>
          <cell r="M442" t="str">
            <v>NR</v>
          </cell>
          <cell r="N442" t="str">
            <v>NR</v>
          </cell>
          <cell r="O442" t="str">
            <v>NR</v>
          </cell>
        </row>
        <row r="443">
          <cell r="C443">
            <v>44785</v>
          </cell>
          <cell r="H443" t="str">
            <v>POLEHAN</v>
          </cell>
          <cell r="M443" t="str">
            <v>NR</v>
          </cell>
          <cell r="N443" t="str">
            <v>NR</v>
          </cell>
          <cell r="O443" t="str">
            <v>NR</v>
          </cell>
        </row>
        <row r="444">
          <cell r="C444">
            <v>44788</v>
          </cell>
          <cell r="H444" t="str">
            <v>JODIPAN</v>
          </cell>
          <cell r="M444" t="str">
            <v>NR</v>
          </cell>
          <cell r="N444" t="str">
            <v>NR</v>
          </cell>
          <cell r="O444" t="str">
            <v>NR</v>
          </cell>
        </row>
        <row r="445">
          <cell r="C445">
            <v>44788</v>
          </cell>
          <cell r="H445" t="str">
            <v>BUNULREJO</v>
          </cell>
          <cell r="M445" t="str">
            <v>NR</v>
          </cell>
          <cell r="N445" t="str">
            <v>NR</v>
          </cell>
          <cell r="O445" t="str">
            <v>NR</v>
          </cell>
        </row>
        <row r="446">
          <cell r="C446">
            <v>44788</v>
          </cell>
          <cell r="H446" t="str">
            <v>POLEHAN</v>
          </cell>
          <cell r="M446" t="str">
            <v>NR</v>
          </cell>
          <cell r="N446" t="str">
            <v>NR</v>
          </cell>
          <cell r="O446" t="str">
            <v>NR</v>
          </cell>
        </row>
        <row r="447">
          <cell r="C447">
            <v>44788</v>
          </cell>
          <cell r="H447" t="str">
            <v>BUNULREJO</v>
          </cell>
          <cell r="M447" t="str">
            <v>NR</v>
          </cell>
          <cell r="N447" t="str">
            <v>NR</v>
          </cell>
          <cell r="O447" t="str">
            <v>NR</v>
          </cell>
        </row>
        <row r="448">
          <cell r="C448">
            <v>44788</v>
          </cell>
          <cell r="H448" t="str">
            <v>POLEHAN</v>
          </cell>
          <cell r="M448" t="str">
            <v>NR</v>
          </cell>
          <cell r="N448" t="str">
            <v>NR</v>
          </cell>
          <cell r="O448" t="str">
            <v>NR</v>
          </cell>
        </row>
        <row r="449">
          <cell r="C449">
            <v>44788</v>
          </cell>
          <cell r="H449" t="str">
            <v>POLEHAN</v>
          </cell>
          <cell r="M449" t="str">
            <v>NR</v>
          </cell>
          <cell r="N449" t="str">
            <v>NR</v>
          </cell>
          <cell r="O449" t="str">
            <v>NR</v>
          </cell>
        </row>
        <row r="450">
          <cell r="C450">
            <v>44789</v>
          </cell>
          <cell r="H450" t="str">
            <v>JODIPAN</v>
          </cell>
          <cell r="M450" t="str">
            <v>NR</v>
          </cell>
          <cell r="N450" t="str">
            <v>NR</v>
          </cell>
          <cell r="O450" t="str">
            <v>NR</v>
          </cell>
        </row>
        <row r="451">
          <cell r="C451">
            <v>44789</v>
          </cell>
          <cell r="H451" t="str">
            <v>BUNULREJO</v>
          </cell>
          <cell r="M451" t="str">
            <v>NR</v>
          </cell>
          <cell r="N451" t="str">
            <v>NR</v>
          </cell>
          <cell r="O451" t="str">
            <v>NR</v>
          </cell>
        </row>
        <row r="452">
          <cell r="C452">
            <v>44789</v>
          </cell>
          <cell r="H452" t="str">
            <v>Luar Wilayah</v>
          </cell>
          <cell r="M452" t="str">
            <v>NR</v>
          </cell>
          <cell r="N452" t="str">
            <v>NR</v>
          </cell>
          <cell r="O452" t="str">
            <v>NR</v>
          </cell>
        </row>
        <row r="453">
          <cell r="C453">
            <v>44792</v>
          </cell>
          <cell r="H453" t="str">
            <v>POLEHAN</v>
          </cell>
          <cell r="M453" t="str">
            <v>NR</v>
          </cell>
          <cell r="N453" t="str">
            <v>NR</v>
          </cell>
          <cell r="O453" t="str">
            <v>NR</v>
          </cell>
        </row>
        <row r="454">
          <cell r="C454">
            <v>44795</v>
          </cell>
          <cell r="H454" t="str">
            <v>Luar Wilayah</v>
          </cell>
          <cell r="M454" t="str">
            <v>NR</v>
          </cell>
          <cell r="N454" t="str">
            <v>NR</v>
          </cell>
          <cell r="O454" t="str">
            <v>NR</v>
          </cell>
        </row>
        <row r="455">
          <cell r="C455">
            <v>44795</v>
          </cell>
          <cell r="H455" t="str">
            <v>KESATRIAN</v>
          </cell>
          <cell r="M455" t="str">
            <v>NR</v>
          </cell>
          <cell r="N455" t="str">
            <v>NR</v>
          </cell>
          <cell r="O455" t="str">
            <v>NR</v>
          </cell>
        </row>
        <row r="456">
          <cell r="C456">
            <v>44795</v>
          </cell>
          <cell r="H456" t="str">
            <v>POLEHAN</v>
          </cell>
          <cell r="M456" t="str">
            <v>NR</v>
          </cell>
          <cell r="N456" t="str">
            <v>NR</v>
          </cell>
          <cell r="O456" t="str">
            <v>NR</v>
          </cell>
        </row>
        <row r="457">
          <cell r="C457">
            <v>44795</v>
          </cell>
          <cell r="H457" t="str">
            <v>BUNULREJO</v>
          </cell>
          <cell r="M457" t="str">
            <v>NR</v>
          </cell>
          <cell r="N457" t="str">
            <v>NR</v>
          </cell>
          <cell r="O457" t="str">
            <v>NR</v>
          </cell>
        </row>
        <row r="458">
          <cell r="C458">
            <v>44795</v>
          </cell>
          <cell r="H458" t="str">
            <v>POLEHAN</v>
          </cell>
          <cell r="M458" t="str">
            <v>NR</v>
          </cell>
          <cell r="N458" t="str">
            <v>NR</v>
          </cell>
          <cell r="O458" t="str">
            <v>NR</v>
          </cell>
        </row>
        <row r="459">
          <cell r="C459">
            <v>44799</v>
          </cell>
          <cell r="H459" t="str">
            <v>POLEHAN</v>
          </cell>
          <cell r="M459" t="str">
            <v>NR</v>
          </cell>
          <cell r="N459" t="str">
            <v>NR</v>
          </cell>
          <cell r="O459" t="str">
            <v>NR</v>
          </cell>
        </row>
        <row r="460">
          <cell r="C460">
            <v>44799</v>
          </cell>
          <cell r="H460" t="str">
            <v>POLEHAN</v>
          </cell>
          <cell r="M460" t="str">
            <v>NR</v>
          </cell>
          <cell r="N460" t="str">
            <v>NR</v>
          </cell>
          <cell r="O460" t="str">
            <v>NR</v>
          </cell>
        </row>
        <row r="461">
          <cell r="C461">
            <v>44799</v>
          </cell>
          <cell r="H461" t="str">
            <v>POLEHAN</v>
          </cell>
          <cell r="M461" t="str">
            <v>NR</v>
          </cell>
          <cell r="N461" t="str">
            <v>NR</v>
          </cell>
          <cell r="O461" t="str">
            <v>NR</v>
          </cell>
        </row>
        <row r="462">
          <cell r="C462">
            <v>44799</v>
          </cell>
          <cell r="H462" t="str">
            <v>KESATRIAN</v>
          </cell>
          <cell r="M462" t="str">
            <v>NR</v>
          </cell>
          <cell r="N462" t="str">
            <v>NR</v>
          </cell>
          <cell r="O462" t="str">
            <v>NR</v>
          </cell>
        </row>
        <row r="463">
          <cell r="C463">
            <v>44802</v>
          </cell>
          <cell r="H463" t="str">
            <v>BUNULREJO</v>
          </cell>
          <cell r="M463" t="str">
            <v>NR</v>
          </cell>
          <cell r="N463" t="str">
            <v>NR</v>
          </cell>
          <cell r="O463" t="str">
            <v>NR</v>
          </cell>
        </row>
        <row r="464">
          <cell r="C464">
            <v>44802</v>
          </cell>
          <cell r="H464" t="str">
            <v>JODIPAN</v>
          </cell>
          <cell r="M464" t="str">
            <v>NR</v>
          </cell>
          <cell r="N464" t="str">
            <v>NR</v>
          </cell>
          <cell r="O464" t="str">
            <v>NR</v>
          </cell>
        </row>
        <row r="465">
          <cell r="C465">
            <v>44802</v>
          </cell>
          <cell r="H465" t="str">
            <v>JODIPAN</v>
          </cell>
          <cell r="M465" t="str">
            <v>NR</v>
          </cell>
          <cell r="N465" t="str">
            <v>NR</v>
          </cell>
          <cell r="O465" t="str">
            <v>NR</v>
          </cell>
        </row>
        <row r="466">
          <cell r="C466">
            <v>44802</v>
          </cell>
          <cell r="H466" t="str">
            <v>KESATRIAN</v>
          </cell>
          <cell r="M466" t="str">
            <v>NR</v>
          </cell>
          <cell r="N466" t="str">
            <v>NR</v>
          </cell>
          <cell r="O466" t="str">
            <v>NR</v>
          </cell>
        </row>
        <row r="467">
          <cell r="C467">
            <v>44802</v>
          </cell>
          <cell r="H467" t="str">
            <v>JODIPAN</v>
          </cell>
          <cell r="M467" t="str">
            <v>NR</v>
          </cell>
          <cell r="N467" t="str">
            <v>NR</v>
          </cell>
          <cell r="O467" t="str">
            <v>NR</v>
          </cell>
        </row>
        <row r="468">
          <cell r="C468">
            <v>44802</v>
          </cell>
          <cell r="H468" t="str">
            <v>Luar Wilayah</v>
          </cell>
          <cell r="M468" t="str">
            <v>NR</v>
          </cell>
          <cell r="N468" t="str">
            <v>NR</v>
          </cell>
          <cell r="O468" t="str">
            <v>NR</v>
          </cell>
        </row>
        <row r="469">
          <cell r="C469">
            <v>44803</v>
          </cell>
          <cell r="H469" t="str">
            <v>KESATRIAN</v>
          </cell>
          <cell r="M469" t="str">
            <v>NR</v>
          </cell>
          <cell r="N469" t="str">
            <v>NR</v>
          </cell>
          <cell r="O469" t="str">
            <v>NR</v>
          </cell>
        </row>
        <row r="470">
          <cell r="C470">
            <v>44803</v>
          </cell>
          <cell r="H470" t="str">
            <v>BUNULREJO</v>
          </cell>
          <cell r="M470" t="str">
            <v>NR</v>
          </cell>
          <cell r="N470" t="str">
            <v>NR</v>
          </cell>
          <cell r="O470" t="str">
            <v>NR</v>
          </cell>
        </row>
        <row r="471">
          <cell r="C471">
            <v>44803</v>
          </cell>
          <cell r="H471" t="str">
            <v>POLEHAN</v>
          </cell>
          <cell r="M471" t="str">
            <v>NR</v>
          </cell>
          <cell r="N471" t="str">
            <v>NR</v>
          </cell>
          <cell r="O471" t="str">
            <v>NR</v>
          </cell>
        </row>
        <row r="472">
          <cell r="C472">
            <v>44804</v>
          </cell>
          <cell r="H472" t="str">
            <v>JODIPAN</v>
          </cell>
          <cell r="M472" t="str">
            <v>NR</v>
          </cell>
          <cell r="N472" t="str">
            <v>NR</v>
          </cell>
          <cell r="O472" t="str">
            <v>NR</v>
          </cell>
        </row>
        <row r="473">
          <cell r="C473">
            <v>44796</v>
          </cell>
          <cell r="H473" t="str">
            <v>BUNULREJO</v>
          </cell>
          <cell r="M473" t="str">
            <v>NR</v>
          </cell>
          <cell r="N473" t="str">
            <v>NR</v>
          </cell>
          <cell r="O473" t="str">
            <v>NR</v>
          </cell>
        </row>
        <row r="474">
          <cell r="C474">
            <v>44805</v>
          </cell>
          <cell r="H474" t="str">
            <v>BUNULREJO</v>
          </cell>
          <cell r="M474" t="str">
            <v>NR</v>
          </cell>
          <cell r="N474" t="str">
            <v>NR</v>
          </cell>
          <cell r="O474" t="str">
            <v>NR</v>
          </cell>
        </row>
        <row r="475">
          <cell r="C475">
            <v>44805</v>
          </cell>
          <cell r="H475" t="str">
            <v>BUNULREJO</v>
          </cell>
          <cell r="M475" t="str">
            <v>NR</v>
          </cell>
          <cell r="N475" t="str">
            <v>NR</v>
          </cell>
          <cell r="O475" t="str">
            <v>NR</v>
          </cell>
        </row>
        <row r="476">
          <cell r="C476">
            <v>44807</v>
          </cell>
          <cell r="H476" t="str">
            <v>BUNULREJO</v>
          </cell>
          <cell r="M476" t="str">
            <v>NR</v>
          </cell>
          <cell r="N476" t="str">
            <v>NR</v>
          </cell>
          <cell r="O476" t="str">
            <v>NR</v>
          </cell>
        </row>
        <row r="477">
          <cell r="C477">
            <v>44807</v>
          </cell>
          <cell r="H477" t="str">
            <v>BUNULREJO</v>
          </cell>
          <cell r="M477" t="str">
            <v>NR</v>
          </cell>
          <cell r="N477" t="str">
            <v>NR</v>
          </cell>
          <cell r="O477" t="str">
            <v>NR</v>
          </cell>
        </row>
        <row r="478">
          <cell r="C478">
            <v>44809</v>
          </cell>
          <cell r="H478" t="str">
            <v>KESATRIAN</v>
          </cell>
          <cell r="M478" t="str">
            <v>NR</v>
          </cell>
          <cell r="N478" t="str">
            <v>NR</v>
          </cell>
          <cell r="O478" t="str">
            <v>NR</v>
          </cell>
        </row>
        <row r="479">
          <cell r="C479">
            <v>44809</v>
          </cell>
          <cell r="H479" t="str">
            <v>Luar Wilayah</v>
          </cell>
          <cell r="M479" t="str">
            <v>NR</v>
          </cell>
          <cell r="N479" t="str">
            <v>NR</v>
          </cell>
          <cell r="O479" t="str">
            <v>NR</v>
          </cell>
        </row>
        <row r="480">
          <cell r="C480">
            <v>44809</v>
          </cell>
          <cell r="H480" t="str">
            <v>JODIPAN</v>
          </cell>
          <cell r="M480" t="str">
            <v>NR</v>
          </cell>
          <cell r="N480" t="str">
            <v>NR</v>
          </cell>
          <cell r="O480" t="str">
            <v>NR</v>
          </cell>
        </row>
        <row r="481">
          <cell r="C481">
            <v>44809</v>
          </cell>
          <cell r="H481" t="str">
            <v>BUNULREJO</v>
          </cell>
          <cell r="M481" t="str">
            <v>NR</v>
          </cell>
          <cell r="N481" t="str">
            <v>NR</v>
          </cell>
          <cell r="O481" t="str">
            <v>NR</v>
          </cell>
        </row>
        <row r="482">
          <cell r="C482">
            <v>44809</v>
          </cell>
          <cell r="H482" t="str">
            <v>JODIPAN</v>
          </cell>
          <cell r="M482" t="str">
            <v>NR</v>
          </cell>
          <cell r="N482" t="str">
            <v>NR</v>
          </cell>
          <cell r="O482" t="str">
            <v>NR</v>
          </cell>
        </row>
        <row r="483">
          <cell r="C483">
            <v>44809</v>
          </cell>
          <cell r="H483" t="str">
            <v>BUNULREJO</v>
          </cell>
          <cell r="M483" t="str">
            <v>NR</v>
          </cell>
          <cell r="N483" t="str">
            <v>NR</v>
          </cell>
          <cell r="O483" t="str">
            <v>NR</v>
          </cell>
        </row>
        <row r="484">
          <cell r="C484">
            <v>44810</v>
          </cell>
          <cell r="H484" t="str">
            <v>BUNULREJO</v>
          </cell>
          <cell r="M484" t="str">
            <v>NR</v>
          </cell>
          <cell r="N484" t="str">
            <v>NR</v>
          </cell>
          <cell r="O484" t="str">
            <v>NR</v>
          </cell>
        </row>
        <row r="485">
          <cell r="C485">
            <v>44810</v>
          </cell>
          <cell r="H485" t="str">
            <v>KESATRIAN</v>
          </cell>
          <cell r="M485" t="str">
            <v>NR</v>
          </cell>
          <cell r="N485" t="str">
            <v>NR</v>
          </cell>
          <cell r="O485" t="str">
            <v>NR</v>
          </cell>
        </row>
        <row r="486">
          <cell r="C486">
            <v>44810</v>
          </cell>
          <cell r="H486" t="str">
            <v>Luar Wilayah</v>
          </cell>
          <cell r="M486" t="str">
            <v>NR</v>
          </cell>
          <cell r="N486" t="str">
            <v>NR</v>
          </cell>
          <cell r="O486" t="str">
            <v>NR</v>
          </cell>
        </row>
        <row r="487">
          <cell r="C487">
            <v>44810</v>
          </cell>
          <cell r="H487" t="str">
            <v>KESATRIAN</v>
          </cell>
          <cell r="M487" t="str">
            <v>NR</v>
          </cell>
          <cell r="N487" t="str">
            <v>NR</v>
          </cell>
          <cell r="O487" t="str">
            <v>NR</v>
          </cell>
        </row>
        <row r="488">
          <cell r="C488">
            <v>44810</v>
          </cell>
          <cell r="H488" t="str">
            <v>JODIPAN</v>
          </cell>
          <cell r="M488" t="str">
            <v>NR</v>
          </cell>
          <cell r="N488" t="str">
            <v>NR</v>
          </cell>
          <cell r="O488" t="str">
            <v>NR</v>
          </cell>
        </row>
        <row r="489">
          <cell r="C489">
            <v>44811</v>
          </cell>
          <cell r="H489" t="str">
            <v>POLEHAN</v>
          </cell>
          <cell r="M489" t="str">
            <v>NR</v>
          </cell>
          <cell r="N489" t="str">
            <v>NR</v>
          </cell>
          <cell r="O489" t="str">
            <v>NR</v>
          </cell>
        </row>
        <row r="490">
          <cell r="C490">
            <v>44811</v>
          </cell>
          <cell r="H490" t="str">
            <v>BUNULREJO</v>
          </cell>
          <cell r="M490" t="str">
            <v>NR</v>
          </cell>
          <cell r="N490" t="str">
            <v>NR</v>
          </cell>
          <cell r="O490" t="str">
            <v>NR</v>
          </cell>
        </row>
        <row r="491">
          <cell r="C491">
            <v>44811</v>
          </cell>
          <cell r="H491" t="str">
            <v>KESATRIAN</v>
          </cell>
          <cell r="M491" t="str">
            <v>NR</v>
          </cell>
          <cell r="N491" t="str">
            <v>NR</v>
          </cell>
          <cell r="O491" t="str">
            <v>NR</v>
          </cell>
        </row>
        <row r="492">
          <cell r="C492">
            <v>44812</v>
          </cell>
          <cell r="H492" t="str">
            <v>Luar Wilayah</v>
          </cell>
          <cell r="M492" t="str">
            <v>NR</v>
          </cell>
          <cell r="N492" t="str">
            <v>NR</v>
          </cell>
          <cell r="O492" t="str">
            <v>NR</v>
          </cell>
        </row>
        <row r="493">
          <cell r="C493">
            <v>44812</v>
          </cell>
          <cell r="H493" t="str">
            <v>POLEHAN</v>
          </cell>
          <cell r="M493" t="str">
            <v>NR</v>
          </cell>
          <cell r="N493" t="str">
            <v>NR</v>
          </cell>
          <cell r="O493" t="str">
            <v>NR</v>
          </cell>
        </row>
        <row r="494">
          <cell r="C494">
            <v>44812</v>
          </cell>
          <cell r="H494" t="str">
            <v>KESATRIAN</v>
          </cell>
          <cell r="M494" t="str">
            <v>NR</v>
          </cell>
          <cell r="N494" t="str">
            <v>NR</v>
          </cell>
          <cell r="O494" t="str">
            <v>NR</v>
          </cell>
        </row>
        <row r="495">
          <cell r="C495">
            <v>44812</v>
          </cell>
          <cell r="H495" t="str">
            <v>KESATRIAN</v>
          </cell>
          <cell r="M495" t="str">
            <v>NR</v>
          </cell>
          <cell r="N495" t="str">
            <v>NR</v>
          </cell>
          <cell r="O495" t="str">
            <v>NR</v>
          </cell>
        </row>
        <row r="496">
          <cell r="C496">
            <v>44813</v>
          </cell>
          <cell r="H496" t="str">
            <v>BUNULREJO</v>
          </cell>
          <cell r="M496" t="str">
            <v>NR</v>
          </cell>
          <cell r="N496" t="str">
            <v>NR</v>
          </cell>
          <cell r="O496" t="str">
            <v>NR</v>
          </cell>
        </row>
        <row r="497">
          <cell r="C497">
            <v>44813</v>
          </cell>
          <cell r="H497" t="str">
            <v>KESATRIAN</v>
          </cell>
          <cell r="M497" t="str">
            <v>NR</v>
          </cell>
          <cell r="N497" t="str">
            <v>NR</v>
          </cell>
          <cell r="O497" t="str">
            <v>NR</v>
          </cell>
        </row>
        <row r="498">
          <cell r="C498">
            <v>44816</v>
          </cell>
          <cell r="H498" t="str">
            <v>BUNULREJO</v>
          </cell>
          <cell r="M498" t="str">
            <v>NR</v>
          </cell>
          <cell r="N498" t="str">
            <v>NR</v>
          </cell>
          <cell r="O498" t="str">
            <v>NR</v>
          </cell>
        </row>
        <row r="499">
          <cell r="C499">
            <v>44817</v>
          </cell>
          <cell r="H499" t="str">
            <v>Luar Wilayah</v>
          </cell>
          <cell r="M499" t="str">
            <v>NR</v>
          </cell>
          <cell r="N499" t="str">
            <v>NR</v>
          </cell>
          <cell r="O499" t="str">
            <v>NR</v>
          </cell>
        </row>
        <row r="500">
          <cell r="C500">
            <v>44817</v>
          </cell>
          <cell r="H500" t="str">
            <v>BUNULREJO</v>
          </cell>
          <cell r="M500" t="str">
            <v>NR</v>
          </cell>
          <cell r="N500" t="str">
            <v>NR</v>
          </cell>
          <cell r="O500" t="str">
            <v>NR</v>
          </cell>
        </row>
        <row r="501">
          <cell r="C501">
            <v>44817</v>
          </cell>
          <cell r="H501" t="str">
            <v>BUNULREJO</v>
          </cell>
          <cell r="M501" t="str">
            <v>NR</v>
          </cell>
          <cell r="N501" t="str">
            <v>NR</v>
          </cell>
          <cell r="O501" t="str">
            <v>NR</v>
          </cell>
        </row>
        <row r="502">
          <cell r="C502">
            <v>44817</v>
          </cell>
          <cell r="H502" t="str">
            <v>POLEHAN</v>
          </cell>
          <cell r="M502" t="str">
            <v>NR</v>
          </cell>
          <cell r="N502" t="str">
            <v>NR</v>
          </cell>
          <cell r="O502" t="str">
            <v>NR</v>
          </cell>
        </row>
        <row r="503">
          <cell r="C503">
            <v>44818</v>
          </cell>
          <cell r="H503" t="str">
            <v>BUNULREJO</v>
          </cell>
          <cell r="M503" t="str">
            <v>NR</v>
          </cell>
          <cell r="N503" t="str">
            <v>NR</v>
          </cell>
          <cell r="O503" t="str">
            <v>NR</v>
          </cell>
        </row>
        <row r="504">
          <cell r="C504">
            <v>44819</v>
          </cell>
          <cell r="H504" t="str">
            <v>BUNULREJO</v>
          </cell>
          <cell r="M504" t="str">
            <v>NR</v>
          </cell>
          <cell r="N504" t="str">
            <v>NR</v>
          </cell>
          <cell r="O504" t="str">
            <v>NR</v>
          </cell>
        </row>
        <row r="505">
          <cell r="C505">
            <v>44824</v>
          </cell>
          <cell r="H505" t="str">
            <v>BUNULREJO</v>
          </cell>
          <cell r="M505" t="str">
            <v>NR</v>
          </cell>
          <cell r="N505" t="str">
            <v>NR</v>
          </cell>
          <cell r="O505" t="str">
            <v>NR</v>
          </cell>
        </row>
        <row r="506">
          <cell r="C506">
            <v>44826</v>
          </cell>
          <cell r="H506" t="str">
            <v>Luar Wilayah</v>
          </cell>
          <cell r="M506" t="str">
            <v>NR</v>
          </cell>
          <cell r="N506" t="str">
            <v>NR</v>
          </cell>
          <cell r="O506" t="str">
            <v>NR</v>
          </cell>
        </row>
        <row r="507">
          <cell r="C507">
            <v>44827</v>
          </cell>
          <cell r="H507" t="str">
            <v>BUNULREJO</v>
          </cell>
          <cell r="M507" t="str">
            <v>NR</v>
          </cell>
          <cell r="N507" t="str">
            <v>NR</v>
          </cell>
          <cell r="O507" t="str">
            <v>NR</v>
          </cell>
        </row>
        <row r="508">
          <cell r="C508">
            <v>44827</v>
          </cell>
          <cell r="H508" t="str">
            <v>JODIPAN</v>
          </cell>
          <cell r="M508" t="str">
            <v>NR</v>
          </cell>
          <cell r="N508" t="str">
            <v>NR</v>
          </cell>
          <cell r="O508" t="str">
            <v>NR</v>
          </cell>
        </row>
        <row r="509">
          <cell r="C509">
            <v>44827</v>
          </cell>
          <cell r="H509" t="str">
            <v>BUNULREJO</v>
          </cell>
          <cell r="M509" t="str">
            <v>NR</v>
          </cell>
          <cell r="N509" t="str">
            <v>NR</v>
          </cell>
          <cell r="O509" t="str">
            <v>NR</v>
          </cell>
        </row>
        <row r="510">
          <cell r="C510">
            <v>44830</v>
          </cell>
          <cell r="H510" t="str">
            <v>POLEHAN</v>
          </cell>
          <cell r="M510" t="str">
            <v>NR</v>
          </cell>
          <cell r="N510" t="str">
            <v>NR</v>
          </cell>
          <cell r="O510" t="str">
            <v>NR</v>
          </cell>
        </row>
        <row r="511">
          <cell r="C511">
            <v>44830</v>
          </cell>
          <cell r="H511" t="str">
            <v>BUNULREJO</v>
          </cell>
          <cell r="M511" t="str">
            <v>NR</v>
          </cell>
          <cell r="N511" t="str">
            <v>NR</v>
          </cell>
          <cell r="O511" t="str">
            <v>NR</v>
          </cell>
        </row>
        <row r="512">
          <cell r="C512">
            <v>44830</v>
          </cell>
          <cell r="H512" t="str">
            <v>BUNULREJO</v>
          </cell>
          <cell r="M512" t="str">
            <v>NR</v>
          </cell>
          <cell r="N512" t="str">
            <v>NR</v>
          </cell>
          <cell r="O512" t="str">
            <v>NR</v>
          </cell>
        </row>
        <row r="513">
          <cell r="C513">
            <v>44830</v>
          </cell>
          <cell r="H513" t="str">
            <v>Luar Wilayah</v>
          </cell>
          <cell r="M513" t="str">
            <v>NR</v>
          </cell>
          <cell r="N513" t="str">
            <v>NR</v>
          </cell>
          <cell r="O513" t="str">
            <v>NR</v>
          </cell>
        </row>
        <row r="514">
          <cell r="C514">
            <v>44831</v>
          </cell>
          <cell r="H514" t="str">
            <v>BUNULREJO</v>
          </cell>
          <cell r="M514" t="str">
            <v>NR</v>
          </cell>
          <cell r="N514" t="str">
            <v>NR</v>
          </cell>
          <cell r="O514" t="str">
            <v>NR</v>
          </cell>
        </row>
        <row r="515">
          <cell r="C515">
            <v>44831</v>
          </cell>
          <cell r="H515" t="str">
            <v>POLEHAN</v>
          </cell>
          <cell r="M515" t="str">
            <v>NR</v>
          </cell>
          <cell r="N515" t="str">
            <v>NR</v>
          </cell>
          <cell r="O515" t="str">
            <v>NR</v>
          </cell>
        </row>
        <row r="516">
          <cell r="C516">
            <v>44831</v>
          </cell>
          <cell r="H516" t="str">
            <v>BUNULREJO</v>
          </cell>
          <cell r="M516" t="str">
            <v>NR</v>
          </cell>
          <cell r="N516" t="str">
            <v>NR</v>
          </cell>
          <cell r="O516" t="str">
            <v>NR</v>
          </cell>
        </row>
        <row r="517">
          <cell r="C517">
            <v>44831</v>
          </cell>
          <cell r="H517" t="str">
            <v>BUNULREJO</v>
          </cell>
          <cell r="M517" t="str">
            <v>NR</v>
          </cell>
          <cell r="N517" t="str">
            <v>NR</v>
          </cell>
          <cell r="O517" t="str">
            <v>NR</v>
          </cell>
        </row>
        <row r="518">
          <cell r="C518">
            <v>44832</v>
          </cell>
          <cell r="H518" t="str">
            <v>POLEHAN</v>
          </cell>
          <cell r="M518" t="str">
            <v>NR</v>
          </cell>
          <cell r="N518" t="str">
            <v>NR</v>
          </cell>
          <cell r="O518" t="str">
            <v>NR</v>
          </cell>
        </row>
        <row r="519">
          <cell r="C519">
            <v>44832</v>
          </cell>
          <cell r="H519" t="str">
            <v>JODIPAN</v>
          </cell>
          <cell r="M519" t="str">
            <v>NR</v>
          </cell>
          <cell r="N519" t="str">
            <v>NR</v>
          </cell>
          <cell r="O519" t="str">
            <v>NR</v>
          </cell>
        </row>
        <row r="520">
          <cell r="C520">
            <v>44832</v>
          </cell>
          <cell r="H520" t="str">
            <v>BUNULREJO</v>
          </cell>
          <cell r="M520" t="str">
            <v>NR</v>
          </cell>
          <cell r="N520" t="str">
            <v>NR</v>
          </cell>
          <cell r="O520" t="str">
            <v>NR</v>
          </cell>
        </row>
        <row r="521">
          <cell r="C521">
            <v>44832</v>
          </cell>
          <cell r="H521" t="str">
            <v>POLEHAN</v>
          </cell>
          <cell r="M521" t="str">
            <v>NR</v>
          </cell>
          <cell r="N521" t="str">
            <v>NR</v>
          </cell>
          <cell r="O521" t="str">
            <v>NR</v>
          </cell>
        </row>
        <row r="522">
          <cell r="C522">
            <v>44833</v>
          </cell>
          <cell r="H522" t="str">
            <v>BUNULREJO</v>
          </cell>
          <cell r="M522" t="str">
            <v>NR</v>
          </cell>
          <cell r="N522" t="str">
            <v>NR</v>
          </cell>
          <cell r="O522" t="str">
            <v>NR</v>
          </cell>
        </row>
        <row r="523">
          <cell r="C523">
            <v>44833</v>
          </cell>
          <cell r="H523" t="str">
            <v>BUNULREJO</v>
          </cell>
          <cell r="M523" t="str">
            <v>NR</v>
          </cell>
          <cell r="N523" t="str">
            <v>NR</v>
          </cell>
          <cell r="O523" t="str">
            <v>NR</v>
          </cell>
        </row>
        <row r="524">
          <cell r="C524">
            <v>44834</v>
          </cell>
          <cell r="H524" t="str">
            <v>POLEHAN</v>
          </cell>
          <cell r="M524" t="str">
            <v>NR</v>
          </cell>
          <cell r="N524" t="str">
            <v>NR</v>
          </cell>
          <cell r="O524" t="str">
            <v>NR</v>
          </cell>
        </row>
        <row r="525">
          <cell r="C525">
            <v>44834</v>
          </cell>
          <cell r="H525" t="str">
            <v>JODIPAN</v>
          </cell>
          <cell r="M525" t="str">
            <v>NR</v>
          </cell>
          <cell r="N525" t="str">
            <v>NR</v>
          </cell>
          <cell r="O525" t="str">
            <v>NR</v>
          </cell>
        </row>
        <row r="526">
          <cell r="C526">
            <v>44809</v>
          </cell>
          <cell r="H526" t="str">
            <v>KESATRIAN</v>
          </cell>
          <cell r="M526" t="str">
            <v>NR</v>
          </cell>
          <cell r="N526" t="str">
            <v>NR</v>
          </cell>
          <cell r="O526" t="str">
            <v>NR</v>
          </cell>
        </row>
        <row r="527">
          <cell r="C527">
            <v>44820</v>
          </cell>
          <cell r="H527" t="str">
            <v>KESATRIAN</v>
          </cell>
          <cell r="M527" t="str">
            <v>NR</v>
          </cell>
          <cell r="N527" t="str">
            <v>NR</v>
          </cell>
          <cell r="O527" t="str">
            <v>NR</v>
          </cell>
        </row>
        <row r="528">
          <cell r="C528">
            <v>44823</v>
          </cell>
          <cell r="H528" t="str">
            <v>KESATRIAN</v>
          </cell>
          <cell r="M528" t="str">
            <v>NR</v>
          </cell>
          <cell r="N528" t="str">
            <v>NR</v>
          </cell>
          <cell r="O528" t="str">
            <v>NR</v>
          </cell>
        </row>
        <row r="529">
          <cell r="C529">
            <v>44835</v>
          </cell>
          <cell r="H529" t="str">
            <v>POLEHAN</v>
          </cell>
          <cell r="M529" t="str">
            <v>NR</v>
          </cell>
          <cell r="N529" t="str">
            <v>NR</v>
          </cell>
          <cell r="O529" t="str">
            <v>NR</v>
          </cell>
        </row>
        <row r="530">
          <cell r="C530">
            <v>44835</v>
          </cell>
          <cell r="H530" t="str">
            <v>Luar Wilayah</v>
          </cell>
          <cell r="M530" t="str">
            <v>NR</v>
          </cell>
          <cell r="N530" t="str">
            <v>NR</v>
          </cell>
          <cell r="O530" t="str">
            <v>NR</v>
          </cell>
        </row>
        <row r="531">
          <cell r="C531">
            <v>44836</v>
          </cell>
          <cell r="H531" t="str">
            <v>POLEHAN</v>
          </cell>
          <cell r="M531" t="str">
            <v>NR</v>
          </cell>
          <cell r="N531" t="str">
            <v>NR</v>
          </cell>
          <cell r="O531" t="str">
            <v>NR</v>
          </cell>
        </row>
        <row r="532">
          <cell r="C532">
            <v>44837</v>
          </cell>
          <cell r="H532" t="str">
            <v>POLEHAN</v>
          </cell>
          <cell r="M532" t="str">
            <v>NR</v>
          </cell>
          <cell r="N532" t="str">
            <v>NR</v>
          </cell>
          <cell r="O532" t="str">
            <v>NR</v>
          </cell>
        </row>
        <row r="533">
          <cell r="C533">
            <v>44837</v>
          </cell>
          <cell r="H533" t="str">
            <v>KESATRIAN</v>
          </cell>
          <cell r="M533" t="str">
            <v>NR</v>
          </cell>
          <cell r="N533" t="str">
            <v>NR</v>
          </cell>
          <cell r="O533" t="str">
            <v>NR</v>
          </cell>
        </row>
        <row r="534">
          <cell r="C534">
            <v>44837</v>
          </cell>
          <cell r="H534" t="str">
            <v>KESATRIAN</v>
          </cell>
          <cell r="M534" t="str">
            <v>NR</v>
          </cell>
          <cell r="N534" t="str">
            <v>NR</v>
          </cell>
          <cell r="O534" t="str">
            <v>NR</v>
          </cell>
        </row>
        <row r="535">
          <cell r="C535">
            <v>44839</v>
          </cell>
          <cell r="H535" t="str">
            <v>Luar Wilayah</v>
          </cell>
          <cell r="M535" t="str">
            <v>NR</v>
          </cell>
          <cell r="N535" t="str">
            <v>NR</v>
          </cell>
          <cell r="O535" t="str">
            <v>NR</v>
          </cell>
        </row>
        <row r="536">
          <cell r="C536">
            <v>44839</v>
          </cell>
          <cell r="H536" t="str">
            <v>Luar Wilayah</v>
          </cell>
          <cell r="M536" t="str">
            <v>NR</v>
          </cell>
          <cell r="N536" t="str">
            <v>NR</v>
          </cell>
          <cell r="O536" t="str">
            <v>NR</v>
          </cell>
        </row>
        <row r="537">
          <cell r="C537">
            <v>44840</v>
          </cell>
          <cell r="H537" t="str">
            <v>BUNULREJO</v>
          </cell>
          <cell r="M537" t="str">
            <v>NR</v>
          </cell>
          <cell r="N537" t="str">
            <v>NR</v>
          </cell>
          <cell r="O537" t="str">
            <v>NR</v>
          </cell>
        </row>
        <row r="538">
          <cell r="C538">
            <v>44840</v>
          </cell>
          <cell r="H538" t="str">
            <v>Luar Wilayah</v>
          </cell>
          <cell r="M538" t="str">
            <v>NR</v>
          </cell>
          <cell r="N538" t="str">
            <v>NR</v>
          </cell>
          <cell r="O538" t="str">
            <v>NR</v>
          </cell>
        </row>
        <row r="539">
          <cell r="C539">
            <v>44840</v>
          </cell>
          <cell r="H539" t="str">
            <v>BUNULREJO</v>
          </cell>
          <cell r="M539" t="str">
            <v>NR</v>
          </cell>
          <cell r="N539" t="str">
            <v>NR</v>
          </cell>
          <cell r="O539" t="str">
            <v>NR</v>
          </cell>
        </row>
        <row r="540">
          <cell r="C540">
            <v>44840</v>
          </cell>
          <cell r="H540" t="str">
            <v>POLEHAN</v>
          </cell>
          <cell r="M540" t="str">
            <v>NR</v>
          </cell>
          <cell r="N540" t="str">
            <v>NR</v>
          </cell>
          <cell r="O540" t="str">
            <v>NR</v>
          </cell>
        </row>
        <row r="541">
          <cell r="C541">
            <v>44844</v>
          </cell>
          <cell r="H541" t="str">
            <v>POLEHAN</v>
          </cell>
          <cell r="M541" t="str">
            <v>NR</v>
          </cell>
          <cell r="N541" t="str">
            <v>NR</v>
          </cell>
          <cell r="O541" t="str">
            <v>NR</v>
          </cell>
        </row>
        <row r="542">
          <cell r="C542">
            <v>44844</v>
          </cell>
          <cell r="H542" t="str">
            <v>JODIPAN</v>
          </cell>
          <cell r="M542" t="str">
            <v>NR</v>
          </cell>
          <cell r="N542" t="str">
            <v>NR</v>
          </cell>
          <cell r="O542" t="str">
            <v>NR</v>
          </cell>
        </row>
        <row r="543">
          <cell r="C543">
            <v>44844</v>
          </cell>
          <cell r="H543" t="str">
            <v>BUNULREJO</v>
          </cell>
          <cell r="M543" t="str">
            <v>NR</v>
          </cell>
          <cell r="N543" t="str">
            <v>NR</v>
          </cell>
          <cell r="O543" t="str">
            <v>NR</v>
          </cell>
        </row>
        <row r="544">
          <cell r="C544">
            <v>44844</v>
          </cell>
          <cell r="H544" t="str">
            <v>KESATRIAN</v>
          </cell>
          <cell r="M544" t="str">
            <v>NR</v>
          </cell>
          <cell r="N544" t="str">
            <v>NR</v>
          </cell>
          <cell r="O544" t="str">
            <v>NR</v>
          </cell>
        </row>
        <row r="545">
          <cell r="C545">
            <v>44844</v>
          </cell>
          <cell r="H545" t="str">
            <v>KESATRIAN</v>
          </cell>
          <cell r="M545" t="str">
            <v>NR</v>
          </cell>
          <cell r="N545" t="str">
            <v>NR</v>
          </cell>
          <cell r="O545" t="str">
            <v>NR</v>
          </cell>
        </row>
        <row r="546">
          <cell r="C546">
            <v>44844</v>
          </cell>
          <cell r="H546" t="str">
            <v>KESATRIAN</v>
          </cell>
          <cell r="M546" t="str">
            <v>NR</v>
          </cell>
          <cell r="N546" t="str">
            <v>NR</v>
          </cell>
          <cell r="O546" t="str">
            <v>NR</v>
          </cell>
        </row>
        <row r="547">
          <cell r="C547">
            <v>44845</v>
          </cell>
          <cell r="H547" t="str">
            <v>POLEHAN</v>
          </cell>
          <cell r="M547" t="str">
            <v>NR</v>
          </cell>
          <cell r="N547" t="str">
            <v>NR</v>
          </cell>
          <cell r="O547" t="str">
            <v>NR</v>
          </cell>
        </row>
        <row r="548">
          <cell r="C548">
            <v>44845</v>
          </cell>
          <cell r="H548" t="str">
            <v>POLEHAN</v>
          </cell>
          <cell r="M548" t="str">
            <v>NR</v>
          </cell>
          <cell r="N548" t="str">
            <v>NR</v>
          </cell>
          <cell r="O548" t="str">
            <v>NR</v>
          </cell>
        </row>
        <row r="549">
          <cell r="C549">
            <v>44846</v>
          </cell>
          <cell r="H549" t="str">
            <v>JODIPAN</v>
          </cell>
          <cell r="M549" t="str">
            <v>NR</v>
          </cell>
          <cell r="N549" t="str">
            <v>NR</v>
          </cell>
          <cell r="O549" t="str">
            <v>NR</v>
          </cell>
        </row>
        <row r="550">
          <cell r="C550">
            <v>44846</v>
          </cell>
          <cell r="H550" t="str">
            <v>JODIPAN</v>
          </cell>
          <cell r="M550" t="str">
            <v>NR</v>
          </cell>
          <cell r="N550" t="str">
            <v>NR</v>
          </cell>
          <cell r="O550" t="str">
            <v>NR</v>
          </cell>
        </row>
        <row r="551">
          <cell r="C551">
            <v>44846</v>
          </cell>
          <cell r="H551" t="str">
            <v>KESATRIAN</v>
          </cell>
          <cell r="M551" t="str">
            <v>NR</v>
          </cell>
          <cell r="N551" t="str">
            <v>NR</v>
          </cell>
          <cell r="O551" t="str">
            <v>NR</v>
          </cell>
        </row>
        <row r="552">
          <cell r="C552">
            <v>44847</v>
          </cell>
          <cell r="H552" t="str">
            <v>BUNULREJO</v>
          </cell>
          <cell r="M552" t="str">
            <v>NR</v>
          </cell>
          <cell r="N552" t="str">
            <v>NR</v>
          </cell>
          <cell r="O552" t="str">
            <v>NR</v>
          </cell>
        </row>
        <row r="553">
          <cell r="C553">
            <v>44847</v>
          </cell>
          <cell r="H553" t="str">
            <v>POLEHAN</v>
          </cell>
          <cell r="M553" t="str">
            <v>NR</v>
          </cell>
          <cell r="N553" t="str">
            <v>NR</v>
          </cell>
          <cell r="O553" t="str">
            <v>NR</v>
          </cell>
        </row>
        <row r="554">
          <cell r="C554">
            <v>44848</v>
          </cell>
          <cell r="H554" t="str">
            <v>POLEHAN</v>
          </cell>
          <cell r="M554" t="str">
            <v>NR</v>
          </cell>
          <cell r="N554" t="str">
            <v>NR</v>
          </cell>
          <cell r="O554" t="str">
            <v>NR</v>
          </cell>
        </row>
        <row r="555">
          <cell r="C555">
            <v>44848</v>
          </cell>
          <cell r="H555" t="str">
            <v>BUNULREJO</v>
          </cell>
          <cell r="M555" t="str">
            <v>NR</v>
          </cell>
          <cell r="N555" t="str">
            <v>NR</v>
          </cell>
          <cell r="O555" t="str">
            <v>NR</v>
          </cell>
        </row>
        <row r="556">
          <cell r="C556">
            <v>44819</v>
          </cell>
          <cell r="H556" t="str">
            <v>BUNULREJO</v>
          </cell>
          <cell r="M556" t="str">
            <v>NR</v>
          </cell>
          <cell r="N556" t="str">
            <v>NR</v>
          </cell>
          <cell r="O556" t="str">
            <v>NR</v>
          </cell>
        </row>
        <row r="557">
          <cell r="C557">
            <v>44820</v>
          </cell>
          <cell r="H557" t="str">
            <v>BUNULREJO</v>
          </cell>
          <cell r="M557" t="str">
            <v>NR</v>
          </cell>
          <cell r="N557" t="str">
            <v>NR</v>
          </cell>
          <cell r="O557" t="str">
            <v>NR</v>
          </cell>
        </row>
        <row r="558">
          <cell r="C558">
            <v>44820</v>
          </cell>
          <cell r="H558" t="str">
            <v>POLEHAN</v>
          </cell>
          <cell r="M558" t="str">
            <v>NR</v>
          </cell>
          <cell r="N558" t="str">
            <v>NR</v>
          </cell>
          <cell r="O558" t="str">
            <v>NR</v>
          </cell>
        </row>
        <row r="559">
          <cell r="C559">
            <v>44851</v>
          </cell>
          <cell r="H559" t="str">
            <v>JODIPAN</v>
          </cell>
          <cell r="M559" t="str">
            <v>NR</v>
          </cell>
          <cell r="N559" t="str">
            <v>NR</v>
          </cell>
          <cell r="O559" t="str">
            <v>NR</v>
          </cell>
        </row>
        <row r="560">
          <cell r="C560">
            <v>44821</v>
          </cell>
          <cell r="H560" t="str">
            <v>POLEHAN</v>
          </cell>
          <cell r="M560" t="str">
            <v>NR</v>
          </cell>
          <cell r="N560" t="str">
            <v>NR</v>
          </cell>
          <cell r="O560" t="str">
            <v>NR</v>
          </cell>
        </row>
        <row r="561">
          <cell r="C561">
            <v>44821</v>
          </cell>
          <cell r="H561" t="str">
            <v>JODIPAN</v>
          </cell>
          <cell r="M561" t="str">
            <v>NR</v>
          </cell>
          <cell r="N561" t="str">
            <v>NR</v>
          </cell>
          <cell r="O561" t="str">
            <v>NR</v>
          </cell>
        </row>
        <row r="562">
          <cell r="C562">
            <v>44852</v>
          </cell>
          <cell r="H562" t="str">
            <v>KESATRIAN</v>
          </cell>
          <cell r="M562" t="str">
            <v>NR</v>
          </cell>
          <cell r="N562" t="str">
            <v>NR</v>
          </cell>
          <cell r="O562" t="str">
            <v>NR</v>
          </cell>
        </row>
        <row r="563">
          <cell r="C563">
            <v>44852</v>
          </cell>
          <cell r="H563" t="str">
            <v>Luar Wilayah</v>
          </cell>
          <cell r="M563" t="str">
            <v>NR</v>
          </cell>
          <cell r="N563" t="str">
            <v>NR</v>
          </cell>
          <cell r="O563" t="str">
            <v>NR</v>
          </cell>
        </row>
        <row r="564">
          <cell r="C564">
            <v>44853</v>
          </cell>
          <cell r="H564" t="str">
            <v>KESATRIAN</v>
          </cell>
          <cell r="M564" t="str">
            <v>NR</v>
          </cell>
          <cell r="N564" t="str">
            <v>NR</v>
          </cell>
          <cell r="O564" t="str">
            <v>NR</v>
          </cell>
        </row>
        <row r="565">
          <cell r="C565">
            <v>44853</v>
          </cell>
          <cell r="H565" t="str">
            <v>BUNULREJO</v>
          </cell>
          <cell r="M565" t="str">
            <v>NR</v>
          </cell>
          <cell r="N565" t="str">
            <v>NR</v>
          </cell>
          <cell r="O565" t="str">
            <v>NR</v>
          </cell>
        </row>
        <row r="566">
          <cell r="C566">
            <v>44853</v>
          </cell>
          <cell r="H566" t="str">
            <v>KESATRIAN</v>
          </cell>
          <cell r="M566" t="str">
            <v>NR</v>
          </cell>
          <cell r="N566" t="str">
            <v>NR</v>
          </cell>
          <cell r="O566" t="str">
            <v>NR</v>
          </cell>
        </row>
        <row r="567">
          <cell r="C567">
            <v>44854</v>
          </cell>
          <cell r="H567" t="str">
            <v>POLEHAN</v>
          </cell>
          <cell r="M567" t="str">
            <v>NR</v>
          </cell>
          <cell r="N567" t="str">
            <v>NR</v>
          </cell>
          <cell r="O567" t="str">
            <v>NR</v>
          </cell>
        </row>
        <row r="568">
          <cell r="C568">
            <v>44855</v>
          </cell>
          <cell r="H568" t="str">
            <v>JODIPAN</v>
          </cell>
          <cell r="M568" t="str">
            <v>NR</v>
          </cell>
          <cell r="N568" t="str">
            <v>NR</v>
          </cell>
          <cell r="O568" t="str">
            <v>NR</v>
          </cell>
        </row>
        <row r="569">
          <cell r="C569">
            <v>44858</v>
          </cell>
          <cell r="H569" t="str">
            <v>POLEHAN</v>
          </cell>
          <cell r="M569" t="str">
            <v>NR</v>
          </cell>
          <cell r="N569" t="str">
            <v>NR</v>
          </cell>
          <cell r="O569" t="str">
            <v>NR</v>
          </cell>
        </row>
        <row r="570">
          <cell r="C570">
            <v>44858</v>
          </cell>
          <cell r="H570" t="str">
            <v>BUNULREJO</v>
          </cell>
          <cell r="M570" t="str">
            <v>NR</v>
          </cell>
          <cell r="N570" t="str">
            <v>NR</v>
          </cell>
          <cell r="O570" t="str">
            <v>NR</v>
          </cell>
        </row>
        <row r="571">
          <cell r="C571">
            <v>44858</v>
          </cell>
          <cell r="H571" t="str">
            <v>JODIPAN</v>
          </cell>
          <cell r="M571" t="str">
            <v>NR</v>
          </cell>
          <cell r="N571" t="str">
            <v>NR</v>
          </cell>
          <cell r="O571" t="str">
            <v>NR</v>
          </cell>
        </row>
        <row r="572">
          <cell r="C572">
            <v>44859</v>
          </cell>
          <cell r="H572" t="str">
            <v>BUNULREJO</v>
          </cell>
          <cell r="M572" t="str">
            <v>NR</v>
          </cell>
          <cell r="N572" t="str">
            <v>NR</v>
          </cell>
          <cell r="O572" t="str">
            <v>NR</v>
          </cell>
        </row>
        <row r="573">
          <cell r="C573">
            <v>44859</v>
          </cell>
          <cell r="H573" t="str">
            <v>KESATRIAN</v>
          </cell>
          <cell r="M573" t="str">
            <v>NR</v>
          </cell>
          <cell r="N573" t="str">
            <v>NR</v>
          </cell>
          <cell r="O573" t="str">
            <v>NR</v>
          </cell>
        </row>
        <row r="574">
          <cell r="C574">
            <v>44860</v>
          </cell>
          <cell r="H574" t="str">
            <v>BUNULREJO</v>
          </cell>
          <cell r="M574" t="str">
            <v>NR</v>
          </cell>
          <cell r="N574" t="str">
            <v>NR</v>
          </cell>
          <cell r="O574" t="str">
            <v>NR</v>
          </cell>
        </row>
        <row r="575">
          <cell r="C575">
            <v>44861</v>
          </cell>
          <cell r="H575" t="str">
            <v>JODIPAN</v>
          </cell>
          <cell r="M575" t="str">
            <v>NR</v>
          </cell>
          <cell r="N575" t="str">
            <v>NR</v>
          </cell>
          <cell r="O575" t="str">
            <v>NR</v>
          </cell>
        </row>
        <row r="576">
          <cell r="C576">
            <v>44863</v>
          </cell>
          <cell r="H576" t="str">
            <v>Luar Wilayah</v>
          </cell>
          <cell r="M576" t="str">
            <v>NR</v>
          </cell>
          <cell r="N576" t="str">
            <v>NR</v>
          </cell>
          <cell r="O576" t="str">
            <v>NR</v>
          </cell>
        </row>
        <row r="577">
          <cell r="C577">
            <v>44865</v>
          </cell>
          <cell r="H577" t="str">
            <v>BUNULREJO</v>
          </cell>
          <cell r="M577" t="str">
            <v>NR</v>
          </cell>
          <cell r="N577" t="str">
            <v>NR</v>
          </cell>
          <cell r="O577" t="str">
            <v>NR</v>
          </cell>
        </row>
        <row r="578">
          <cell r="C578">
            <v>44866</v>
          </cell>
          <cell r="H578" t="str">
            <v>KESATRIAN</v>
          </cell>
          <cell r="M578" t="str">
            <v>NR</v>
          </cell>
          <cell r="N578" t="str">
            <v>NR</v>
          </cell>
          <cell r="O578" t="str">
            <v>NR</v>
          </cell>
        </row>
        <row r="579">
          <cell r="C579">
            <v>44866</v>
          </cell>
          <cell r="H579" t="str">
            <v>BUNULREJO</v>
          </cell>
          <cell r="M579" t="str">
            <v>NR</v>
          </cell>
          <cell r="N579" t="str">
            <v>NR</v>
          </cell>
          <cell r="O579" t="str">
            <v>NR</v>
          </cell>
        </row>
        <row r="580">
          <cell r="C580">
            <v>44866</v>
          </cell>
          <cell r="H580" t="str">
            <v>JODIPAN</v>
          </cell>
          <cell r="M580" t="str">
            <v>NR</v>
          </cell>
          <cell r="N580" t="str">
            <v>NR</v>
          </cell>
          <cell r="O580" t="str">
            <v>NR</v>
          </cell>
        </row>
        <row r="581">
          <cell r="C581">
            <v>44866</v>
          </cell>
          <cell r="H581" t="str">
            <v>BUNULREJO</v>
          </cell>
          <cell r="M581" t="str">
            <v>NR</v>
          </cell>
          <cell r="N581" t="str">
            <v>NR</v>
          </cell>
          <cell r="O581" t="str">
            <v>NR</v>
          </cell>
        </row>
        <row r="582">
          <cell r="C582">
            <v>44866</v>
          </cell>
          <cell r="H582" t="str">
            <v>KESATRIAN</v>
          </cell>
          <cell r="M582" t="str">
            <v>NR</v>
          </cell>
          <cell r="N582" t="str">
            <v>NR</v>
          </cell>
          <cell r="O582" t="str">
            <v>NR</v>
          </cell>
        </row>
        <row r="583">
          <cell r="C583">
            <v>44866</v>
          </cell>
          <cell r="H583" t="str">
            <v>POLEHAN</v>
          </cell>
          <cell r="M583" t="str">
            <v>NR</v>
          </cell>
          <cell r="N583" t="str">
            <v>NR</v>
          </cell>
          <cell r="O583" t="str">
            <v>NR</v>
          </cell>
        </row>
        <row r="584">
          <cell r="C584">
            <v>44867</v>
          </cell>
          <cell r="H584" t="str">
            <v>POLEHAN</v>
          </cell>
          <cell r="M584" t="str">
            <v>NR</v>
          </cell>
          <cell r="N584" t="str">
            <v>NR</v>
          </cell>
          <cell r="O584" t="str">
            <v>NR</v>
          </cell>
        </row>
        <row r="585">
          <cell r="C585">
            <v>44868</v>
          </cell>
          <cell r="H585" t="str">
            <v>POLEHAN</v>
          </cell>
          <cell r="M585" t="str">
            <v>NR</v>
          </cell>
          <cell r="N585" t="str">
            <v>NR</v>
          </cell>
          <cell r="O585" t="str">
            <v>NR</v>
          </cell>
        </row>
        <row r="586">
          <cell r="C586">
            <v>44868</v>
          </cell>
          <cell r="H586" t="str">
            <v>BUNULREJO</v>
          </cell>
          <cell r="M586" t="str">
            <v>NR</v>
          </cell>
          <cell r="N586" t="str">
            <v>NR</v>
          </cell>
          <cell r="O586" t="str">
            <v>NR</v>
          </cell>
        </row>
        <row r="587">
          <cell r="C587">
            <v>44868</v>
          </cell>
          <cell r="H587" t="str">
            <v>POLEHAN</v>
          </cell>
          <cell r="M587" t="str">
            <v>NR</v>
          </cell>
          <cell r="N587" t="str">
            <v>NR</v>
          </cell>
          <cell r="O587" t="str">
            <v>NR</v>
          </cell>
        </row>
        <row r="588">
          <cell r="C588">
            <v>44868</v>
          </cell>
          <cell r="H588" t="str">
            <v>BUNULREJO</v>
          </cell>
          <cell r="M588" t="str">
            <v>NR</v>
          </cell>
          <cell r="N588" t="str">
            <v>NR</v>
          </cell>
          <cell r="O588" t="str">
            <v>NR</v>
          </cell>
        </row>
        <row r="589">
          <cell r="C589">
            <v>44869</v>
          </cell>
          <cell r="H589" t="str">
            <v>JODIPAN</v>
          </cell>
          <cell r="M589" t="str">
            <v>NR</v>
          </cell>
          <cell r="N589" t="str">
            <v>NR</v>
          </cell>
          <cell r="O589" t="str">
            <v>NR</v>
          </cell>
        </row>
        <row r="590">
          <cell r="C590">
            <v>44869</v>
          </cell>
          <cell r="H590" t="str">
            <v>KESATRIAN</v>
          </cell>
          <cell r="M590" t="str">
            <v>NR</v>
          </cell>
          <cell r="N590" t="str">
            <v>NR</v>
          </cell>
          <cell r="O590" t="str">
            <v>NR</v>
          </cell>
        </row>
        <row r="591">
          <cell r="C591">
            <v>44869</v>
          </cell>
          <cell r="H591" t="str">
            <v>BUNULREJO</v>
          </cell>
          <cell r="M591" t="str">
            <v>NR</v>
          </cell>
          <cell r="N591" t="str">
            <v>NR</v>
          </cell>
          <cell r="O591" t="str">
            <v>NR</v>
          </cell>
        </row>
        <row r="592">
          <cell r="C592">
            <v>44870</v>
          </cell>
          <cell r="H592" t="str">
            <v>BUNULREJO</v>
          </cell>
          <cell r="M592" t="str">
            <v>NR</v>
          </cell>
          <cell r="N592" t="str">
            <v>NR</v>
          </cell>
          <cell r="O592" t="str">
            <v>NR</v>
          </cell>
        </row>
        <row r="593">
          <cell r="C593">
            <v>44870</v>
          </cell>
          <cell r="H593" t="str">
            <v>JODIPAN</v>
          </cell>
          <cell r="M593" t="str">
            <v>NR</v>
          </cell>
          <cell r="N593" t="str">
            <v>NR</v>
          </cell>
          <cell r="O593" t="str">
            <v>NR</v>
          </cell>
        </row>
        <row r="594">
          <cell r="C594">
            <v>44872</v>
          </cell>
          <cell r="H594" t="str">
            <v>POLEHAN</v>
          </cell>
          <cell r="M594" t="str">
            <v>NR</v>
          </cell>
          <cell r="N594" t="str">
            <v>NR</v>
          </cell>
          <cell r="O594" t="str">
            <v>NR</v>
          </cell>
        </row>
        <row r="595">
          <cell r="C595">
            <v>44873</v>
          </cell>
          <cell r="H595" t="str">
            <v>Luar Wilayah</v>
          </cell>
          <cell r="M595" t="str">
            <v>NR</v>
          </cell>
          <cell r="N595" t="str">
            <v>NR</v>
          </cell>
          <cell r="O595" t="str">
            <v>NR</v>
          </cell>
        </row>
        <row r="596">
          <cell r="C596">
            <v>44873</v>
          </cell>
          <cell r="H596" t="str">
            <v>JODIPAN</v>
          </cell>
          <cell r="M596" t="str">
            <v>NR</v>
          </cell>
          <cell r="N596" t="str">
            <v>NR</v>
          </cell>
          <cell r="O596" t="str">
            <v>NR</v>
          </cell>
        </row>
        <row r="597">
          <cell r="C597">
            <v>44873</v>
          </cell>
          <cell r="H597" t="str">
            <v>BUNULREJO</v>
          </cell>
          <cell r="M597" t="str">
            <v>NR</v>
          </cell>
          <cell r="N597" t="str">
            <v>NR</v>
          </cell>
          <cell r="O597" t="str">
            <v>NR</v>
          </cell>
        </row>
        <row r="598">
          <cell r="C598">
            <v>44873</v>
          </cell>
          <cell r="H598" t="str">
            <v>JODIPAN</v>
          </cell>
          <cell r="M598" t="str">
            <v>NR</v>
          </cell>
          <cell r="N598" t="str">
            <v>NR</v>
          </cell>
          <cell r="O598" t="str">
            <v>NR</v>
          </cell>
        </row>
        <row r="599">
          <cell r="C599">
            <v>44874</v>
          </cell>
          <cell r="H599" t="str">
            <v>BUNULREJO</v>
          </cell>
          <cell r="M599" t="str">
            <v>NR</v>
          </cell>
          <cell r="N599" t="str">
            <v>NR</v>
          </cell>
          <cell r="O599" t="str">
            <v>NR</v>
          </cell>
        </row>
        <row r="600">
          <cell r="C600">
            <v>44874</v>
          </cell>
          <cell r="H600" t="str">
            <v>BUNULREJO</v>
          </cell>
          <cell r="M600" t="str">
            <v>NR</v>
          </cell>
          <cell r="N600" t="str">
            <v>NR</v>
          </cell>
          <cell r="O600" t="str">
            <v>NR</v>
          </cell>
        </row>
        <row r="601">
          <cell r="C601">
            <v>44874</v>
          </cell>
          <cell r="H601" t="str">
            <v>BUNULREJO</v>
          </cell>
          <cell r="M601" t="str">
            <v>NR</v>
          </cell>
          <cell r="N601" t="str">
            <v>NR</v>
          </cell>
          <cell r="O601" t="str">
            <v>NR</v>
          </cell>
        </row>
        <row r="602">
          <cell r="C602">
            <v>44876</v>
          </cell>
          <cell r="H602" t="str">
            <v>Luar Wilayah</v>
          </cell>
          <cell r="M602" t="str">
            <v>NR</v>
          </cell>
          <cell r="N602" t="str">
            <v>NR</v>
          </cell>
          <cell r="O602" t="str">
            <v>NR</v>
          </cell>
        </row>
        <row r="603">
          <cell r="C603">
            <v>44876</v>
          </cell>
          <cell r="H603" t="str">
            <v>KESATRIAN</v>
          </cell>
          <cell r="M603" t="str">
            <v>NR</v>
          </cell>
          <cell r="N603" t="str">
            <v>NR</v>
          </cell>
          <cell r="O603" t="str">
            <v>NR</v>
          </cell>
        </row>
        <row r="604">
          <cell r="C604">
            <v>44876</v>
          </cell>
          <cell r="H604" t="str">
            <v>POLEHAN</v>
          </cell>
          <cell r="M604" t="str">
            <v>NR</v>
          </cell>
          <cell r="N604" t="str">
            <v>NR</v>
          </cell>
          <cell r="O604" t="str">
            <v>NR</v>
          </cell>
        </row>
        <row r="605">
          <cell r="C605">
            <v>44879</v>
          </cell>
          <cell r="H605" t="str">
            <v>POLEHAN</v>
          </cell>
          <cell r="M605" t="str">
            <v>NR</v>
          </cell>
          <cell r="N605" t="str">
            <v>NR</v>
          </cell>
          <cell r="O605" t="str">
            <v>NR</v>
          </cell>
        </row>
        <row r="606">
          <cell r="C606">
            <v>44879</v>
          </cell>
          <cell r="H606" t="str">
            <v>POLEHAN</v>
          </cell>
          <cell r="M606" t="str">
            <v>NR</v>
          </cell>
          <cell r="N606" t="str">
            <v>NR</v>
          </cell>
          <cell r="O606" t="str">
            <v>NR</v>
          </cell>
        </row>
        <row r="607">
          <cell r="C607">
            <v>44879</v>
          </cell>
          <cell r="H607" t="str">
            <v>Luar Wilayah</v>
          </cell>
          <cell r="M607" t="str">
            <v>NR</v>
          </cell>
          <cell r="N607" t="str">
            <v>NR</v>
          </cell>
          <cell r="O607" t="str">
            <v>NR</v>
          </cell>
        </row>
        <row r="608">
          <cell r="C608">
            <v>44879</v>
          </cell>
          <cell r="H608" t="str">
            <v>JODIPAN</v>
          </cell>
          <cell r="M608" t="str">
            <v>NR</v>
          </cell>
          <cell r="N608" t="str">
            <v>NR</v>
          </cell>
          <cell r="O608" t="str">
            <v>NR</v>
          </cell>
        </row>
        <row r="609">
          <cell r="C609">
            <v>44879</v>
          </cell>
          <cell r="H609" t="str">
            <v>BUNULREJO</v>
          </cell>
          <cell r="M609" t="str">
            <v>NR</v>
          </cell>
          <cell r="N609" t="str">
            <v>NR</v>
          </cell>
          <cell r="O609" t="str">
            <v>NR</v>
          </cell>
        </row>
        <row r="610">
          <cell r="C610">
            <v>44880</v>
          </cell>
          <cell r="H610" t="str">
            <v>JODIPAN</v>
          </cell>
          <cell r="M610" t="str">
            <v>NR</v>
          </cell>
          <cell r="N610" t="str">
            <v>NR</v>
          </cell>
          <cell r="O610" t="str">
            <v>NR</v>
          </cell>
        </row>
        <row r="611">
          <cell r="C611">
            <v>44880</v>
          </cell>
          <cell r="H611" t="str">
            <v>KESATRIAN</v>
          </cell>
          <cell r="M611" t="str">
            <v>NR</v>
          </cell>
          <cell r="N611" t="str">
            <v>NR</v>
          </cell>
          <cell r="O611" t="str">
            <v>NR</v>
          </cell>
        </row>
        <row r="612">
          <cell r="C612">
            <v>44880</v>
          </cell>
          <cell r="H612" t="str">
            <v>BUNULREJO</v>
          </cell>
          <cell r="M612" t="str">
            <v>NR</v>
          </cell>
          <cell r="N612" t="str">
            <v>NR</v>
          </cell>
          <cell r="O612" t="str">
            <v>NR</v>
          </cell>
        </row>
        <row r="613">
          <cell r="C613">
            <v>44881</v>
          </cell>
          <cell r="H613" t="str">
            <v>POLEHAN</v>
          </cell>
          <cell r="M613" t="str">
            <v>NR</v>
          </cell>
          <cell r="N613" t="str">
            <v>NR</v>
          </cell>
          <cell r="O613" t="str">
            <v>NR</v>
          </cell>
        </row>
        <row r="614">
          <cell r="C614">
            <v>44881</v>
          </cell>
          <cell r="H614" t="str">
            <v>Luar Wilayah</v>
          </cell>
          <cell r="M614" t="str">
            <v>NR</v>
          </cell>
          <cell r="N614" t="str">
            <v>NR</v>
          </cell>
          <cell r="O614" t="str">
            <v>NR</v>
          </cell>
        </row>
        <row r="615">
          <cell r="C615">
            <v>44882</v>
          </cell>
          <cell r="H615" t="str">
            <v>BUNULREJO</v>
          </cell>
          <cell r="M615" t="str">
            <v>NR</v>
          </cell>
          <cell r="N615" t="str">
            <v>NR</v>
          </cell>
          <cell r="O615" t="str">
            <v>NR</v>
          </cell>
        </row>
        <row r="616">
          <cell r="C616">
            <v>44882</v>
          </cell>
          <cell r="H616" t="str">
            <v>JODIPAN</v>
          </cell>
          <cell r="M616" t="str">
            <v>NR</v>
          </cell>
          <cell r="N616" t="str">
            <v>NR</v>
          </cell>
          <cell r="O616" t="str">
            <v>NR</v>
          </cell>
        </row>
        <row r="617">
          <cell r="C617">
            <v>44882</v>
          </cell>
          <cell r="H617" t="str">
            <v>KESATRIAN</v>
          </cell>
          <cell r="M617" t="str">
            <v>NR</v>
          </cell>
          <cell r="N617" t="str">
            <v>NR</v>
          </cell>
          <cell r="O617" t="str">
            <v>NR</v>
          </cell>
        </row>
        <row r="618">
          <cell r="C618">
            <v>44883</v>
          </cell>
          <cell r="H618" t="str">
            <v>POLEHAN</v>
          </cell>
          <cell r="M618" t="str">
            <v>NR</v>
          </cell>
          <cell r="N618" t="str">
            <v>NR</v>
          </cell>
          <cell r="O618" t="str">
            <v>NR</v>
          </cell>
        </row>
        <row r="619">
          <cell r="C619">
            <v>44886</v>
          </cell>
          <cell r="H619" t="str">
            <v>POLEHAN</v>
          </cell>
          <cell r="M619" t="str">
            <v>NR</v>
          </cell>
          <cell r="N619" t="str">
            <v>NR</v>
          </cell>
          <cell r="O619" t="str">
            <v>NR</v>
          </cell>
        </row>
        <row r="620">
          <cell r="C620">
            <v>44886</v>
          </cell>
          <cell r="H620" t="str">
            <v>BUNULREJO</v>
          </cell>
          <cell r="M620" t="str">
            <v>NR</v>
          </cell>
          <cell r="N620" t="str">
            <v>NR</v>
          </cell>
          <cell r="O620" t="str">
            <v>NR</v>
          </cell>
        </row>
        <row r="621">
          <cell r="C621">
            <v>44886</v>
          </cell>
          <cell r="H621" t="str">
            <v>Luar Wilayah</v>
          </cell>
          <cell r="M621" t="str">
            <v>NR</v>
          </cell>
          <cell r="N621" t="str">
            <v>NR</v>
          </cell>
          <cell r="O621" t="str">
            <v>NR</v>
          </cell>
        </row>
        <row r="622">
          <cell r="C622">
            <v>44887</v>
          </cell>
          <cell r="H622" t="str">
            <v>Luar Wilayah</v>
          </cell>
          <cell r="M622" t="str">
            <v>NR</v>
          </cell>
          <cell r="N622" t="str">
            <v>NR</v>
          </cell>
          <cell r="O622" t="str">
            <v>NR</v>
          </cell>
        </row>
        <row r="623">
          <cell r="C623">
            <v>44889</v>
          </cell>
          <cell r="H623" t="str">
            <v>POLEHAN</v>
          </cell>
          <cell r="M623" t="str">
            <v>NR</v>
          </cell>
          <cell r="N623" t="str">
            <v>NR</v>
          </cell>
          <cell r="O623" t="str">
            <v>NR</v>
          </cell>
        </row>
        <row r="624">
          <cell r="C624">
            <v>44889</v>
          </cell>
          <cell r="H624" t="str">
            <v>Luar Wilayah</v>
          </cell>
          <cell r="M624" t="str">
            <v>NR</v>
          </cell>
          <cell r="N624" t="str">
            <v>NR</v>
          </cell>
          <cell r="O624" t="str">
            <v>NR</v>
          </cell>
        </row>
        <row r="625">
          <cell r="C625">
            <v>44890</v>
          </cell>
          <cell r="H625" t="str">
            <v>JODIPAN</v>
          </cell>
          <cell r="M625" t="str">
            <v>NR</v>
          </cell>
          <cell r="N625" t="str">
            <v>NR</v>
          </cell>
          <cell r="O625" t="str">
            <v>NR</v>
          </cell>
        </row>
        <row r="626">
          <cell r="C626">
            <v>44893</v>
          </cell>
          <cell r="H626" t="str">
            <v>POLEHAN</v>
          </cell>
          <cell r="M626" t="str">
            <v>NR</v>
          </cell>
          <cell r="N626" t="str">
            <v>NR</v>
          </cell>
          <cell r="O626" t="str">
            <v>NR</v>
          </cell>
        </row>
        <row r="627">
          <cell r="C627">
            <v>44893</v>
          </cell>
          <cell r="H627" t="str">
            <v>BUNULREJO</v>
          </cell>
          <cell r="M627" t="str">
            <v>NR</v>
          </cell>
          <cell r="N627" t="str">
            <v>NR</v>
          </cell>
          <cell r="O627" t="str">
            <v>NR</v>
          </cell>
        </row>
        <row r="628">
          <cell r="C628">
            <v>44893</v>
          </cell>
          <cell r="H628" t="str">
            <v>KESATRIAN</v>
          </cell>
          <cell r="M628" t="str">
            <v>NR</v>
          </cell>
          <cell r="N628" t="str">
            <v>NR</v>
          </cell>
          <cell r="O628" t="str">
            <v>NR</v>
          </cell>
        </row>
        <row r="629">
          <cell r="C629">
            <v>44893</v>
          </cell>
          <cell r="H629" t="str">
            <v>POLEHAN</v>
          </cell>
          <cell r="M629" t="str">
            <v>NR</v>
          </cell>
          <cell r="N629" t="str">
            <v>NR</v>
          </cell>
          <cell r="O629" t="str">
            <v>NR</v>
          </cell>
        </row>
        <row r="630">
          <cell r="C630">
            <v>44894</v>
          </cell>
          <cell r="H630" t="str">
            <v>BUNULREJO</v>
          </cell>
          <cell r="M630" t="str">
            <v>NR</v>
          </cell>
          <cell r="N630" t="str">
            <v>NR</v>
          </cell>
          <cell r="O630" t="str">
            <v>NR</v>
          </cell>
        </row>
        <row r="631">
          <cell r="C631">
            <v>44894</v>
          </cell>
          <cell r="H631" t="str">
            <v>KESATRIAN</v>
          </cell>
          <cell r="M631" t="str">
            <v>NR</v>
          </cell>
          <cell r="N631" t="str">
            <v>NR</v>
          </cell>
          <cell r="O631" t="str">
            <v>NR</v>
          </cell>
        </row>
        <row r="632">
          <cell r="C632">
            <v>44894</v>
          </cell>
          <cell r="H632" t="str">
            <v>BUNULREJO</v>
          </cell>
          <cell r="M632" t="str">
            <v>NR</v>
          </cell>
          <cell r="N632" t="str">
            <v>NR</v>
          </cell>
          <cell r="O632" t="str">
            <v>NR</v>
          </cell>
        </row>
        <row r="633">
          <cell r="C633">
            <v>44894</v>
          </cell>
          <cell r="H633" t="str">
            <v>KESATRIAN</v>
          </cell>
          <cell r="M633" t="str">
            <v>NR</v>
          </cell>
          <cell r="N633" t="str">
            <v>NR</v>
          </cell>
          <cell r="O633" t="str">
            <v>NR</v>
          </cell>
        </row>
        <row r="634">
          <cell r="C634">
            <v>44894</v>
          </cell>
          <cell r="H634" t="str">
            <v>Luar Wilayah</v>
          </cell>
          <cell r="M634" t="str">
            <v>NR</v>
          </cell>
          <cell r="N634" t="str">
            <v>NR</v>
          </cell>
          <cell r="O634" t="str">
            <v>NR</v>
          </cell>
        </row>
        <row r="635">
          <cell r="C635">
            <v>44894</v>
          </cell>
          <cell r="H635" t="str">
            <v>JODIPAN</v>
          </cell>
          <cell r="M635" t="str">
            <v>NR</v>
          </cell>
          <cell r="N635" t="str">
            <v>NR</v>
          </cell>
          <cell r="O635" t="str">
            <v>NR</v>
          </cell>
        </row>
        <row r="636">
          <cell r="C636">
            <v>44896</v>
          </cell>
          <cell r="H636" t="str">
            <v>POLEHAN</v>
          </cell>
          <cell r="M636" t="str">
            <v>NR</v>
          </cell>
          <cell r="N636" t="str">
            <v>NR</v>
          </cell>
          <cell r="O636" t="str">
            <v>NR</v>
          </cell>
        </row>
        <row r="637">
          <cell r="C637">
            <v>44896</v>
          </cell>
          <cell r="H637" t="str">
            <v>POLEHAN</v>
          </cell>
          <cell r="M637" t="str">
            <v>NR</v>
          </cell>
          <cell r="N637" t="str">
            <v>NR</v>
          </cell>
          <cell r="O637" t="str">
            <v>NR</v>
          </cell>
        </row>
        <row r="638">
          <cell r="C638">
            <v>44896</v>
          </cell>
          <cell r="H638" t="str">
            <v>POLEHAN</v>
          </cell>
          <cell r="M638" t="str">
            <v>NR</v>
          </cell>
          <cell r="N638" t="str">
            <v>NR</v>
          </cell>
          <cell r="O638" t="str">
            <v>NR</v>
          </cell>
        </row>
        <row r="639">
          <cell r="C639">
            <v>44897</v>
          </cell>
          <cell r="H639" t="str">
            <v>JODIPAN</v>
          </cell>
          <cell r="M639" t="str">
            <v>NR</v>
          </cell>
          <cell r="N639" t="str">
            <v>NR</v>
          </cell>
          <cell r="O639" t="str">
            <v>NR</v>
          </cell>
        </row>
        <row r="640">
          <cell r="C640">
            <v>44897</v>
          </cell>
          <cell r="H640" t="str">
            <v>JODIPAN</v>
          </cell>
          <cell r="M640" t="str">
            <v>NR</v>
          </cell>
          <cell r="N640" t="str">
            <v>NR</v>
          </cell>
          <cell r="O640" t="str">
            <v>NR</v>
          </cell>
        </row>
        <row r="641">
          <cell r="C641">
            <v>44898</v>
          </cell>
          <cell r="H641" t="str">
            <v>BUNULREJO</v>
          </cell>
          <cell r="M641" t="str">
            <v>NR</v>
          </cell>
          <cell r="N641" t="str">
            <v>NR</v>
          </cell>
          <cell r="O641" t="str">
            <v>NR</v>
          </cell>
        </row>
        <row r="642">
          <cell r="C642">
            <v>44898</v>
          </cell>
          <cell r="H642" t="str">
            <v>KESATRIAN</v>
          </cell>
          <cell r="M642" t="str">
            <v>NR</v>
          </cell>
          <cell r="N642" t="str">
            <v>NR</v>
          </cell>
          <cell r="O642" t="str">
            <v>NR</v>
          </cell>
        </row>
        <row r="643">
          <cell r="C643">
            <v>44898</v>
          </cell>
          <cell r="H643" t="str">
            <v>Luar Wilayah</v>
          </cell>
          <cell r="M643" t="str">
            <v>NR</v>
          </cell>
          <cell r="N643" t="str">
            <v>NR</v>
          </cell>
          <cell r="O643" t="str">
            <v>NR</v>
          </cell>
        </row>
        <row r="644">
          <cell r="C644">
            <v>44900</v>
          </cell>
          <cell r="H644" t="str">
            <v>KESATRIAN</v>
          </cell>
          <cell r="M644" t="str">
            <v>NR</v>
          </cell>
          <cell r="N644" t="str">
            <v>NR</v>
          </cell>
          <cell r="O644" t="str">
            <v>NR</v>
          </cell>
        </row>
        <row r="645">
          <cell r="C645">
            <v>44900</v>
          </cell>
          <cell r="H645" t="str">
            <v>POLEHAN</v>
          </cell>
          <cell r="M645" t="str">
            <v>NR</v>
          </cell>
          <cell r="N645" t="str">
            <v>NR</v>
          </cell>
          <cell r="O645" t="str">
            <v>NR</v>
          </cell>
        </row>
        <row r="646">
          <cell r="C646">
            <v>44900</v>
          </cell>
          <cell r="H646" t="str">
            <v>BUNULREJO</v>
          </cell>
          <cell r="M646" t="str">
            <v>NR</v>
          </cell>
          <cell r="N646" t="str">
            <v>NR</v>
          </cell>
          <cell r="O646" t="str">
            <v>NR</v>
          </cell>
        </row>
        <row r="647">
          <cell r="C647">
            <v>44900</v>
          </cell>
          <cell r="H647" t="str">
            <v>BUNULREJO</v>
          </cell>
          <cell r="M647" t="str">
            <v>NR</v>
          </cell>
          <cell r="N647" t="str">
            <v>NR</v>
          </cell>
          <cell r="O647" t="str">
            <v>NR</v>
          </cell>
        </row>
        <row r="648">
          <cell r="C648">
            <v>44901</v>
          </cell>
          <cell r="H648" t="str">
            <v>JODIPAN</v>
          </cell>
          <cell r="M648" t="str">
            <v>NR</v>
          </cell>
          <cell r="N648" t="str">
            <v>NR</v>
          </cell>
          <cell r="O648" t="str">
            <v>NR</v>
          </cell>
        </row>
        <row r="649">
          <cell r="C649">
            <v>44901</v>
          </cell>
          <cell r="H649" t="str">
            <v>KESATRIAN</v>
          </cell>
          <cell r="M649" t="str">
            <v>NR</v>
          </cell>
          <cell r="N649" t="str">
            <v>NR</v>
          </cell>
          <cell r="O649" t="str">
            <v>NR</v>
          </cell>
        </row>
        <row r="650">
          <cell r="C650">
            <v>44901</v>
          </cell>
          <cell r="H650" t="str">
            <v>BUNULREJO</v>
          </cell>
          <cell r="M650" t="str">
            <v>NR</v>
          </cell>
          <cell r="N650" t="str">
            <v>NR</v>
          </cell>
          <cell r="O650" t="str">
            <v>NR</v>
          </cell>
        </row>
        <row r="651">
          <cell r="C651">
            <v>44901</v>
          </cell>
          <cell r="H651" t="str">
            <v>Luar Wilayah</v>
          </cell>
          <cell r="M651" t="str">
            <v>NR</v>
          </cell>
          <cell r="N651" t="str">
            <v>NR</v>
          </cell>
          <cell r="O651" t="str">
            <v>NR</v>
          </cell>
        </row>
        <row r="652">
          <cell r="C652">
            <v>44902</v>
          </cell>
          <cell r="H652" t="str">
            <v>BUNULREJO</v>
          </cell>
          <cell r="M652" t="str">
            <v>NR</v>
          </cell>
          <cell r="N652" t="str">
            <v>NR</v>
          </cell>
          <cell r="O652" t="str">
            <v>NR</v>
          </cell>
        </row>
        <row r="653">
          <cell r="C653">
            <v>44902</v>
          </cell>
          <cell r="H653" t="str">
            <v>POLEHAN</v>
          </cell>
          <cell r="M653" t="str">
            <v>NR</v>
          </cell>
          <cell r="N653" t="str">
            <v>NR</v>
          </cell>
          <cell r="O653" t="str">
            <v>NR</v>
          </cell>
        </row>
        <row r="654">
          <cell r="C654">
            <v>44902</v>
          </cell>
          <cell r="H654" t="str">
            <v>KESATRIAN</v>
          </cell>
          <cell r="M654" t="str">
            <v>NR</v>
          </cell>
          <cell r="N654" t="str">
            <v>NR</v>
          </cell>
          <cell r="O654" t="str">
            <v>NR</v>
          </cell>
        </row>
        <row r="655">
          <cell r="C655">
            <v>44903</v>
          </cell>
          <cell r="H655" t="str">
            <v>JODIPAN</v>
          </cell>
          <cell r="M655" t="str">
            <v>NR</v>
          </cell>
          <cell r="N655" t="str">
            <v>NR</v>
          </cell>
          <cell r="O655" t="str">
            <v>NR</v>
          </cell>
        </row>
        <row r="656">
          <cell r="C656">
            <v>44903</v>
          </cell>
          <cell r="H656" t="str">
            <v>Luar Wilayah</v>
          </cell>
          <cell r="M656" t="str">
            <v>NR</v>
          </cell>
          <cell r="N656" t="str">
            <v>NR</v>
          </cell>
          <cell r="O656" t="str">
            <v>NR</v>
          </cell>
        </row>
        <row r="657">
          <cell r="C657">
            <v>44903</v>
          </cell>
          <cell r="H657" t="str">
            <v>POLEHAN</v>
          </cell>
          <cell r="M657" t="str">
            <v>NR</v>
          </cell>
          <cell r="N657" t="str">
            <v>NR</v>
          </cell>
          <cell r="O657" t="str">
            <v>NR</v>
          </cell>
        </row>
        <row r="658">
          <cell r="C658">
            <v>44903</v>
          </cell>
          <cell r="H658" t="str">
            <v>Luar Wilayah</v>
          </cell>
          <cell r="M658" t="str">
            <v>NR</v>
          </cell>
          <cell r="N658" t="str">
            <v>NR</v>
          </cell>
          <cell r="O658" t="str">
            <v>NR</v>
          </cell>
        </row>
        <row r="659">
          <cell r="C659">
            <v>44903</v>
          </cell>
          <cell r="H659" t="str">
            <v>JODIPAN</v>
          </cell>
          <cell r="M659" t="str">
            <v>NR</v>
          </cell>
          <cell r="N659" t="str">
            <v>NR</v>
          </cell>
          <cell r="O659" t="str">
            <v>NR</v>
          </cell>
        </row>
        <row r="660">
          <cell r="C660">
            <v>44903</v>
          </cell>
          <cell r="H660" t="str">
            <v>POLEHAN</v>
          </cell>
          <cell r="M660" t="str">
            <v>NR</v>
          </cell>
          <cell r="N660" t="str">
            <v>NR</v>
          </cell>
          <cell r="O660" t="str">
            <v>NR</v>
          </cell>
        </row>
        <row r="661">
          <cell r="C661">
            <v>44904</v>
          </cell>
          <cell r="H661" t="str">
            <v>Luar Wilayah</v>
          </cell>
          <cell r="M661" t="str">
            <v>NR</v>
          </cell>
          <cell r="N661" t="str">
            <v>NR</v>
          </cell>
          <cell r="O661" t="str">
            <v>NR</v>
          </cell>
        </row>
        <row r="662">
          <cell r="C662">
            <v>44907</v>
          </cell>
          <cell r="H662" t="str">
            <v>Luar Wilayah</v>
          </cell>
          <cell r="M662" t="str">
            <v>NR</v>
          </cell>
          <cell r="N662" t="str">
            <v>NR</v>
          </cell>
          <cell r="O662" t="str">
            <v>NR</v>
          </cell>
        </row>
        <row r="663">
          <cell r="C663">
            <v>44907</v>
          </cell>
          <cell r="H663" t="str">
            <v>KESATRIAN</v>
          </cell>
          <cell r="M663" t="str">
            <v>NR</v>
          </cell>
          <cell r="N663" t="str">
            <v>NR</v>
          </cell>
          <cell r="O663" t="str">
            <v>NR</v>
          </cell>
        </row>
        <row r="664">
          <cell r="C664">
            <v>44907</v>
          </cell>
          <cell r="H664" t="str">
            <v>JODIPAN</v>
          </cell>
          <cell r="M664" t="str">
            <v>NR</v>
          </cell>
          <cell r="N664" t="str">
            <v>NR</v>
          </cell>
          <cell r="O664" t="str">
            <v>NR</v>
          </cell>
        </row>
        <row r="665">
          <cell r="C665">
            <v>44907</v>
          </cell>
          <cell r="H665" t="str">
            <v>KESATRIAN</v>
          </cell>
          <cell r="M665" t="str">
            <v>NR</v>
          </cell>
          <cell r="N665" t="str">
            <v>NR</v>
          </cell>
          <cell r="O665" t="str">
            <v>NR</v>
          </cell>
        </row>
        <row r="666">
          <cell r="C666">
            <v>44908</v>
          </cell>
          <cell r="H666" t="str">
            <v>KESATRIAN</v>
          </cell>
          <cell r="M666" t="str">
            <v>NR</v>
          </cell>
          <cell r="N666" t="str">
            <v>NR</v>
          </cell>
          <cell r="O666" t="str">
            <v>NR</v>
          </cell>
        </row>
        <row r="667">
          <cell r="C667">
            <v>44908</v>
          </cell>
          <cell r="H667" t="str">
            <v>KESATRIAN</v>
          </cell>
          <cell r="M667" t="str">
            <v>NR</v>
          </cell>
          <cell r="N667" t="str">
            <v>NR</v>
          </cell>
          <cell r="O667" t="str">
            <v>NR</v>
          </cell>
        </row>
        <row r="668">
          <cell r="C668">
            <v>44908</v>
          </cell>
          <cell r="H668" t="str">
            <v>JODIPAN</v>
          </cell>
          <cell r="M668" t="str">
            <v>NR</v>
          </cell>
          <cell r="N668" t="str">
            <v>NR</v>
          </cell>
          <cell r="O668" t="str">
            <v>NR</v>
          </cell>
        </row>
        <row r="669">
          <cell r="C669">
            <v>44908</v>
          </cell>
          <cell r="H669" t="str">
            <v>BUNULREJO</v>
          </cell>
          <cell r="M669" t="str">
            <v>NR</v>
          </cell>
          <cell r="N669" t="str">
            <v>NR</v>
          </cell>
          <cell r="O669" t="str">
            <v>NR</v>
          </cell>
        </row>
        <row r="670">
          <cell r="C670">
            <v>44909</v>
          </cell>
          <cell r="H670" t="str">
            <v>JODIPAN</v>
          </cell>
          <cell r="M670" t="str">
            <v>NR</v>
          </cell>
          <cell r="N670" t="str">
            <v>NR</v>
          </cell>
          <cell r="O670" t="str">
            <v>NR</v>
          </cell>
        </row>
        <row r="671">
          <cell r="C671">
            <v>44909</v>
          </cell>
          <cell r="H671" t="str">
            <v>Luar Wilayah</v>
          </cell>
          <cell r="M671" t="str">
            <v>NR</v>
          </cell>
          <cell r="N671" t="str">
            <v>NR</v>
          </cell>
          <cell r="O671" t="str">
            <v>NR</v>
          </cell>
        </row>
        <row r="672">
          <cell r="C672">
            <v>44909</v>
          </cell>
          <cell r="H672" t="str">
            <v>JODIPAN</v>
          </cell>
          <cell r="M672" t="str">
            <v>NR</v>
          </cell>
          <cell r="N672" t="str">
            <v>NR</v>
          </cell>
          <cell r="O672" t="str">
            <v>NR</v>
          </cell>
        </row>
        <row r="673">
          <cell r="C673">
            <v>44910</v>
          </cell>
          <cell r="H673" t="str">
            <v>BUNULREJO</v>
          </cell>
          <cell r="M673" t="str">
            <v>NR</v>
          </cell>
          <cell r="N673" t="str">
            <v>NR</v>
          </cell>
          <cell r="O673" t="str">
            <v>NR</v>
          </cell>
        </row>
        <row r="674">
          <cell r="C674">
            <v>44911</v>
          </cell>
          <cell r="H674" t="str">
            <v>BUNULREJO</v>
          </cell>
          <cell r="M674" t="str">
            <v>NR</v>
          </cell>
          <cell r="N674" t="str">
            <v>NR</v>
          </cell>
          <cell r="O674" t="str">
            <v>NR</v>
          </cell>
        </row>
        <row r="675">
          <cell r="C675">
            <v>44912</v>
          </cell>
          <cell r="H675" t="str">
            <v>KESATRIAN</v>
          </cell>
          <cell r="M675" t="str">
            <v>NR</v>
          </cell>
          <cell r="N675" t="str">
            <v>NR</v>
          </cell>
          <cell r="O675" t="str">
            <v>NR</v>
          </cell>
        </row>
        <row r="676">
          <cell r="C676">
            <v>44912</v>
          </cell>
          <cell r="H676" t="str">
            <v>KESATRIAN</v>
          </cell>
          <cell r="M676" t="str">
            <v>NR</v>
          </cell>
          <cell r="N676" t="str">
            <v>NR</v>
          </cell>
          <cell r="O676" t="str">
            <v>NR</v>
          </cell>
        </row>
        <row r="677">
          <cell r="C677">
            <v>44914</v>
          </cell>
          <cell r="H677" t="str">
            <v>POLEHAN</v>
          </cell>
          <cell r="M677" t="str">
            <v>NR</v>
          </cell>
          <cell r="N677" t="str">
            <v>NR</v>
          </cell>
          <cell r="O677" t="str">
            <v>NR</v>
          </cell>
        </row>
        <row r="678">
          <cell r="C678">
            <v>44914</v>
          </cell>
          <cell r="H678" t="str">
            <v>JODIPAN</v>
          </cell>
          <cell r="M678" t="str">
            <v>NR</v>
          </cell>
          <cell r="N678" t="str">
            <v>NR</v>
          </cell>
          <cell r="O678" t="str">
            <v>NR</v>
          </cell>
        </row>
        <row r="679">
          <cell r="C679">
            <v>44914</v>
          </cell>
          <cell r="H679" t="str">
            <v>KESATRIAN</v>
          </cell>
          <cell r="M679" t="str">
            <v>NR</v>
          </cell>
          <cell r="N679" t="str">
            <v>NR</v>
          </cell>
          <cell r="O679" t="str">
            <v>NR</v>
          </cell>
        </row>
        <row r="680">
          <cell r="C680">
            <v>44914</v>
          </cell>
          <cell r="H680" t="str">
            <v>KESATRIAN</v>
          </cell>
          <cell r="M680" t="str">
            <v>NR</v>
          </cell>
          <cell r="N680" t="str">
            <v>NR</v>
          </cell>
          <cell r="O680" t="str">
            <v>NR</v>
          </cell>
        </row>
        <row r="681">
          <cell r="C681">
            <v>44914</v>
          </cell>
          <cell r="H681" t="str">
            <v>KESATRIAN</v>
          </cell>
          <cell r="M681" t="str">
            <v>NR</v>
          </cell>
          <cell r="N681" t="str">
            <v>NR</v>
          </cell>
          <cell r="O681" t="str">
            <v>NR</v>
          </cell>
        </row>
        <row r="682">
          <cell r="C682">
            <v>44914</v>
          </cell>
          <cell r="H682" t="str">
            <v>BUNULREJO</v>
          </cell>
          <cell r="M682" t="str">
            <v>NR</v>
          </cell>
          <cell r="N682" t="str">
            <v>NR</v>
          </cell>
          <cell r="O682" t="str">
            <v>NR</v>
          </cell>
        </row>
        <row r="683">
          <cell r="C683">
            <v>44914</v>
          </cell>
          <cell r="H683" t="str">
            <v>POLEHAN</v>
          </cell>
          <cell r="M683" t="str">
            <v>NR</v>
          </cell>
          <cell r="N683" t="str">
            <v>NR</v>
          </cell>
          <cell r="O683" t="str">
            <v>NR</v>
          </cell>
        </row>
        <row r="684">
          <cell r="C684">
            <v>44917</v>
          </cell>
          <cell r="H684" t="str">
            <v>KESATRIAN</v>
          </cell>
          <cell r="M684" t="str">
            <v>NR</v>
          </cell>
          <cell r="N684" t="str">
            <v>NR</v>
          </cell>
          <cell r="O684" t="str">
            <v>NR</v>
          </cell>
        </row>
        <row r="685">
          <cell r="C685">
            <v>44917</v>
          </cell>
          <cell r="H685" t="str">
            <v>POLEHAN</v>
          </cell>
          <cell r="M685" t="str">
            <v>NR</v>
          </cell>
          <cell r="N685" t="str">
            <v>NR</v>
          </cell>
          <cell r="O685" t="str">
            <v>NR</v>
          </cell>
        </row>
        <row r="686">
          <cell r="C686">
            <v>44917</v>
          </cell>
          <cell r="H686" t="str">
            <v>Luar Wilayah</v>
          </cell>
          <cell r="M686" t="str">
            <v>NR</v>
          </cell>
          <cell r="N686" t="str">
            <v>NR</v>
          </cell>
          <cell r="O686" t="str">
            <v>NR</v>
          </cell>
        </row>
        <row r="687">
          <cell r="C687">
            <v>44921</v>
          </cell>
          <cell r="H687" t="str">
            <v>JODIPAN</v>
          </cell>
          <cell r="M687" t="str">
            <v>NR</v>
          </cell>
          <cell r="N687" t="str">
            <v>NR</v>
          </cell>
          <cell r="O687" t="str">
            <v>NR</v>
          </cell>
        </row>
        <row r="688">
          <cell r="C688">
            <v>44921</v>
          </cell>
          <cell r="H688" t="str">
            <v>POLEHAN</v>
          </cell>
          <cell r="M688" t="str">
            <v>NR</v>
          </cell>
          <cell r="N688" t="str">
            <v>NR</v>
          </cell>
          <cell r="O688" t="str">
            <v>NR</v>
          </cell>
        </row>
        <row r="689">
          <cell r="C689">
            <v>44921</v>
          </cell>
          <cell r="H689" t="str">
            <v>JODIPAN</v>
          </cell>
          <cell r="M689" t="str">
            <v>NR</v>
          </cell>
          <cell r="N689" t="str">
            <v>NR</v>
          </cell>
          <cell r="O689" t="str">
            <v>NR</v>
          </cell>
        </row>
        <row r="690">
          <cell r="C690">
            <v>44921</v>
          </cell>
          <cell r="H690" t="str">
            <v>Luar Wilayah</v>
          </cell>
          <cell r="M690" t="str">
            <v>NR</v>
          </cell>
          <cell r="N690" t="str">
            <v>NR</v>
          </cell>
          <cell r="O690" t="str">
            <v>NR</v>
          </cell>
        </row>
        <row r="691">
          <cell r="C691">
            <v>44921</v>
          </cell>
          <cell r="H691" t="str">
            <v>JODIPAN</v>
          </cell>
          <cell r="M691" t="str">
            <v>NR</v>
          </cell>
          <cell r="N691" t="str">
            <v>NR</v>
          </cell>
          <cell r="O691" t="str">
            <v>NR</v>
          </cell>
        </row>
        <row r="692">
          <cell r="C692">
            <v>44923</v>
          </cell>
          <cell r="H692" t="str">
            <v>POLEHAN</v>
          </cell>
          <cell r="M692" t="str">
            <v>NR</v>
          </cell>
          <cell r="N692" t="str">
            <v>NR</v>
          </cell>
          <cell r="O692" t="str">
            <v>NR</v>
          </cell>
        </row>
        <row r="693">
          <cell r="C693">
            <v>44923</v>
          </cell>
          <cell r="H693" t="str">
            <v>KESATRIAN</v>
          </cell>
          <cell r="M693" t="str">
            <v>NR</v>
          </cell>
          <cell r="N693" t="str">
            <v>NR</v>
          </cell>
          <cell r="O693" t="str">
            <v>NR</v>
          </cell>
        </row>
        <row r="694">
          <cell r="C694">
            <v>44923</v>
          </cell>
          <cell r="H694" t="str">
            <v>JODIPAN</v>
          </cell>
          <cell r="M694" t="str">
            <v>NR</v>
          </cell>
          <cell r="N694" t="str">
            <v>NR</v>
          </cell>
          <cell r="O694" t="str">
            <v>NR</v>
          </cell>
        </row>
        <row r="695">
          <cell r="C695">
            <v>44923</v>
          </cell>
          <cell r="H695" t="str">
            <v>BUNULREJO</v>
          </cell>
          <cell r="M695" t="str">
            <v>NR</v>
          </cell>
          <cell r="N695" t="str">
            <v>NR</v>
          </cell>
          <cell r="O695" t="str">
            <v>NR</v>
          </cell>
        </row>
        <row r="696">
          <cell r="C696">
            <v>44923</v>
          </cell>
          <cell r="H696" t="str">
            <v>BUNULREJO</v>
          </cell>
          <cell r="M696" t="str">
            <v>NR</v>
          </cell>
          <cell r="N696" t="str">
            <v>NR</v>
          </cell>
          <cell r="O696" t="str">
            <v>NR</v>
          </cell>
        </row>
        <row r="697">
          <cell r="C697">
            <v>44923</v>
          </cell>
          <cell r="H697" t="str">
            <v>JODIPAN</v>
          </cell>
          <cell r="M697" t="str">
            <v>NR</v>
          </cell>
          <cell r="N697" t="str">
            <v>NR</v>
          </cell>
          <cell r="O697" t="str">
            <v>NR</v>
          </cell>
        </row>
        <row r="698">
          <cell r="C698">
            <v>44924</v>
          </cell>
          <cell r="H698" t="str">
            <v>POLEHAN</v>
          </cell>
          <cell r="M698" t="str">
            <v>NR</v>
          </cell>
          <cell r="N698" t="str">
            <v>NR</v>
          </cell>
          <cell r="O698" t="str">
            <v>NR</v>
          </cell>
        </row>
        <row r="699">
          <cell r="C699">
            <v>44924</v>
          </cell>
          <cell r="H699" t="str">
            <v>BUNULREJO</v>
          </cell>
          <cell r="M699" t="str">
            <v>NR</v>
          </cell>
          <cell r="N699" t="str">
            <v>NR</v>
          </cell>
          <cell r="O699" t="str">
            <v>NR</v>
          </cell>
        </row>
        <row r="700">
          <cell r="C700">
            <v>44924</v>
          </cell>
          <cell r="H700" t="str">
            <v>JODIPAN</v>
          </cell>
          <cell r="M700" t="str">
            <v>NR</v>
          </cell>
          <cell r="N700" t="str">
            <v>NR</v>
          </cell>
          <cell r="O700" t="str">
            <v>NR</v>
          </cell>
        </row>
        <row r="701">
          <cell r="C701">
            <v>44924</v>
          </cell>
          <cell r="H701" t="str">
            <v>JODIPAN</v>
          </cell>
          <cell r="M701" t="str">
            <v>NR</v>
          </cell>
          <cell r="N701" t="str">
            <v>NR</v>
          </cell>
          <cell r="O701" t="str">
            <v>NR</v>
          </cell>
        </row>
        <row r="702">
          <cell r="C702">
            <v>44925</v>
          </cell>
          <cell r="H702" t="str">
            <v>Luar Wilayah</v>
          </cell>
          <cell r="M702" t="str">
            <v>NR</v>
          </cell>
          <cell r="N702" t="str">
            <v>NR</v>
          </cell>
          <cell r="O702" t="str">
            <v>NR</v>
          </cell>
        </row>
        <row r="703">
          <cell r="C703">
            <v>44925</v>
          </cell>
          <cell r="H703" t="str">
            <v>POLEHAN</v>
          </cell>
          <cell r="M703" t="str">
            <v>NR</v>
          </cell>
          <cell r="N703" t="str">
            <v>NR</v>
          </cell>
          <cell r="O703" t="str">
            <v>NR</v>
          </cell>
        </row>
        <row r="704">
          <cell r="C704">
            <v>44925</v>
          </cell>
          <cell r="H704" t="str">
            <v>BUNULREJO</v>
          </cell>
          <cell r="M704" t="str">
            <v>NR</v>
          </cell>
          <cell r="N704" t="str">
            <v>NR</v>
          </cell>
          <cell r="O704" t="str">
            <v>NR</v>
          </cell>
        </row>
        <row r="705">
          <cell r="C705">
            <v>44925</v>
          </cell>
          <cell r="H705" t="str">
            <v>BUNULREJO</v>
          </cell>
          <cell r="M705" t="str">
            <v>NR</v>
          </cell>
          <cell r="N705" t="str">
            <v>NR</v>
          </cell>
          <cell r="O705" t="str">
            <v>NR</v>
          </cell>
        </row>
        <row r="706">
          <cell r="C706">
            <v>44926</v>
          </cell>
          <cell r="H706" t="str">
            <v>BUNULREJO</v>
          </cell>
          <cell r="M706" t="str">
            <v>NR</v>
          </cell>
          <cell r="N706" t="str">
            <v>NR</v>
          </cell>
          <cell r="O706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19"/>
      <sheetName val="Feb19"/>
      <sheetName val="Mar19"/>
      <sheetName val="April19"/>
      <sheetName val="mei19"/>
      <sheetName val="juni19"/>
      <sheetName val="juli19"/>
      <sheetName val="agst19"/>
      <sheetName val="sept19"/>
      <sheetName val="okt19"/>
      <sheetName val="nov19"/>
      <sheetName val="des19"/>
      <sheetName val="Rekap19"/>
      <sheetName val="Rekap18"/>
      <sheetName val="data faskes18"/>
      <sheetName val="data faskes20"/>
      <sheetName val="Jan20"/>
      <sheetName val="Feb20"/>
      <sheetName val="mar20"/>
      <sheetName val="Apr20"/>
      <sheetName val="mei20"/>
      <sheetName val="juni20"/>
      <sheetName val="juli20"/>
      <sheetName val="ags20"/>
      <sheetName val="sept20"/>
      <sheetName val="okt20"/>
      <sheetName val="nov20"/>
      <sheetName val="des20"/>
      <sheetName val="rekap2020"/>
      <sheetName val="3E2 "/>
      <sheetName val="3E3_HepB"/>
    </sheetNames>
    <sheetDataSet>
      <sheetData sheetId="0"/>
      <sheetData sheetId="1">
        <row r="10">
          <cell r="B10" t="str">
            <v>Aketobatu</v>
          </cell>
        </row>
        <row r="11">
          <cell r="B11" t="str">
            <v>Akedotilou</v>
          </cell>
        </row>
        <row r="12">
          <cell r="B12" t="str">
            <v>Aketobololo</v>
          </cell>
        </row>
        <row r="13">
          <cell r="B13" t="str">
            <v>Beringin Jaya</v>
          </cell>
        </row>
        <row r="14">
          <cell r="B14" t="str">
            <v xml:space="preserve">Akelamo </v>
          </cell>
        </row>
        <row r="15">
          <cell r="B15" t="str">
            <v>Siokona</v>
          </cell>
        </row>
        <row r="16">
          <cell r="B16" t="str">
            <v>Akesai</v>
          </cell>
        </row>
        <row r="17">
          <cell r="B17" t="str">
            <v>Akeguraci</v>
          </cell>
        </row>
        <row r="18">
          <cell r="B18" t="str">
            <v>Fanaha</v>
          </cell>
        </row>
        <row r="19">
          <cell r="B19" t="str">
            <v>Togeme</v>
          </cell>
        </row>
        <row r="20">
          <cell r="B20" t="str">
            <v>Yehu</v>
          </cell>
        </row>
        <row r="21">
          <cell r="B21" t="str">
            <v>Lola</v>
          </cell>
        </row>
        <row r="22">
          <cell r="B22" t="str">
            <v>Tauno</v>
          </cell>
        </row>
        <row r="23">
          <cell r="B23" t="str">
            <v>Tadupi</v>
          </cell>
        </row>
        <row r="25">
          <cell r="B25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7"/>
  <sheetViews>
    <sheetView tabSelected="1" topLeftCell="A6" zoomScaleSheetLayoutView="70" workbookViewId="0">
      <pane xSplit="3" topLeftCell="D1" activePane="topRight" state="frozen"/>
      <selection activeCell="A39" sqref="A39"/>
      <selection pane="topRight" activeCell="D100" sqref="D100"/>
    </sheetView>
  </sheetViews>
  <sheetFormatPr defaultRowHeight="15" x14ac:dyDescent="0.25"/>
  <cols>
    <col min="1" max="1" width="5.85546875" style="14" customWidth="1"/>
    <col min="2" max="2" width="22.5703125" style="14" customWidth="1"/>
    <col min="3" max="3" width="1.42578125" style="14" customWidth="1"/>
    <col min="4" max="4" width="9.5703125" style="14" customWidth="1"/>
    <col min="5" max="7" width="7.85546875" style="14" customWidth="1"/>
    <col min="8" max="8" width="11.7109375" style="14" customWidth="1"/>
    <col min="9" max="9" width="10" style="14" customWidth="1"/>
    <col min="10" max="10" width="8.85546875" style="14" customWidth="1"/>
    <col min="11" max="11" width="1.5703125" style="14" customWidth="1"/>
    <col min="12" max="12" width="9.85546875" style="14" customWidth="1"/>
    <col min="13" max="13" width="12.5703125" style="14" customWidth="1"/>
    <col min="14" max="14" width="10.140625" style="14" customWidth="1"/>
    <col min="15" max="15" width="9.85546875" style="14" customWidth="1"/>
    <col min="16" max="16" width="10" style="14" customWidth="1"/>
    <col min="17" max="17" width="11.5703125" style="14" customWidth="1"/>
    <col min="18" max="18" width="9.85546875" style="14" customWidth="1"/>
    <col min="19" max="19" width="11.28515625" style="14" customWidth="1"/>
    <col min="20" max="20" width="11.85546875" style="14" customWidth="1"/>
    <col min="21" max="21" width="11.140625" style="14" customWidth="1"/>
    <col min="22" max="22" width="7.5703125" style="14" customWidth="1"/>
    <col min="23" max="23" width="10.85546875" style="14" customWidth="1"/>
    <col min="24" max="24" width="10.5703125" style="14" customWidth="1"/>
    <col min="25" max="25" width="10.7109375" style="305" customWidth="1"/>
    <col min="26" max="26" width="9.85546875" style="305" customWidth="1"/>
    <col min="27" max="27" width="11.42578125" style="14" customWidth="1"/>
    <col min="28" max="28" width="8.7109375" style="14" customWidth="1"/>
    <col min="29" max="29" width="10.5703125" style="14" customWidth="1"/>
    <col min="30" max="30" width="11.140625" style="14" customWidth="1"/>
    <col min="31" max="31" width="10.5703125" style="14" customWidth="1"/>
    <col min="32" max="32" width="8.85546875" style="14" customWidth="1"/>
    <col min="33" max="33" width="10.28515625" style="14" customWidth="1"/>
    <col min="34" max="34" width="8.5703125" style="218" customWidth="1"/>
    <col min="35" max="35" width="9.140625" style="218" customWidth="1"/>
    <col min="36" max="36" width="9.42578125" style="218" customWidth="1"/>
    <col min="37" max="37" width="8" style="218" customWidth="1"/>
    <col min="38" max="38" width="9.42578125" style="218" customWidth="1"/>
    <col min="39" max="39" width="10.7109375" style="218" customWidth="1"/>
    <col min="40" max="40" width="11" style="218" customWidth="1"/>
    <col min="41" max="42" width="8.42578125" style="218" customWidth="1"/>
    <col min="43" max="43" width="8.28515625" style="218" customWidth="1"/>
    <col min="44" max="44" width="8" style="218" customWidth="1"/>
    <col min="45" max="45" width="7.85546875" style="218" customWidth="1"/>
    <col min="46" max="46" width="14.42578125" style="218" customWidth="1"/>
    <col min="47" max="47" width="13.7109375" style="218" customWidth="1"/>
    <col min="48" max="48" width="27.85546875" style="218" customWidth="1"/>
    <col min="49" max="49" width="21.42578125" style="14" customWidth="1"/>
    <col min="50" max="55" width="14.85546875" style="14" hidden="1" customWidth="1"/>
    <col min="56" max="62" width="14.85546875" style="14" customWidth="1"/>
    <col min="63" max="280" width="9.140625" style="14"/>
    <col min="281" max="281" width="17.7109375" style="14" customWidth="1"/>
    <col min="282" max="285" width="9.140625" style="14"/>
    <col min="286" max="286" width="10" style="14" customWidth="1"/>
    <col min="287" max="287" width="9.5703125" style="14" bestFit="1" customWidth="1"/>
    <col min="288" max="288" width="10.5703125" style="14" customWidth="1"/>
    <col min="289" max="289" width="11" style="14" customWidth="1"/>
    <col min="290" max="290" width="9.140625" style="14"/>
    <col min="291" max="292" width="15.140625" style="14" customWidth="1"/>
    <col min="293" max="293" width="13.140625" style="14" customWidth="1"/>
    <col min="294" max="294" width="19" style="14" customWidth="1"/>
    <col min="295" max="295" width="9.85546875" style="14" customWidth="1"/>
    <col min="296" max="296" width="17.28515625" style="14" customWidth="1"/>
    <col min="297" max="297" width="15.85546875" style="14" customWidth="1"/>
    <col min="298" max="298" width="10.28515625" style="14" customWidth="1"/>
    <col min="299" max="299" width="10.7109375" style="14" customWidth="1"/>
    <col min="300" max="300" width="22.140625" style="14" customWidth="1"/>
    <col min="301" max="301" width="13.5703125" style="14" customWidth="1"/>
    <col min="302" max="302" width="12.85546875" style="14" customWidth="1"/>
    <col min="303" max="303" width="12" style="14" customWidth="1"/>
    <col min="304" max="304" width="12.85546875" style="14" customWidth="1"/>
    <col min="305" max="536" width="9.140625" style="14"/>
    <col min="537" max="537" width="17.7109375" style="14" customWidth="1"/>
    <col min="538" max="541" width="9.140625" style="14"/>
    <col min="542" max="542" width="10" style="14" customWidth="1"/>
    <col min="543" max="543" width="9.5703125" style="14" bestFit="1" customWidth="1"/>
    <col min="544" max="544" width="10.5703125" style="14" customWidth="1"/>
    <col min="545" max="545" width="11" style="14" customWidth="1"/>
    <col min="546" max="546" width="9.140625" style="14"/>
    <col min="547" max="548" width="15.140625" style="14" customWidth="1"/>
    <col min="549" max="549" width="13.140625" style="14" customWidth="1"/>
    <col min="550" max="550" width="19" style="14" customWidth="1"/>
    <col min="551" max="551" width="9.85546875" style="14" customWidth="1"/>
    <col min="552" max="552" width="17.28515625" style="14" customWidth="1"/>
    <col min="553" max="553" width="15.85546875" style="14" customWidth="1"/>
    <col min="554" max="554" width="10.28515625" style="14" customWidth="1"/>
    <col min="555" max="555" width="10.7109375" style="14" customWidth="1"/>
    <col min="556" max="556" width="22.140625" style="14" customWidth="1"/>
    <col min="557" max="557" width="13.5703125" style="14" customWidth="1"/>
    <col min="558" max="558" width="12.85546875" style="14" customWidth="1"/>
    <col min="559" max="559" width="12" style="14" customWidth="1"/>
    <col min="560" max="560" width="12.85546875" style="14" customWidth="1"/>
    <col min="561" max="792" width="9.140625" style="14"/>
    <col min="793" max="793" width="17.7109375" style="14" customWidth="1"/>
    <col min="794" max="797" width="9.140625" style="14"/>
    <col min="798" max="798" width="10" style="14" customWidth="1"/>
    <col min="799" max="799" width="9.5703125" style="14" bestFit="1" customWidth="1"/>
    <col min="800" max="800" width="10.5703125" style="14" customWidth="1"/>
    <col min="801" max="801" width="11" style="14" customWidth="1"/>
    <col min="802" max="802" width="9.140625" style="14"/>
    <col min="803" max="804" width="15.140625" style="14" customWidth="1"/>
    <col min="805" max="805" width="13.140625" style="14" customWidth="1"/>
    <col min="806" max="806" width="19" style="14" customWidth="1"/>
    <col min="807" max="807" width="9.85546875" style="14" customWidth="1"/>
    <col min="808" max="808" width="17.28515625" style="14" customWidth="1"/>
    <col min="809" max="809" width="15.85546875" style="14" customWidth="1"/>
    <col min="810" max="810" width="10.28515625" style="14" customWidth="1"/>
    <col min="811" max="811" width="10.7109375" style="14" customWidth="1"/>
    <col min="812" max="812" width="22.140625" style="14" customWidth="1"/>
    <col min="813" max="813" width="13.5703125" style="14" customWidth="1"/>
    <col min="814" max="814" width="12.85546875" style="14" customWidth="1"/>
    <col min="815" max="815" width="12" style="14" customWidth="1"/>
    <col min="816" max="816" width="12.85546875" style="14" customWidth="1"/>
    <col min="817" max="1048" width="9.140625" style="14"/>
    <col min="1049" max="1049" width="17.7109375" style="14" customWidth="1"/>
    <col min="1050" max="1053" width="9.140625" style="14"/>
    <col min="1054" max="1054" width="10" style="14" customWidth="1"/>
    <col min="1055" max="1055" width="9.5703125" style="14" bestFit="1" customWidth="1"/>
    <col min="1056" max="1056" width="10.5703125" style="14" customWidth="1"/>
    <col min="1057" max="1057" width="11" style="14" customWidth="1"/>
    <col min="1058" max="1058" width="9.140625" style="14"/>
    <col min="1059" max="1060" width="15.140625" style="14" customWidth="1"/>
    <col min="1061" max="1061" width="13.140625" style="14" customWidth="1"/>
    <col min="1062" max="1062" width="19" style="14" customWidth="1"/>
    <col min="1063" max="1063" width="9.85546875" style="14" customWidth="1"/>
    <col min="1064" max="1064" width="17.28515625" style="14" customWidth="1"/>
    <col min="1065" max="1065" width="15.85546875" style="14" customWidth="1"/>
    <col min="1066" max="1066" width="10.28515625" style="14" customWidth="1"/>
    <col min="1067" max="1067" width="10.7109375" style="14" customWidth="1"/>
    <col min="1068" max="1068" width="22.140625" style="14" customWidth="1"/>
    <col min="1069" max="1069" width="13.5703125" style="14" customWidth="1"/>
    <col min="1070" max="1070" width="12.85546875" style="14" customWidth="1"/>
    <col min="1071" max="1071" width="12" style="14" customWidth="1"/>
    <col min="1072" max="1072" width="12.85546875" style="14" customWidth="1"/>
    <col min="1073" max="1304" width="9.140625" style="14"/>
    <col min="1305" max="1305" width="17.7109375" style="14" customWidth="1"/>
    <col min="1306" max="1309" width="9.140625" style="14"/>
    <col min="1310" max="1310" width="10" style="14" customWidth="1"/>
    <col min="1311" max="1311" width="9.5703125" style="14" bestFit="1" customWidth="1"/>
    <col min="1312" max="1312" width="10.5703125" style="14" customWidth="1"/>
    <col min="1313" max="1313" width="11" style="14" customWidth="1"/>
    <col min="1314" max="1314" width="9.140625" style="14"/>
    <col min="1315" max="1316" width="15.140625" style="14" customWidth="1"/>
    <col min="1317" max="1317" width="13.140625" style="14" customWidth="1"/>
    <col min="1318" max="1318" width="19" style="14" customWidth="1"/>
    <col min="1319" max="1319" width="9.85546875" style="14" customWidth="1"/>
    <col min="1320" max="1320" width="17.28515625" style="14" customWidth="1"/>
    <col min="1321" max="1321" width="15.85546875" style="14" customWidth="1"/>
    <col min="1322" max="1322" width="10.28515625" style="14" customWidth="1"/>
    <col min="1323" max="1323" width="10.7109375" style="14" customWidth="1"/>
    <col min="1324" max="1324" width="22.140625" style="14" customWidth="1"/>
    <col min="1325" max="1325" width="13.5703125" style="14" customWidth="1"/>
    <col min="1326" max="1326" width="12.85546875" style="14" customWidth="1"/>
    <col min="1327" max="1327" width="12" style="14" customWidth="1"/>
    <col min="1328" max="1328" width="12.85546875" style="14" customWidth="1"/>
    <col min="1329" max="1560" width="9.140625" style="14"/>
    <col min="1561" max="1561" width="17.7109375" style="14" customWidth="1"/>
    <col min="1562" max="1565" width="9.140625" style="14"/>
    <col min="1566" max="1566" width="10" style="14" customWidth="1"/>
    <col min="1567" max="1567" width="9.5703125" style="14" bestFit="1" customWidth="1"/>
    <col min="1568" max="1568" width="10.5703125" style="14" customWidth="1"/>
    <col min="1569" max="1569" width="11" style="14" customWidth="1"/>
    <col min="1570" max="1570" width="9.140625" style="14"/>
    <col min="1571" max="1572" width="15.140625" style="14" customWidth="1"/>
    <col min="1573" max="1573" width="13.140625" style="14" customWidth="1"/>
    <col min="1574" max="1574" width="19" style="14" customWidth="1"/>
    <col min="1575" max="1575" width="9.85546875" style="14" customWidth="1"/>
    <col min="1576" max="1576" width="17.28515625" style="14" customWidth="1"/>
    <col min="1577" max="1577" width="15.85546875" style="14" customWidth="1"/>
    <col min="1578" max="1578" width="10.28515625" style="14" customWidth="1"/>
    <col min="1579" max="1579" width="10.7109375" style="14" customWidth="1"/>
    <col min="1580" max="1580" width="22.140625" style="14" customWidth="1"/>
    <col min="1581" max="1581" width="13.5703125" style="14" customWidth="1"/>
    <col min="1582" max="1582" width="12.85546875" style="14" customWidth="1"/>
    <col min="1583" max="1583" width="12" style="14" customWidth="1"/>
    <col min="1584" max="1584" width="12.85546875" style="14" customWidth="1"/>
    <col min="1585" max="1816" width="9.140625" style="14"/>
    <col min="1817" max="1817" width="17.7109375" style="14" customWidth="1"/>
    <col min="1818" max="1821" width="9.140625" style="14"/>
    <col min="1822" max="1822" width="10" style="14" customWidth="1"/>
    <col min="1823" max="1823" width="9.5703125" style="14" bestFit="1" customWidth="1"/>
    <col min="1824" max="1824" width="10.5703125" style="14" customWidth="1"/>
    <col min="1825" max="1825" width="11" style="14" customWidth="1"/>
    <col min="1826" max="1826" width="9.140625" style="14"/>
    <col min="1827" max="1828" width="15.140625" style="14" customWidth="1"/>
    <col min="1829" max="1829" width="13.140625" style="14" customWidth="1"/>
    <col min="1830" max="1830" width="19" style="14" customWidth="1"/>
    <col min="1831" max="1831" width="9.85546875" style="14" customWidth="1"/>
    <col min="1832" max="1832" width="17.28515625" style="14" customWidth="1"/>
    <col min="1833" max="1833" width="15.85546875" style="14" customWidth="1"/>
    <col min="1834" max="1834" width="10.28515625" style="14" customWidth="1"/>
    <col min="1835" max="1835" width="10.7109375" style="14" customWidth="1"/>
    <col min="1836" max="1836" width="22.140625" style="14" customWidth="1"/>
    <col min="1837" max="1837" width="13.5703125" style="14" customWidth="1"/>
    <col min="1838" max="1838" width="12.85546875" style="14" customWidth="1"/>
    <col min="1839" max="1839" width="12" style="14" customWidth="1"/>
    <col min="1840" max="1840" width="12.85546875" style="14" customWidth="1"/>
    <col min="1841" max="2072" width="9.140625" style="14"/>
    <col min="2073" max="2073" width="17.7109375" style="14" customWidth="1"/>
    <col min="2074" max="2077" width="9.140625" style="14"/>
    <col min="2078" max="2078" width="10" style="14" customWidth="1"/>
    <col min="2079" max="2079" width="9.5703125" style="14" bestFit="1" customWidth="1"/>
    <col min="2080" max="2080" width="10.5703125" style="14" customWidth="1"/>
    <col min="2081" max="2081" width="11" style="14" customWidth="1"/>
    <col min="2082" max="2082" width="9.140625" style="14"/>
    <col min="2083" max="2084" width="15.140625" style="14" customWidth="1"/>
    <col min="2085" max="2085" width="13.140625" style="14" customWidth="1"/>
    <col min="2086" max="2086" width="19" style="14" customWidth="1"/>
    <col min="2087" max="2087" width="9.85546875" style="14" customWidth="1"/>
    <col min="2088" max="2088" width="17.28515625" style="14" customWidth="1"/>
    <col min="2089" max="2089" width="15.85546875" style="14" customWidth="1"/>
    <col min="2090" max="2090" width="10.28515625" style="14" customWidth="1"/>
    <col min="2091" max="2091" width="10.7109375" style="14" customWidth="1"/>
    <col min="2092" max="2092" width="22.140625" style="14" customWidth="1"/>
    <col min="2093" max="2093" width="13.5703125" style="14" customWidth="1"/>
    <col min="2094" max="2094" width="12.85546875" style="14" customWidth="1"/>
    <col min="2095" max="2095" width="12" style="14" customWidth="1"/>
    <col min="2096" max="2096" width="12.85546875" style="14" customWidth="1"/>
    <col min="2097" max="2328" width="9.140625" style="14"/>
    <col min="2329" max="2329" width="17.7109375" style="14" customWidth="1"/>
    <col min="2330" max="2333" width="9.140625" style="14"/>
    <col min="2334" max="2334" width="10" style="14" customWidth="1"/>
    <col min="2335" max="2335" width="9.5703125" style="14" bestFit="1" customWidth="1"/>
    <col min="2336" max="2336" width="10.5703125" style="14" customWidth="1"/>
    <col min="2337" max="2337" width="11" style="14" customWidth="1"/>
    <col min="2338" max="2338" width="9.140625" style="14"/>
    <col min="2339" max="2340" width="15.140625" style="14" customWidth="1"/>
    <col min="2341" max="2341" width="13.140625" style="14" customWidth="1"/>
    <col min="2342" max="2342" width="19" style="14" customWidth="1"/>
    <col min="2343" max="2343" width="9.85546875" style="14" customWidth="1"/>
    <col min="2344" max="2344" width="17.28515625" style="14" customWidth="1"/>
    <col min="2345" max="2345" width="15.85546875" style="14" customWidth="1"/>
    <col min="2346" max="2346" width="10.28515625" style="14" customWidth="1"/>
    <col min="2347" max="2347" width="10.7109375" style="14" customWidth="1"/>
    <col min="2348" max="2348" width="22.140625" style="14" customWidth="1"/>
    <col min="2349" max="2349" width="13.5703125" style="14" customWidth="1"/>
    <col min="2350" max="2350" width="12.85546875" style="14" customWidth="1"/>
    <col min="2351" max="2351" width="12" style="14" customWidth="1"/>
    <col min="2352" max="2352" width="12.85546875" style="14" customWidth="1"/>
    <col min="2353" max="2584" width="9.140625" style="14"/>
    <col min="2585" max="2585" width="17.7109375" style="14" customWidth="1"/>
    <col min="2586" max="2589" width="9.140625" style="14"/>
    <col min="2590" max="2590" width="10" style="14" customWidth="1"/>
    <col min="2591" max="2591" width="9.5703125" style="14" bestFit="1" customWidth="1"/>
    <col min="2592" max="2592" width="10.5703125" style="14" customWidth="1"/>
    <col min="2593" max="2593" width="11" style="14" customWidth="1"/>
    <col min="2594" max="2594" width="9.140625" style="14"/>
    <col min="2595" max="2596" width="15.140625" style="14" customWidth="1"/>
    <col min="2597" max="2597" width="13.140625" style="14" customWidth="1"/>
    <col min="2598" max="2598" width="19" style="14" customWidth="1"/>
    <col min="2599" max="2599" width="9.85546875" style="14" customWidth="1"/>
    <col min="2600" max="2600" width="17.28515625" style="14" customWidth="1"/>
    <col min="2601" max="2601" width="15.85546875" style="14" customWidth="1"/>
    <col min="2602" max="2602" width="10.28515625" style="14" customWidth="1"/>
    <col min="2603" max="2603" width="10.7109375" style="14" customWidth="1"/>
    <col min="2604" max="2604" width="22.140625" style="14" customWidth="1"/>
    <col min="2605" max="2605" width="13.5703125" style="14" customWidth="1"/>
    <col min="2606" max="2606" width="12.85546875" style="14" customWidth="1"/>
    <col min="2607" max="2607" width="12" style="14" customWidth="1"/>
    <col min="2608" max="2608" width="12.85546875" style="14" customWidth="1"/>
    <col min="2609" max="2840" width="9.140625" style="14"/>
    <col min="2841" max="2841" width="17.7109375" style="14" customWidth="1"/>
    <col min="2842" max="2845" width="9.140625" style="14"/>
    <col min="2846" max="2846" width="10" style="14" customWidth="1"/>
    <col min="2847" max="2847" width="9.5703125" style="14" bestFit="1" customWidth="1"/>
    <col min="2848" max="2848" width="10.5703125" style="14" customWidth="1"/>
    <col min="2849" max="2849" width="11" style="14" customWidth="1"/>
    <col min="2850" max="2850" width="9.140625" style="14"/>
    <col min="2851" max="2852" width="15.140625" style="14" customWidth="1"/>
    <col min="2853" max="2853" width="13.140625" style="14" customWidth="1"/>
    <col min="2854" max="2854" width="19" style="14" customWidth="1"/>
    <col min="2855" max="2855" width="9.85546875" style="14" customWidth="1"/>
    <col min="2856" max="2856" width="17.28515625" style="14" customWidth="1"/>
    <col min="2857" max="2857" width="15.85546875" style="14" customWidth="1"/>
    <col min="2858" max="2858" width="10.28515625" style="14" customWidth="1"/>
    <col min="2859" max="2859" width="10.7109375" style="14" customWidth="1"/>
    <col min="2860" max="2860" width="22.140625" style="14" customWidth="1"/>
    <col min="2861" max="2861" width="13.5703125" style="14" customWidth="1"/>
    <col min="2862" max="2862" width="12.85546875" style="14" customWidth="1"/>
    <col min="2863" max="2863" width="12" style="14" customWidth="1"/>
    <col min="2864" max="2864" width="12.85546875" style="14" customWidth="1"/>
    <col min="2865" max="3096" width="9.140625" style="14"/>
    <col min="3097" max="3097" width="17.7109375" style="14" customWidth="1"/>
    <col min="3098" max="3101" width="9.140625" style="14"/>
    <col min="3102" max="3102" width="10" style="14" customWidth="1"/>
    <col min="3103" max="3103" width="9.5703125" style="14" bestFit="1" customWidth="1"/>
    <col min="3104" max="3104" width="10.5703125" style="14" customWidth="1"/>
    <col min="3105" max="3105" width="11" style="14" customWidth="1"/>
    <col min="3106" max="3106" width="9.140625" style="14"/>
    <col min="3107" max="3108" width="15.140625" style="14" customWidth="1"/>
    <col min="3109" max="3109" width="13.140625" style="14" customWidth="1"/>
    <col min="3110" max="3110" width="19" style="14" customWidth="1"/>
    <col min="3111" max="3111" width="9.85546875" style="14" customWidth="1"/>
    <col min="3112" max="3112" width="17.28515625" style="14" customWidth="1"/>
    <col min="3113" max="3113" width="15.85546875" style="14" customWidth="1"/>
    <col min="3114" max="3114" width="10.28515625" style="14" customWidth="1"/>
    <col min="3115" max="3115" width="10.7109375" style="14" customWidth="1"/>
    <col min="3116" max="3116" width="22.140625" style="14" customWidth="1"/>
    <col min="3117" max="3117" width="13.5703125" style="14" customWidth="1"/>
    <col min="3118" max="3118" width="12.85546875" style="14" customWidth="1"/>
    <col min="3119" max="3119" width="12" style="14" customWidth="1"/>
    <col min="3120" max="3120" width="12.85546875" style="14" customWidth="1"/>
    <col min="3121" max="3352" width="9.140625" style="14"/>
    <col min="3353" max="3353" width="17.7109375" style="14" customWidth="1"/>
    <col min="3354" max="3357" width="9.140625" style="14"/>
    <col min="3358" max="3358" width="10" style="14" customWidth="1"/>
    <col min="3359" max="3359" width="9.5703125" style="14" bestFit="1" customWidth="1"/>
    <col min="3360" max="3360" width="10.5703125" style="14" customWidth="1"/>
    <col min="3361" max="3361" width="11" style="14" customWidth="1"/>
    <col min="3362" max="3362" width="9.140625" style="14"/>
    <col min="3363" max="3364" width="15.140625" style="14" customWidth="1"/>
    <col min="3365" max="3365" width="13.140625" style="14" customWidth="1"/>
    <col min="3366" max="3366" width="19" style="14" customWidth="1"/>
    <col min="3367" max="3367" width="9.85546875" style="14" customWidth="1"/>
    <col min="3368" max="3368" width="17.28515625" style="14" customWidth="1"/>
    <col min="3369" max="3369" width="15.85546875" style="14" customWidth="1"/>
    <col min="3370" max="3370" width="10.28515625" style="14" customWidth="1"/>
    <col min="3371" max="3371" width="10.7109375" style="14" customWidth="1"/>
    <col min="3372" max="3372" width="22.140625" style="14" customWidth="1"/>
    <col min="3373" max="3373" width="13.5703125" style="14" customWidth="1"/>
    <col min="3374" max="3374" width="12.85546875" style="14" customWidth="1"/>
    <col min="3375" max="3375" width="12" style="14" customWidth="1"/>
    <col min="3376" max="3376" width="12.85546875" style="14" customWidth="1"/>
    <col min="3377" max="3608" width="9.140625" style="14"/>
    <col min="3609" max="3609" width="17.7109375" style="14" customWidth="1"/>
    <col min="3610" max="3613" width="9.140625" style="14"/>
    <col min="3614" max="3614" width="10" style="14" customWidth="1"/>
    <col min="3615" max="3615" width="9.5703125" style="14" bestFit="1" customWidth="1"/>
    <col min="3616" max="3616" width="10.5703125" style="14" customWidth="1"/>
    <col min="3617" max="3617" width="11" style="14" customWidth="1"/>
    <col min="3618" max="3618" width="9.140625" style="14"/>
    <col min="3619" max="3620" width="15.140625" style="14" customWidth="1"/>
    <col min="3621" max="3621" width="13.140625" style="14" customWidth="1"/>
    <col min="3622" max="3622" width="19" style="14" customWidth="1"/>
    <col min="3623" max="3623" width="9.85546875" style="14" customWidth="1"/>
    <col min="3624" max="3624" width="17.28515625" style="14" customWidth="1"/>
    <col min="3625" max="3625" width="15.85546875" style="14" customWidth="1"/>
    <col min="3626" max="3626" width="10.28515625" style="14" customWidth="1"/>
    <col min="3627" max="3627" width="10.7109375" style="14" customWidth="1"/>
    <col min="3628" max="3628" width="22.140625" style="14" customWidth="1"/>
    <col min="3629" max="3629" width="13.5703125" style="14" customWidth="1"/>
    <col min="3630" max="3630" width="12.85546875" style="14" customWidth="1"/>
    <col min="3631" max="3631" width="12" style="14" customWidth="1"/>
    <col min="3632" max="3632" width="12.85546875" style="14" customWidth="1"/>
    <col min="3633" max="3864" width="9.140625" style="14"/>
    <col min="3865" max="3865" width="17.7109375" style="14" customWidth="1"/>
    <col min="3866" max="3869" width="9.140625" style="14"/>
    <col min="3870" max="3870" width="10" style="14" customWidth="1"/>
    <col min="3871" max="3871" width="9.5703125" style="14" bestFit="1" customWidth="1"/>
    <col min="3872" max="3872" width="10.5703125" style="14" customWidth="1"/>
    <col min="3873" max="3873" width="11" style="14" customWidth="1"/>
    <col min="3874" max="3874" width="9.140625" style="14"/>
    <col min="3875" max="3876" width="15.140625" style="14" customWidth="1"/>
    <col min="3877" max="3877" width="13.140625" style="14" customWidth="1"/>
    <col min="3878" max="3878" width="19" style="14" customWidth="1"/>
    <col min="3879" max="3879" width="9.85546875" style="14" customWidth="1"/>
    <col min="3880" max="3880" width="17.28515625" style="14" customWidth="1"/>
    <col min="3881" max="3881" width="15.85546875" style="14" customWidth="1"/>
    <col min="3882" max="3882" width="10.28515625" style="14" customWidth="1"/>
    <col min="3883" max="3883" width="10.7109375" style="14" customWidth="1"/>
    <col min="3884" max="3884" width="22.140625" style="14" customWidth="1"/>
    <col min="3885" max="3885" width="13.5703125" style="14" customWidth="1"/>
    <col min="3886" max="3886" width="12.85546875" style="14" customWidth="1"/>
    <col min="3887" max="3887" width="12" style="14" customWidth="1"/>
    <col min="3888" max="3888" width="12.85546875" style="14" customWidth="1"/>
    <col min="3889" max="4120" width="9.140625" style="14"/>
    <col min="4121" max="4121" width="17.7109375" style="14" customWidth="1"/>
    <col min="4122" max="4125" width="9.140625" style="14"/>
    <col min="4126" max="4126" width="10" style="14" customWidth="1"/>
    <col min="4127" max="4127" width="9.5703125" style="14" bestFit="1" customWidth="1"/>
    <col min="4128" max="4128" width="10.5703125" style="14" customWidth="1"/>
    <col min="4129" max="4129" width="11" style="14" customWidth="1"/>
    <col min="4130" max="4130" width="9.140625" style="14"/>
    <col min="4131" max="4132" width="15.140625" style="14" customWidth="1"/>
    <col min="4133" max="4133" width="13.140625" style="14" customWidth="1"/>
    <col min="4134" max="4134" width="19" style="14" customWidth="1"/>
    <col min="4135" max="4135" width="9.85546875" style="14" customWidth="1"/>
    <col min="4136" max="4136" width="17.28515625" style="14" customWidth="1"/>
    <col min="4137" max="4137" width="15.85546875" style="14" customWidth="1"/>
    <col min="4138" max="4138" width="10.28515625" style="14" customWidth="1"/>
    <col min="4139" max="4139" width="10.7109375" style="14" customWidth="1"/>
    <col min="4140" max="4140" width="22.140625" style="14" customWidth="1"/>
    <col min="4141" max="4141" width="13.5703125" style="14" customWidth="1"/>
    <col min="4142" max="4142" width="12.85546875" style="14" customWidth="1"/>
    <col min="4143" max="4143" width="12" style="14" customWidth="1"/>
    <col min="4144" max="4144" width="12.85546875" style="14" customWidth="1"/>
    <col min="4145" max="4376" width="9.140625" style="14"/>
    <col min="4377" max="4377" width="17.7109375" style="14" customWidth="1"/>
    <col min="4378" max="4381" width="9.140625" style="14"/>
    <col min="4382" max="4382" width="10" style="14" customWidth="1"/>
    <col min="4383" max="4383" width="9.5703125" style="14" bestFit="1" customWidth="1"/>
    <col min="4384" max="4384" width="10.5703125" style="14" customWidth="1"/>
    <col min="4385" max="4385" width="11" style="14" customWidth="1"/>
    <col min="4386" max="4386" width="9.140625" style="14"/>
    <col min="4387" max="4388" width="15.140625" style="14" customWidth="1"/>
    <col min="4389" max="4389" width="13.140625" style="14" customWidth="1"/>
    <col min="4390" max="4390" width="19" style="14" customWidth="1"/>
    <col min="4391" max="4391" width="9.85546875" style="14" customWidth="1"/>
    <col min="4392" max="4392" width="17.28515625" style="14" customWidth="1"/>
    <col min="4393" max="4393" width="15.85546875" style="14" customWidth="1"/>
    <col min="4394" max="4394" width="10.28515625" style="14" customWidth="1"/>
    <col min="4395" max="4395" width="10.7109375" style="14" customWidth="1"/>
    <col min="4396" max="4396" width="22.140625" style="14" customWidth="1"/>
    <col min="4397" max="4397" width="13.5703125" style="14" customWidth="1"/>
    <col min="4398" max="4398" width="12.85546875" style="14" customWidth="1"/>
    <col min="4399" max="4399" width="12" style="14" customWidth="1"/>
    <col min="4400" max="4400" width="12.85546875" style="14" customWidth="1"/>
    <col min="4401" max="4632" width="9.140625" style="14"/>
    <col min="4633" max="4633" width="17.7109375" style="14" customWidth="1"/>
    <col min="4634" max="4637" width="9.140625" style="14"/>
    <col min="4638" max="4638" width="10" style="14" customWidth="1"/>
    <col min="4639" max="4639" width="9.5703125" style="14" bestFit="1" customWidth="1"/>
    <col min="4640" max="4640" width="10.5703125" style="14" customWidth="1"/>
    <col min="4641" max="4641" width="11" style="14" customWidth="1"/>
    <col min="4642" max="4642" width="9.140625" style="14"/>
    <col min="4643" max="4644" width="15.140625" style="14" customWidth="1"/>
    <col min="4645" max="4645" width="13.140625" style="14" customWidth="1"/>
    <col min="4646" max="4646" width="19" style="14" customWidth="1"/>
    <col min="4647" max="4647" width="9.85546875" style="14" customWidth="1"/>
    <col min="4648" max="4648" width="17.28515625" style="14" customWidth="1"/>
    <col min="4649" max="4649" width="15.85546875" style="14" customWidth="1"/>
    <col min="4650" max="4650" width="10.28515625" style="14" customWidth="1"/>
    <col min="4651" max="4651" width="10.7109375" style="14" customWidth="1"/>
    <col min="4652" max="4652" width="22.140625" style="14" customWidth="1"/>
    <col min="4653" max="4653" width="13.5703125" style="14" customWidth="1"/>
    <col min="4654" max="4654" width="12.85546875" style="14" customWidth="1"/>
    <col min="4655" max="4655" width="12" style="14" customWidth="1"/>
    <col min="4656" max="4656" width="12.85546875" style="14" customWidth="1"/>
    <col min="4657" max="4888" width="9.140625" style="14"/>
    <col min="4889" max="4889" width="17.7109375" style="14" customWidth="1"/>
    <col min="4890" max="4893" width="9.140625" style="14"/>
    <col min="4894" max="4894" width="10" style="14" customWidth="1"/>
    <col min="4895" max="4895" width="9.5703125" style="14" bestFit="1" customWidth="1"/>
    <col min="4896" max="4896" width="10.5703125" style="14" customWidth="1"/>
    <col min="4897" max="4897" width="11" style="14" customWidth="1"/>
    <col min="4898" max="4898" width="9.140625" style="14"/>
    <col min="4899" max="4900" width="15.140625" style="14" customWidth="1"/>
    <col min="4901" max="4901" width="13.140625" style="14" customWidth="1"/>
    <col min="4902" max="4902" width="19" style="14" customWidth="1"/>
    <col min="4903" max="4903" width="9.85546875" style="14" customWidth="1"/>
    <col min="4904" max="4904" width="17.28515625" style="14" customWidth="1"/>
    <col min="4905" max="4905" width="15.85546875" style="14" customWidth="1"/>
    <col min="4906" max="4906" width="10.28515625" style="14" customWidth="1"/>
    <col min="4907" max="4907" width="10.7109375" style="14" customWidth="1"/>
    <col min="4908" max="4908" width="22.140625" style="14" customWidth="1"/>
    <col min="4909" max="4909" width="13.5703125" style="14" customWidth="1"/>
    <col min="4910" max="4910" width="12.85546875" style="14" customWidth="1"/>
    <col min="4911" max="4911" width="12" style="14" customWidth="1"/>
    <col min="4912" max="4912" width="12.85546875" style="14" customWidth="1"/>
    <col min="4913" max="5144" width="9.140625" style="14"/>
    <col min="5145" max="5145" width="17.7109375" style="14" customWidth="1"/>
    <col min="5146" max="5149" width="9.140625" style="14"/>
    <col min="5150" max="5150" width="10" style="14" customWidth="1"/>
    <col min="5151" max="5151" width="9.5703125" style="14" bestFit="1" customWidth="1"/>
    <col min="5152" max="5152" width="10.5703125" style="14" customWidth="1"/>
    <col min="5153" max="5153" width="11" style="14" customWidth="1"/>
    <col min="5154" max="5154" width="9.140625" style="14"/>
    <col min="5155" max="5156" width="15.140625" style="14" customWidth="1"/>
    <col min="5157" max="5157" width="13.140625" style="14" customWidth="1"/>
    <col min="5158" max="5158" width="19" style="14" customWidth="1"/>
    <col min="5159" max="5159" width="9.85546875" style="14" customWidth="1"/>
    <col min="5160" max="5160" width="17.28515625" style="14" customWidth="1"/>
    <col min="5161" max="5161" width="15.85546875" style="14" customWidth="1"/>
    <col min="5162" max="5162" width="10.28515625" style="14" customWidth="1"/>
    <col min="5163" max="5163" width="10.7109375" style="14" customWidth="1"/>
    <col min="5164" max="5164" width="22.140625" style="14" customWidth="1"/>
    <col min="5165" max="5165" width="13.5703125" style="14" customWidth="1"/>
    <col min="5166" max="5166" width="12.85546875" style="14" customWidth="1"/>
    <col min="5167" max="5167" width="12" style="14" customWidth="1"/>
    <col min="5168" max="5168" width="12.85546875" style="14" customWidth="1"/>
    <col min="5169" max="5400" width="9.140625" style="14"/>
    <col min="5401" max="5401" width="17.7109375" style="14" customWidth="1"/>
    <col min="5402" max="5405" width="9.140625" style="14"/>
    <col min="5406" max="5406" width="10" style="14" customWidth="1"/>
    <col min="5407" max="5407" width="9.5703125" style="14" bestFit="1" customWidth="1"/>
    <col min="5408" max="5408" width="10.5703125" style="14" customWidth="1"/>
    <col min="5409" max="5409" width="11" style="14" customWidth="1"/>
    <col min="5410" max="5410" width="9.140625" style="14"/>
    <col min="5411" max="5412" width="15.140625" style="14" customWidth="1"/>
    <col min="5413" max="5413" width="13.140625" style="14" customWidth="1"/>
    <col min="5414" max="5414" width="19" style="14" customWidth="1"/>
    <col min="5415" max="5415" width="9.85546875" style="14" customWidth="1"/>
    <col min="5416" max="5416" width="17.28515625" style="14" customWidth="1"/>
    <col min="5417" max="5417" width="15.85546875" style="14" customWidth="1"/>
    <col min="5418" max="5418" width="10.28515625" style="14" customWidth="1"/>
    <col min="5419" max="5419" width="10.7109375" style="14" customWidth="1"/>
    <col min="5420" max="5420" width="22.140625" style="14" customWidth="1"/>
    <col min="5421" max="5421" width="13.5703125" style="14" customWidth="1"/>
    <col min="5422" max="5422" width="12.85546875" style="14" customWidth="1"/>
    <col min="5423" max="5423" width="12" style="14" customWidth="1"/>
    <col min="5424" max="5424" width="12.85546875" style="14" customWidth="1"/>
    <col min="5425" max="5656" width="9.140625" style="14"/>
    <col min="5657" max="5657" width="17.7109375" style="14" customWidth="1"/>
    <col min="5658" max="5661" width="9.140625" style="14"/>
    <col min="5662" max="5662" width="10" style="14" customWidth="1"/>
    <col min="5663" max="5663" width="9.5703125" style="14" bestFit="1" customWidth="1"/>
    <col min="5664" max="5664" width="10.5703125" style="14" customWidth="1"/>
    <col min="5665" max="5665" width="11" style="14" customWidth="1"/>
    <col min="5666" max="5666" width="9.140625" style="14"/>
    <col min="5667" max="5668" width="15.140625" style="14" customWidth="1"/>
    <col min="5669" max="5669" width="13.140625" style="14" customWidth="1"/>
    <col min="5670" max="5670" width="19" style="14" customWidth="1"/>
    <col min="5671" max="5671" width="9.85546875" style="14" customWidth="1"/>
    <col min="5672" max="5672" width="17.28515625" style="14" customWidth="1"/>
    <col min="5673" max="5673" width="15.85546875" style="14" customWidth="1"/>
    <col min="5674" max="5674" width="10.28515625" style="14" customWidth="1"/>
    <col min="5675" max="5675" width="10.7109375" style="14" customWidth="1"/>
    <col min="5676" max="5676" width="22.140625" style="14" customWidth="1"/>
    <col min="5677" max="5677" width="13.5703125" style="14" customWidth="1"/>
    <col min="5678" max="5678" width="12.85546875" style="14" customWidth="1"/>
    <col min="5679" max="5679" width="12" style="14" customWidth="1"/>
    <col min="5680" max="5680" width="12.85546875" style="14" customWidth="1"/>
    <col min="5681" max="5912" width="9.140625" style="14"/>
    <col min="5913" max="5913" width="17.7109375" style="14" customWidth="1"/>
    <col min="5914" max="5917" width="9.140625" style="14"/>
    <col min="5918" max="5918" width="10" style="14" customWidth="1"/>
    <col min="5919" max="5919" width="9.5703125" style="14" bestFit="1" customWidth="1"/>
    <col min="5920" max="5920" width="10.5703125" style="14" customWidth="1"/>
    <col min="5921" max="5921" width="11" style="14" customWidth="1"/>
    <col min="5922" max="5922" width="9.140625" style="14"/>
    <col min="5923" max="5924" width="15.140625" style="14" customWidth="1"/>
    <col min="5925" max="5925" width="13.140625" style="14" customWidth="1"/>
    <col min="5926" max="5926" width="19" style="14" customWidth="1"/>
    <col min="5927" max="5927" width="9.85546875" style="14" customWidth="1"/>
    <col min="5928" max="5928" width="17.28515625" style="14" customWidth="1"/>
    <col min="5929" max="5929" width="15.85546875" style="14" customWidth="1"/>
    <col min="5930" max="5930" width="10.28515625" style="14" customWidth="1"/>
    <col min="5931" max="5931" width="10.7109375" style="14" customWidth="1"/>
    <col min="5932" max="5932" width="22.140625" style="14" customWidth="1"/>
    <col min="5933" max="5933" width="13.5703125" style="14" customWidth="1"/>
    <col min="5934" max="5934" width="12.85546875" style="14" customWidth="1"/>
    <col min="5935" max="5935" width="12" style="14" customWidth="1"/>
    <col min="5936" max="5936" width="12.85546875" style="14" customWidth="1"/>
    <col min="5937" max="6168" width="9.140625" style="14"/>
    <col min="6169" max="6169" width="17.7109375" style="14" customWidth="1"/>
    <col min="6170" max="6173" width="9.140625" style="14"/>
    <col min="6174" max="6174" width="10" style="14" customWidth="1"/>
    <col min="6175" max="6175" width="9.5703125" style="14" bestFit="1" customWidth="1"/>
    <col min="6176" max="6176" width="10.5703125" style="14" customWidth="1"/>
    <col min="6177" max="6177" width="11" style="14" customWidth="1"/>
    <col min="6178" max="6178" width="9.140625" style="14"/>
    <col min="6179" max="6180" width="15.140625" style="14" customWidth="1"/>
    <col min="6181" max="6181" width="13.140625" style="14" customWidth="1"/>
    <col min="6182" max="6182" width="19" style="14" customWidth="1"/>
    <col min="6183" max="6183" width="9.85546875" style="14" customWidth="1"/>
    <col min="6184" max="6184" width="17.28515625" style="14" customWidth="1"/>
    <col min="6185" max="6185" width="15.85546875" style="14" customWidth="1"/>
    <col min="6186" max="6186" width="10.28515625" style="14" customWidth="1"/>
    <col min="6187" max="6187" width="10.7109375" style="14" customWidth="1"/>
    <col min="6188" max="6188" width="22.140625" style="14" customWidth="1"/>
    <col min="6189" max="6189" width="13.5703125" style="14" customWidth="1"/>
    <col min="6190" max="6190" width="12.85546875" style="14" customWidth="1"/>
    <col min="6191" max="6191" width="12" style="14" customWidth="1"/>
    <col min="6192" max="6192" width="12.85546875" style="14" customWidth="1"/>
    <col min="6193" max="6424" width="9.140625" style="14"/>
    <col min="6425" max="6425" width="17.7109375" style="14" customWidth="1"/>
    <col min="6426" max="6429" width="9.140625" style="14"/>
    <col min="6430" max="6430" width="10" style="14" customWidth="1"/>
    <col min="6431" max="6431" width="9.5703125" style="14" bestFit="1" customWidth="1"/>
    <col min="6432" max="6432" width="10.5703125" style="14" customWidth="1"/>
    <col min="6433" max="6433" width="11" style="14" customWidth="1"/>
    <col min="6434" max="6434" width="9.140625" style="14"/>
    <col min="6435" max="6436" width="15.140625" style="14" customWidth="1"/>
    <col min="6437" max="6437" width="13.140625" style="14" customWidth="1"/>
    <col min="6438" max="6438" width="19" style="14" customWidth="1"/>
    <col min="6439" max="6439" width="9.85546875" style="14" customWidth="1"/>
    <col min="6440" max="6440" width="17.28515625" style="14" customWidth="1"/>
    <col min="6441" max="6441" width="15.85546875" style="14" customWidth="1"/>
    <col min="6442" max="6442" width="10.28515625" style="14" customWidth="1"/>
    <col min="6443" max="6443" width="10.7109375" style="14" customWidth="1"/>
    <col min="6444" max="6444" width="22.140625" style="14" customWidth="1"/>
    <col min="6445" max="6445" width="13.5703125" style="14" customWidth="1"/>
    <col min="6446" max="6446" width="12.85546875" style="14" customWidth="1"/>
    <col min="6447" max="6447" width="12" style="14" customWidth="1"/>
    <col min="6448" max="6448" width="12.85546875" style="14" customWidth="1"/>
    <col min="6449" max="6680" width="9.140625" style="14"/>
    <col min="6681" max="6681" width="17.7109375" style="14" customWidth="1"/>
    <col min="6682" max="6685" width="9.140625" style="14"/>
    <col min="6686" max="6686" width="10" style="14" customWidth="1"/>
    <col min="6687" max="6687" width="9.5703125" style="14" bestFit="1" customWidth="1"/>
    <col min="6688" max="6688" width="10.5703125" style="14" customWidth="1"/>
    <col min="6689" max="6689" width="11" style="14" customWidth="1"/>
    <col min="6690" max="6690" width="9.140625" style="14"/>
    <col min="6691" max="6692" width="15.140625" style="14" customWidth="1"/>
    <col min="6693" max="6693" width="13.140625" style="14" customWidth="1"/>
    <col min="6694" max="6694" width="19" style="14" customWidth="1"/>
    <col min="6695" max="6695" width="9.85546875" style="14" customWidth="1"/>
    <col min="6696" max="6696" width="17.28515625" style="14" customWidth="1"/>
    <col min="6697" max="6697" width="15.85546875" style="14" customWidth="1"/>
    <col min="6698" max="6698" width="10.28515625" style="14" customWidth="1"/>
    <col min="6699" max="6699" width="10.7109375" style="14" customWidth="1"/>
    <col min="6700" max="6700" width="22.140625" style="14" customWidth="1"/>
    <col min="6701" max="6701" width="13.5703125" style="14" customWidth="1"/>
    <col min="6702" max="6702" width="12.85546875" style="14" customWidth="1"/>
    <col min="6703" max="6703" width="12" style="14" customWidth="1"/>
    <col min="6704" max="6704" width="12.85546875" style="14" customWidth="1"/>
    <col min="6705" max="6936" width="9.140625" style="14"/>
    <col min="6937" max="6937" width="17.7109375" style="14" customWidth="1"/>
    <col min="6938" max="6941" width="9.140625" style="14"/>
    <col min="6942" max="6942" width="10" style="14" customWidth="1"/>
    <col min="6943" max="6943" width="9.5703125" style="14" bestFit="1" customWidth="1"/>
    <col min="6944" max="6944" width="10.5703125" style="14" customWidth="1"/>
    <col min="6945" max="6945" width="11" style="14" customWidth="1"/>
    <col min="6946" max="6946" width="9.140625" style="14"/>
    <col min="6947" max="6948" width="15.140625" style="14" customWidth="1"/>
    <col min="6949" max="6949" width="13.140625" style="14" customWidth="1"/>
    <col min="6950" max="6950" width="19" style="14" customWidth="1"/>
    <col min="6951" max="6951" width="9.85546875" style="14" customWidth="1"/>
    <col min="6952" max="6952" width="17.28515625" style="14" customWidth="1"/>
    <col min="6953" max="6953" width="15.85546875" style="14" customWidth="1"/>
    <col min="6954" max="6954" width="10.28515625" style="14" customWidth="1"/>
    <col min="6955" max="6955" width="10.7109375" style="14" customWidth="1"/>
    <col min="6956" max="6956" width="22.140625" style="14" customWidth="1"/>
    <col min="6957" max="6957" width="13.5703125" style="14" customWidth="1"/>
    <col min="6958" max="6958" width="12.85546875" style="14" customWidth="1"/>
    <col min="6959" max="6959" width="12" style="14" customWidth="1"/>
    <col min="6960" max="6960" width="12.85546875" style="14" customWidth="1"/>
    <col min="6961" max="7192" width="9.140625" style="14"/>
    <col min="7193" max="7193" width="17.7109375" style="14" customWidth="1"/>
    <col min="7194" max="7197" width="9.140625" style="14"/>
    <col min="7198" max="7198" width="10" style="14" customWidth="1"/>
    <col min="7199" max="7199" width="9.5703125" style="14" bestFit="1" customWidth="1"/>
    <col min="7200" max="7200" width="10.5703125" style="14" customWidth="1"/>
    <col min="7201" max="7201" width="11" style="14" customWidth="1"/>
    <col min="7202" max="7202" width="9.140625" style="14"/>
    <col min="7203" max="7204" width="15.140625" style="14" customWidth="1"/>
    <col min="7205" max="7205" width="13.140625" style="14" customWidth="1"/>
    <col min="7206" max="7206" width="19" style="14" customWidth="1"/>
    <col min="7207" max="7207" width="9.85546875" style="14" customWidth="1"/>
    <col min="7208" max="7208" width="17.28515625" style="14" customWidth="1"/>
    <col min="7209" max="7209" width="15.85546875" style="14" customWidth="1"/>
    <col min="7210" max="7210" width="10.28515625" style="14" customWidth="1"/>
    <col min="7211" max="7211" width="10.7109375" style="14" customWidth="1"/>
    <col min="7212" max="7212" width="22.140625" style="14" customWidth="1"/>
    <col min="7213" max="7213" width="13.5703125" style="14" customWidth="1"/>
    <col min="7214" max="7214" width="12.85546875" style="14" customWidth="1"/>
    <col min="7215" max="7215" width="12" style="14" customWidth="1"/>
    <col min="7216" max="7216" width="12.85546875" style="14" customWidth="1"/>
    <col min="7217" max="7448" width="9.140625" style="14"/>
    <col min="7449" max="7449" width="17.7109375" style="14" customWidth="1"/>
    <col min="7450" max="7453" width="9.140625" style="14"/>
    <col min="7454" max="7454" width="10" style="14" customWidth="1"/>
    <col min="7455" max="7455" width="9.5703125" style="14" bestFit="1" customWidth="1"/>
    <col min="7456" max="7456" width="10.5703125" style="14" customWidth="1"/>
    <col min="7457" max="7457" width="11" style="14" customWidth="1"/>
    <col min="7458" max="7458" width="9.140625" style="14"/>
    <col min="7459" max="7460" width="15.140625" style="14" customWidth="1"/>
    <col min="7461" max="7461" width="13.140625" style="14" customWidth="1"/>
    <col min="7462" max="7462" width="19" style="14" customWidth="1"/>
    <col min="7463" max="7463" width="9.85546875" style="14" customWidth="1"/>
    <col min="7464" max="7464" width="17.28515625" style="14" customWidth="1"/>
    <col min="7465" max="7465" width="15.85546875" style="14" customWidth="1"/>
    <col min="7466" max="7466" width="10.28515625" style="14" customWidth="1"/>
    <col min="7467" max="7467" width="10.7109375" style="14" customWidth="1"/>
    <col min="7468" max="7468" width="22.140625" style="14" customWidth="1"/>
    <col min="7469" max="7469" width="13.5703125" style="14" customWidth="1"/>
    <col min="7470" max="7470" width="12.85546875" style="14" customWidth="1"/>
    <col min="7471" max="7471" width="12" style="14" customWidth="1"/>
    <col min="7472" max="7472" width="12.85546875" style="14" customWidth="1"/>
    <col min="7473" max="7704" width="9.140625" style="14"/>
    <col min="7705" max="7705" width="17.7109375" style="14" customWidth="1"/>
    <col min="7706" max="7709" width="9.140625" style="14"/>
    <col min="7710" max="7710" width="10" style="14" customWidth="1"/>
    <col min="7711" max="7711" width="9.5703125" style="14" bestFit="1" customWidth="1"/>
    <col min="7712" max="7712" width="10.5703125" style="14" customWidth="1"/>
    <col min="7713" max="7713" width="11" style="14" customWidth="1"/>
    <col min="7714" max="7714" width="9.140625" style="14"/>
    <col min="7715" max="7716" width="15.140625" style="14" customWidth="1"/>
    <col min="7717" max="7717" width="13.140625" style="14" customWidth="1"/>
    <col min="7718" max="7718" width="19" style="14" customWidth="1"/>
    <col min="7719" max="7719" width="9.85546875" style="14" customWidth="1"/>
    <col min="7720" max="7720" width="17.28515625" style="14" customWidth="1"/>
    <col min="7721" max="7721" width="15.85546875" style="14" customWidth="1"/>
    <col min="7722" max="7722" width="10.28515625" style="14" customWidth="1"/>
    <col min="7723" max="7723" width="10.7109375" style="14" customWidth="1"/>
    <col min="7724" max="7724" width="22.140625" style="14" customWidth="1"/>
    <col min="7725" max="7725" width="13.5703125" style="14" customWidth="1"/>
    <col min="7726" max="7726" width="12.85546875" style="14" customWidth="1"/>
    <col min="7727" max="7727" width="12" style="14" customWidth="1"/>
    <col min="7728" max="7728" width="12.85546875" style="14" customWidth="1"/>
    <col min="7729" max="7960" width="9.140625" style="14"/>
    <col min="7961" max="7961" width="17.7109375" style="14" customWidth="1"/>
    <col min="7962" max="7965" width="9.140625" style="14"/>
    <col min="7966" max="7966" width="10" style="14" customWidth="1"/>
    <col min="7967" max="7967" width="9.5703125" style="14" bestFit="1" customWidth="1"/>
    <col min="7968" max="7968" width="10.5703125" style="14" customWidth="1"/>
    <col min="7969" max="7969" width="11" style="14" customWidth="1"/>
    <col min="7970" max="7970" width="9.140625" style="14"/>
    <col min="7971" max="7972" width="15.140625" style="14" customWidth="1"/>
    <col min="7973" max="7973" width="13.140625" style="14" customWidth="1"/>
    <col min="7974" max="7974" width="19" style="14" customWidth="1"/>
    <col min="7975" max="7975" width="9.85546875" style="14" customWidth="1"/>
    <col min="7976" max="7976" width="17.28515625" style="14" customWidth="1"/>
    <col min="7977" max="7977" width="15.85546875" style="14" customWidth="1"/>
    <col min="7978" max="7978" width="10.28515625" style="14" customWidth="1"/>
    <col min="7979" max="7979" width="10.7109375" style="14" customWidth="1"/>
    <col min="7980" max="7980" width="22.140625" style="14" customWidth="1"/>
    <col min="7981" max="7981" width="13.5703125" style="14" customWidth="1"/>
    <col min="7982" max="7982" width="12.85546875" style="14" customWidth="1"/>
    <col min="7983" max="7983" width="12" style="14" customWidth="1"/>
    <col min="7984" max="7984" width="12.85546875" style="14" customWidth="1"/>
    <col min="7985" max="8216" width="9.140625" style="14"/>
    <col min="8217" max="8217" width="17.7109375" style="14" customWidth="1"/>
    <col min="8218" max="8221" width="9.140625" style="14"/>
    <col min="8222" max="8222" width="10" style="14" customWidth="1"/>
    <col min="8223" max="8223" width="9.5703125" style="14" bestFit="1" customWidth="1"/>
    <col min="8224" max="8224" width="10.5703125" style="14" customWidth="1"/>
    <col min="8225" max="8225" width="11" style="14" customWidth="1"/>
    <col min="8226" max="8226" width="9.140625" style="14"/>
    <col min="8227" max="8228" width="15.140625" style="14" customWidth="1"/>
    <col min="8229" max="8229" width="13.140625" style="14" customWidth="1"/>
    <col min="8230" max="8230" width="19" style="14" customWidth="1"/>
    <col min="8231" max="8231" width="9.85546875" style="14" customWidth="1"/>
    <col min="8232" max="8232" width="17.28515625" style="14" customWidth="1"/>
    <col min="8233" max="8233" width="15.85546875" style="14" customWidth="1"/>
    <col min="8234" max="8234" width="10.28515625" style="14" customWidth="1"/>
    <col min="8235" max="8235" width="10.7109375" style="14" customWidth="1"/>
    <col min="8236" max="8236" width="22.140625" style="14" customWidth="1"/>
    <col min="8237" max="8237" width="13.5703125" style="14" customWidth="1"/>
    <col min="8238" max="8238" width="12.85546875" style="14" customWidth="1"/>
    <col min="8239" max="8239" width="12" style="14" customWidth="1"/>
    <col min="8240" max="8240" width="12.85546875" style="14" customWidth="1"/>
    <col min="8241" max="8472" width="9.140625" style="14"/>
    <col min="8473" max="8473" width="17.7109375" style="14" customWidth="1"/>
    <col min="8474" max="8477" width="9.140625" style="14"/>
    <col min="8478" max="8478" width="10" style="14" customWidth="1"/>
    <col min="8479" max="8479" width="9.5703125" style="14" bestFit="1" customWidth="1"/>
    <col min="8480" max="8480" width="10.5703125" style="14" customWidth="1"/>
    <col min="8481" max="8481" width="11" style="14" customWidth="1"/>
    <col min="8482" max="8482" width="9.140625" style="14"/>
    <col min="8483" max="8484" width="15.140625" style="14" customWidth="1"/>
    <col min="8485" max="8485" width="13.140625" style="14" customWidth="1"/>
    <col min="8486" max="8486" width="19" style="14" customWidth="1"/>
    <col min="8487" max="8487" width="9.85546875" style="14" customWidth="1"/>
    <col min="8488" max="8488" width="17.28515625" style="14" customWidth="1"/>
    <col min="8489" max="8489" width="15.85546875" style="14" customWidth="1"/>
    <col min="8490" max="8490" width="10.28515625" style="14" customWidth="1"/>
    <col min="8491" max="8491" width="10.7109375" style="14" customWidth="1"/>
    <col min="8492" max="8492" width="22.140625" style="14" customWidth="1"/>
    <col min="8493" max="8493" width="13.5703125" style="14" customWidth="1"/>
    <col min="8494" max="8494" width="12.85546875" style="14" customWidth="1"/>
    <col min="8495" max="8495" width="12" style="14" customWidth="1"/>
    <col min="8496" max="8496" width="12.85546875" style="14" customWidth="1"/>
    <col min="8497" max="8728" width="9.140625" style="14"/>
    <col min="8729" max="8729" width="17.7109375" style="14" customWidth="1"/>
    <col min="8730" max="8733" width="9.140625" style="14"/>
    <col min="8734" max="8734" width="10" style="14" customWidth="1"/>
    <col min="8735" max="8735" width="9.5703125" style="14" bestFit="1" customWidth="1"/>
    <col min="8736" max="8736" width="10.5703125" style="14" customWidth="1"/>
    <col min="8737" max="8737" width="11" style="14" customWidth="1"/>
    <col min="8738" max="8738" width="9.140625" style="14"/>
    <col min="8739" max="8740" width="15.140625" style="14" customWidth="1"/>
    <col min="8741" max="8741" width="13.140625" style="14" customWidth="1"/>
    <col min="8742" max="8742" width="19" style="14" customWidth="1"/>
    <col min="8743" max="8743" width="9.85546875" style="14" customWidth="1"/>
    <col min="8744" max="8744" width="17.28515625" style="14" customWidth="1"/>
    <col min="8745" max="8745" width="15.85546875" style="14" customWidth="1"/>
    <col min="8746" max="8746" width="10.28515625" style="14" customWidth="1"/>
    <col min="8747" max="8747" width="10.7109375" style="14" customWidth="1"/>
    <col min="8748" max="8748" width="22.140625" style="14" customWidth="1"/>
    <col min="8749" max="8749" width="13.5703125" style="14" customWidth="1"/>
    <col min="8750" max="8750" width="12.85546875" style="14" customWidth="1"/>
    <col min="8751" max="8751" width="12" style="14" customWidth="1"/>
    <col min="8752" max="8752" width="12.85546875" style="14" customWidth="1"/>
    <col min="8753" max="8984" width="9.140625" style="14"/>
    <col min="8985" max="8985" width="17.7109375" style="14" customWidth="1"/>
    <col min="8986" max="8989" width="9.140625" style="14"/>
    <col min="8990" max="8990" width="10" style="14" customWidth="1"/>
    <col min="8991" max="8991" width="9.5703125" style="14" bestFit="1" customWidth="1"/>
    <col min="8992" max="8992" width="10.5703125" style="14" customWidth="1"/>
    <col min="8993" max="8993" width="11" style="14" customWidth="1"/>
    <col min="8994" max="8994" width="9.140625" style="14"/>
    <col min="8995" max="8996" width="15.140625" style="14" customWidth="1"/>
    <col min="8997" max="8997" width="13.140625" style="14" customWidth="1"/>
    <col min="8998" max="8998" width="19" style="14" customWidth="1"/>
    <col min="8999" max="8999" width="9.85546875" style="14" customWidth="1"/>
    <col min="9000" max="9000" width="17.28515625" style="14" customWidth="1"/>
    <col min="9001" max="9001" width="15.85546875" style="14" customWidth="1"/>
    <col min="9002" max="9002" width="10.28515625" style="14" customWidth="1"/>
    <col min="9003" max="9003" width="10.7109375" style="14" customWidth="1"/>
    <col min="9004" max="9004" width="22.140625" style="14" customWidth="1"/>
    <col min="9005" max="9005" width="13.5703125" style="14" customWidth="1"/>
    <col min="9006" max="9006" width="12.85546875" style="14" customWidth="1"/>
    <col min="9007" max="9007" width="12" style="14" customWidth="1"/>
    <col min="9008" max="9008" width="12.85546875" style="14" customWidth="1"/>
    <col min="9009" max="9240" width="9.140625" style="14"/>
    <col min="9241" max="9241" width="17.7109375" style="14" customWidth="1"/>
    <col min="9242" max="9245" width="9.140625" style="14"/>
    <col min="9246" max="9246" width="10" style="14" customWidth="1"/>
    <col min="9247" max="9247" width="9.5703125" style="14" bestFit="1" customWidth="1"/>
    <col min="9248" max="9248" width="10.5703125" style="14" customWidth="1"/>
    <col min="9249" max="9249" width="11" style="14" customWidth="1"/>
    <col min="9250" max="9250" width="9.140625" style="14"/>
    <col min="9251" max="9252" width="15.140625" style="14" customWidth="1"/>
    <col min="9253" max="9253" width="13.140625" style="14" customWidth="1"/>
    <col min="9254" max="9254" width="19" style="14" customWidth="1"/>
    <col min="9255" max="9255" width="9.85546875" style="14" customWidth="1"/>
    <col min="9256" max="9256" width="17.28515625" style="14" customWidth="1"/>
    <col min="9257" max="9257" width="15.85546875" style="14" customWidth="1"/>
    <col min="9258" max="9258" width="10.28515625" style="14" customWidth="1"/>
    <col min="9259" max="9259" width="10.7109375" style="14" customWidth="1"/>
    <col min="9260" max="9260" width="22.140625" style="14" customWidth="1"/>
    <col min="9261" max="9261" width="13.5703125" style="14" customWidth="1"/>
    <col min="9262" max="9262" width="12.85546875" style="14" customWidth="1"/>
    <col min="9263" max="9263" width="12" style="14" customWidth="1"/>
    <col min="9264" max="9264" width="12.85546875" style="14" customWidth="1"/>
    <col min="9265" max="9496" width="9.140625" style="14"/>
    <col min="9497" max="9497" width="17.7109375" style="14" customWidth="1"/>
    <col min="9498" max="9501" width="9.140625" style="14"/>
    <col min="9502" max="9502" width="10" style="14" customWidth="1"/>
    <col min="9503" max="9503" width="9.5703125" style="14" bestFit="1" customWidth="1"/>
    <col min="9504" max="9504" width="10.5703125" style="14" customWidth="1"/>
    <col min="9505" max="9505" width="11" style="14" customWidth="1"/>
    <col min="9506" max="9506" width="9.140625" style="14"/>
    <col min="9507" max="9508" width="15.140625" style="14" customWidth="1"/>
    <col min="9509" max="9509" width="13.140625" style="14" customWidth="1"/>
    <col min="9510" max="9510" width="19" style="14" customWidth="1"/>
    <col min="9511" max="9511" width="9.85546875" style="14" customWidth="1"/>
    <col min="9512" max="9512" width="17.28515625" style="14" customWidth="1"/>
    <col min="9513" max="9513" width="15.85546875" style="14" customWidth="1"/>
    <col min="9514" max="9514" width="10.28515625" style="14" customWidth="1"/>
    <col min="9515" max="9515" width="10.7109375" style="14" customWidth="1"/>
    <col min="9516" max="9516" width="22.140625" style="14" customWidth="1"/>
    <col min="9517" max="9517" width="13.5703125" style="14" customWidth="1"/>
    <col min="9518" max="9518" width="12.85546875" style="14" customWidth="1"/>
    <col min="9519" max="9519" width="12" style="14" customWidth="1"/>
    <col min="9520" max="9520" width="12.85546875" style="14" customWidth="1"/>
    <col min="9521" max="9752" width="9.140625" style="14"/>
    <col min="9753" max="9753" width="17.7109375" style="14" customWidth="1"/>
    <col min="9754" max="9757" width="9.140625" style="14"/>
    <col min="9758" max="9758" width="10" style="14" customWidth="1"/>
    <col min="9759" max="9759" width="9.5703125" style="14" bestFit="1" customWidth="1"/>
    <col min="9760" max="9760" width="10.5703125" style="14" customWidth="1"/>
    <col min="9761" max="9761" width="11" style="14" customWidth="1"/>
    <col min="9762" max="9762" width="9.140625" style="14"/>
    <col min="9763" max="9764" width="15.140625" style="14" customWidth="1"/>
    <col min="9765" max="9765" width="13.140625" style="14" customWidth="1"/>
    <col min="9766" max="9766" width="19" style="14" customWidth="1"/>
    <col min="9767" max="9767" width="9.85546875" style="14" customWidth="1"/>
    <col min="9768" max="9768" width="17.28515625" style="14" customWidth="1"/>
    <col min="9769" max="9769" width="15.85546875" style="14" customWidth="1"/>
    <col min="9770" max="9770" width="10.28515625" style="14" customWidth="1"/>
    <col min="9771" max="9771" width="10.7109375" style="14" customWidth="1"/>
    <col min="9772" max="9772" width="22.140625" style="14" customWidth="1"/>
    <col min="9773" max="9773" width="13.5703125" style="14" customWidth="1"/>
    <col min="9774" max="9774" width="12.85546875" style="14" customWidth="1"/>
    <col min="9775" max="9775" width="12" style="14" customWidth="1"/>
    <col min="9776" max="9776" width="12.85546875" style="14" customWidth="1"/>
    <col min="9777" max="10008" width="9.140625" style="14"/>
    <col min="10009" max="10009" width="17.7109375" style="14" customWidth="1"/>
    <col min="10010" max="10013" width="9.140625" style="14"/>
    <col min="10014" max="10014" width="10" style="14" customWidth="1"/>
    <col min="10015" max="10015" width="9.5703125" style="14" bestFit="1" customWidth="1"/>
    <col min="10016" max="10016" width="10.5703125" style="14" customWidth="1"/>
    <col min="10017" max="10017" width="11" style="14" customWidth="1"/>
    <col min="10018" max="10018" width="9.140625" style="14"/>
    <col min="10019" max="10020" width="15.140625" style="14" customWidth="1"/>
    <col min="10021" max="10021" width="13.140625" style="14" customWidth="1"/>
    <col min="10022" max="10022" width="19" style="14" customWidth="1"/>
    <col min="10023" max="10023" width="9.85546875" style="14" customWidth="1"/>
    <col min="10024" max="10024" width="17.28515625" style="14" customWidth="1"/>
    <col min="10025" max="10025" width="15.85546875" style="14" customWidth="1"/>
    <col min="10026" max="10026" width="10.28515625" style="14" customWidth="1"/>
    <col min="10027" max="10027" width="10.7109375" style="14" customWidth="1"/>
    <col min="10028" max="10028" width="22.140625" style="14" customWidth="1"/>
    <col min="10029" max="10029" width="13.5703125" style="14" customWidth="1"/>
    <col min="10030" max="10030" width="12.85546875" style="14" customWidth="1"/>
    <col min="10031" max="10031" width="12" style="14" customWidth="1"/>
    <col min="10032" max="10032" width="12.85546875" style="14" customWidth="1"/>
    <col min="10033" max="10264" width="9.140625" style="14"/>
    <col min="10265" max="10265" width="17.7109375" style="14" customWidth="1"/>
    <col min="10266" max="10269" width="9.140625" style="14"/>
    <col min="10270" max="10270" width="10" style="14" customWidth="1"/>
    <col min="10271" max="10271" width="9.5703125" style="14" bestFit="1" customWidth="1"/>
    <col min="10272" max="10272" width="10.5703125" style="14" customWidth="1"/>
    <col min="10273" max="10273" width="11" style="14" customWidth="1"/>
    <col min="10274" max="10274" width="9.140625" style="14"/>
    <col min="10275" max="10276" width="15.140625" style="14" customWidth="1"/>
    <col min="10277" max="10277" width="13.140625" style="14" customWidth="1"/>
    <col min="10278" max="10278" width="19" style="14" customWidth="1"/>
    <col min="10279" max="10279" width="9.85546875" style="14" customWidth="1"/>
    <col min="10280" max="10280" width="17.28515625" style="14" customWidth="1"/>
    <col min="10281" max="10281" width="15.85546875" style="14" customWidth="1"/>
    <col min="10282" max="10282" width="10.28515625" style="14" customWidth="1"/>
    <col min="10283" max="10283" width="10.7109375" style="14" customWidth="1"/>
    <col min="10284" max="10284" width="22.140625" style="14" customWidth="1"/>
    <col min="10285" max="10285" width="13.5703125" style="14" customWidth="1"/>
    <col min="10286" max="10286" width="12.85546875" style="14" customWidth="1"/>
    <col min="10287" max="10287" width="12" style="14" customWidth="1"/>
    <col min="10288" max="10288" width="12.85546875" style="14" customWidth="1"/>
    <col min="10289" max="10520" width="9.140625" style="14"/>
    <col min="10521" max="10521" width="17.7109375" style="14" customWidth="1"/>
    <col min="10522" max="10525" width="9.140625" style="14"/>
    <col min="10526" max="10526" width="10" style="14" customWidth="1"/>
    <col min="10527" max="10527" width="9.5703125" style="14" bestFit="1" customWidth="1"/>
    <col min="10528" max="10528" width="10.5703125" style="14" customWidth="1"/>
    <col min="10529" max="10529" width="11" style="14" customWidth="1"/>
    <col min="10530" max="10530" width="9.140625" style="14"/>
    <col min="10531" max="10532" width="15.140625" style="14" customWidth="1"/>
    <col min="10533" max="10533" width="13.140625" style="14" customWidth="1"/>
    <col min="10534" max="10534" width="19" style="14" customWidth="1"/>
    <col min="10535" max="10535" width="9.85546875" style="14" customWidth="1"/>
    <col min="10536" max="10536" width="17.28515625" style="14" customWidth="1"/>
    <col min="10537" max="10537" width="15.85546875" style="14" customWidth="1"/>
    <col min="10538" max="10538" width="10.28515625" style="14" customWidth="1"/>
    <col min="10539" max="10539" width="10.7109375" style="14" customWidth="1"/>
    <col min="10540" max="10540" width="22.140625" style="14" customWidth="1"/>
    <col min="10541" max="10541" width="13.5703125" style="14" customWidth="1"/>
    <col min="10542" max="10542" width="12.85546875" style="14" customWidth="1"/>
    <col min="10543" max="10543" width="12" style="14" customWidth="1"/>
    <col min="10544" max="10544" width="12.85546875" style="14" customWidth="1"/>
    <col min="10545" max="10776" width="9.140625" style="14"/>
    <col min="10777" max="10777" width="17.7109375" style="14" customWidth="1"/>
    <col min="10778" max="10781" width="9.140625" style="14"/>
    <col min="10782" max="10782" width="10" style="14" customWidth="1"/>
    <col min="10783" max="10783" width="9.5703125" style="14" bestFit="1" customWidth="1"/>
    <col min="10784" max="10784" width="10.5703125" style="14" customWidth="1"/>
    <col min="10785" max="10785" width="11" style="14" customWidth="1"/>
    <col min="10786" max="10786" width="9.140625" style="14"/>
    <col min="10787" max="10788" width="15.140625" style="14" customWidth="1"/>
    <col min="10789" max="10789" width="13.140625" style="14" customWidth="1"/>
    <col min="10790" max="10790" width="19" style="14" customWidth="1"/>
    <col min="10791" max="10791" width="9.85546875" style="14" customWidth="1"/>
    <col min="10792" max="10792" width="17.28515625" style="14" customWidth="1"/>
    <col min="10793" max="10793" width="15.85546875" style="14" customWidth="1"/>
    <col min="10794" max="10794" width="10.28515625" style="14" customWidth="1"/>
    <col min="10795" max="10795" width="10.7109375" style="14" customWidth="1"/>
    <col min="10796" max="10796" width="22.140625" style="14" customWidth="1"/>
    <col min="10797" max="10797" width="13.5703125" style="14" customWidth="1"/>
    <col min="10798" max="10798" width="12.85546875" style="14" customWidth="1"/>
    <col min="10799" max="10799" width="12" style="14" customWidth="1"/>
    <col min="10800" max="10800" width="12.85546875" style="14" customWidth="1"/>
    <col min="10801" max="11032" width="9.140625" style="14"/>
    <col min="11033" max="11033" width="17.7109375" style="14" customWidth="1"/>
    <col min="11034" max="11037" width="9.140625" style="14"/>
    <col min="11038" max="11038" width="10" style="14" customWidth="1"/>
    <col min="11039" max="11039" width="9.5703125" style="14" bestFit="1" customWidth="1"/>
    <col min="11040" max="11040" width="10.5703125" style="14" customWidth="1"/>
    <col min="11041" max="11041" width="11" style="14" customWidth="1"/>
    <col min="11042" max="11042" width="9.140625" style="14"/>
    <col min="11043" max="11044" width="15.140625" style="14" customWidth="1"/>
    <col min="11045" max="11045" width="13.140625" style="14" customWidth="1"/>
    <col min="11046" max="11046" width="19" style="14" customWidth="1"/>
    <col min="11047" max="11047" width="9.85546875" style="14" customWidth="1"/>
    <col min="11048" max="11048" width="17.28515625" style="14" customWidth="1"/>
    <col min="11049" max="11049" width="15.85546875" style="14" customWidth="1"/>
    <col min="11050" max="11050" width="10.28515625" style="14" customWidth="1"/>
    <col min="11051" max="11051" width="10.7109375" style="14" customWidth="1"/>
    <col min="11052" max="11052" width="22.140625" style="14" customWidth="1"/>
    <col min="11053" max="11053" width="13.5703125" style="14" customWidth="1"/>
    <col min="11054" max="11054" width="12.85546875" style="14" customWidth="1"/>
    <col min="11055" max="11055" width="12" style="14" customWidth="1"/>
    <col min="11056" max="11056" width="12.85546875" style="14" customWidth="1"/>
    <col min="11057" max="11288" width="9.140625" style="14"/>
    <col min="11289" max="11289" width="17.7109375" style="14" customWidth="1"/>
    <col min="11290" max="11293" width="9.140625" style="14"/>
    <col min="11294" max="11294" width="10" style="14" customWidth="1"/>
    <col min="11295" max="11295" width="9.5703125" style="14" bestFit="1" customWidth="1"/>
    <col min="11296" max="11296" width="10.5703125" style="14" customWidth="1"/>
    <col min="11297" max="11297" width="11" style="14" customWidth="1"/>
    <col min="11298" max="11298" width="9.140625" style="14"/>
    <col min="11299" max="11300" width="15.140625" style="14" customWidth="1"/>
    <col min="11301" max="11301" width="13.140625" style="14" customWidth="1"/>
    <col min="11302" max="11302" width="19" style="14" customWidth="1"/>
    <col min="11303" max="11303" width="9.85546875" style="14" customWidth="1"/>
    <col min="11304" max="11304" width="17.28515625" style="14" customWidth="1"/>
    <col min="11305" max="11305" width="15.85546875" style="14" customWidth="1"/>
    <col min="11306" max="11306" width="10.28515625" style="14" customWidth="1"/>
    <col min="11307" max="11307" width="10.7109375" style="14" customWidth="1"/>
    <col min="11308" max="11308" width="22.140625" style="14" customWidth="1"/>
    <col min="11309" max="11309" width="13.5703125" style="14" customWidth="1"/>
    <col min="11310" max="11310" width="12.85546875" style="14" customWidth="1"/>
    <col min="11311" max="11311" width="12" style="14" customWidth="1"/>
    <col min="11312" max="11312" width="12.85546875" style="14" customWidth="1"/>
    <col min="11313" max="11544" width="9.140625" style="14"/>
    <col min="11545" max="11545" width="17.7109375" style="14" customWidth="1"/>
    <col min="11546" max="11549" width="9.140625" style="14"/>
    <col min="11550" max="11550" width="10" style="14" customWidth="1"/>
    <col min="11551" max="11551" width="9.5703125" style="14" bestFit="1" customWidth="1"/>
    <col min="11552" max="11552" width="10.5703125" style="14" customWidth="1"/>
    <col min="11553" max="11553" width="11" style="14" customWidth="1"/>
    <col min="11554" max="11554" width="9.140625" style="14"/>
    <col min="11555" max="11556" width="15.140625" style="14" customWidth="1"/>
    <col min="11557" max="11557" width="13.140625" style="14" customWidth="1"/>
    <col min="11558" max="11558" width="19" style="14" customWidth="1"/>
    <col min="11559" max="11559" width="9.85546875" style="14" customWidth="1"/>
    <col min="11560" max="11560" width="17.28515625" style="14" customWidth="1"/>
    <col min="11561" max="11561" width="15.85546875" style="14" customWidth="1"/>
    <col min="11562" max="11562" width="10.28515625" style="14" customWidth="1"/>
    <col min="11563" max="11563" width="10.7109375" style="14" customWidth="1"/>
    <col min="11564" max="11564" width="22.140625" style="14" customWidth="1"/>
    <col min="11565" max="11565" width="13.5703125" style="14" customWidth="1"/>
    <col min="11566" max="11566" width="12.85546875" style="14" customWidth="1"/>
    <col min="11567" max="11567" width="12" style="14" customWidth="1"/>
    <col min="11568" max="11568" width="12.85546875" style="14" customWidth="1"/>
    <col min="11569" max="11800" width="9.140625" style="14"/>
    <col min="11801" max="11801" width="17.7109375" style="14" customWidth="1"/>
    <col min="11802" max="11805" width="9.140625" style="14"/>
    <col min="11806" max="11806" width="10" style="14" customWidth="1"/>
    <col min="11807" max="11807" width="9.5703125" style="14" bestFit="1" customWidth="1"/>
    <col min="11808" max="11808" width="10.5703125" style="14" customWidth="1"/>
    <col min="11809" max="11809" width="11" style="14" customWidth="1"/>
    <col min="11810" max="11810" width="9.140625" style="14"/>
    <col min="11811" max="11812" width="15.140625" style="14" customWidth="1"/>
    <col min="11813" max="11813" width="13.140625" style="14" customWidth="1"/>
    <col min="11814" max="11814" width="19" style="14" customWidth="1"/>
    <col min="11815" max="11815" width="9.85546875" style="14" customWidth="1"/>
    <col min="11816" max="11816" width="17.28515625" style="14" customWidth="1"/>
    <col min="11817" max="11817" width="15.85546875" style="14" customWidth="1"/>
    <col min="11818" max="11818" width="10.28515625" style="14" customWidth="1"/>
    <col min="11819" max="11819" width="10.7109375" style="14" customWidth="1"/>
    <col min="11820" max="11820" width="22.140625" style="14" customWidth="1"/>
    <col min="11821" max="11821" width="13.5703125" style="14" customWidth="1"/>
    <col min="11822" max="11822" width="12.85546875" style="14" customWidth="1"/>
    <col min="11823" max="11823" width="12" style="14" customWidth="1"/>
    <col min="11824" max="11824" width="12.85546875" style="14" customWidth="1"/>
    <col min="11825" max="12056" width="9.140625" style="14"/>
    <col min="12057" max="12057" width="17.7109375" style="14" customWidth="1"/>
    <col min="12058" max="12061" width="9.140625" style="14"/>
    <col min="12062" max="12062" width="10" style="14" customWidth="1"/>
    <col min="12063" max="12063" width="9.5703125" style="14" bestFit="1" customWidth="1"/>
    <col min="12064" max="12064" width="10.5703125" style="14" customWidth="1"/>
    <col min="12065" max="12065" width="11" style="14" customWidth="1"/>
    <col min="12066" max="12066" width="9.140625" style="14"/>
    <col min="12067" max="12068" width="15.140625" style="14" customWidth="1"/>
    <col min="12069" max="12069" width="13.140625" style="14" customWidth="1"/>
    <col min="12070" max="12070" width="19" style="14" customWidth="1"/>
    <col min="12071" max="12071" width="9.85546875" style="14" customWidth="1"/>
    <col min="12072" max="12072" width="17.28515625" style="14" customWidth="1"/>
    <col min="12073" max="12073" width="15.85546875" style="14" customWidth="1"/>
    <col min="12074" max="12074" width="10.28515625" style="14" customWidth="1"/>
    <col min="12075" max="12075" width="10.7109375" style="14" customWidth="1"/>
    <col min="12076" max="12076" width="22.140625" style="14" customWidth="1"/>
    <col min="12077" max="12077" width="13.5703125" style="14" customWidth="1"/>
    <col min="12078" max="12078" width="12.85546875" style="14" customWidth="1"/>
    <col min="12079" max="12079" width="12" style="14" customWidth="1"/>
    <col min="12080" max="12080" width="12.85546875" style="14" customWidth="1"/>
    <col min="12081" max="12312" width="9.140625" style="14"/>
    <col min="12313" max="12313" width="17.7109375" style="14" customWidth="1"/>
    <col min="12314" max="12317" width="9.140625" style="14"/>
    <col min="12318" max="12318" width="10" style="14" customWidth="1"/>
    <col min="12319" max="12319" width="9.5703125" style="14" bestFit="1" customWidth="1"/>
    <col min="12320" max="12320" width="10.5703125" style="14" customWidth="1"/>
    <col min="12321" max="12321" width="11" style="14" customWidth="1"/>
    <col min="12322" max="12322" width="9.140625" style="14"/>
    <col min="12323" max="12324" width="15.140625" style="14" customWidth="1"/>
    <col min="12325" max="12325" width="13.140625" style="14" customWidth="1"/>
    <col min="12326" max="12326" width="19" style="14" customWidth="1"/>
    <col min="12327" max="12327" width="9.85546875" style="14" customWidth="1"/>
    <col min="12328" max="12328" width="17.28515625" style="14" customWidth="1"/>
    <col min="12329" max="12329" width="15.85546875" style="14" customWidth="1"/>
    <col min="12330" max="12330" width="10.28515625" style="14" customWidth="1"/>
    <col min="12331" max="12331" width="10.7109375" style="14" customWidth="1"/>
    <col min="12332" max="12332" width="22.140625" style="14" customWidth="1"/>
    <col min="12333" max="12333" width="13.5703125" style="14" customWidth="1"/>
    <col min="12334" max="12334" width="12.85546875" style="14" customWidth="1"/>
    <col min="12335" max="12335" width="12" style="14" customWidth="1"/>
    <col min="12336" max="12336" width="12.85546875" style="14" customWidth="1"/>
    <col min="12337" max="12568" width="9.140625" style="14"/>
    <col min="12569" max="12569" width="17.7109375" style="14" customWidth="1"/>
    <col min="12570" max="12573" width="9.140625" style="14"/>
    <col min="12574" max="12574" width="10" style="14" customWidth="1"/>
    <col min="12575" max="12575" width="9.5703125" style="14" bestFit="1" customWidth="1"/>
    <col min="12576" max="12576" width="10.5703125" style="14" customWidth="1"/>
    <col min="12577" max="12577" width="11" style="14" customWidth="1"/>
    <col min="12578" max="12578" width="9.140625" style="14"/>
    <col min="12579" max="12580" width="15.140625" style="14" customWidth="1"/>
    <col min="12581" max="12581" width="13.140625" style="14" customWidth="1"/>
    <col min="12582" max="12582" width="19" style="14" customWidth="1"/>
    <col min="12583" max="12583" width="9.85546875" style="14" customWidth="1"/>
    <col min="12584" max="12584" width="17.28515625" style="14" customWidth="1"/>
    <col min="12585" max="12585" width="15.85546875" style="14" customWidth="1"/>
    <col min="12586" max="12586" width="10.28515625" style="14" customWidth="1"/>
    <col min="12587" max="12587" width="10.7109375" style="14" customWidth="1"/>
    <col min="12588" max="12588" width="22.140625" style="14" customWidth="1"/>
    <col min="12589" max="12589" width="13.5703125" style="14" customWidth="1"/>
    <col min="12590" max="12590" width="12.85546875" style="14" customWidth="1"/>
    <col min="12591" max="12591" width="12" style="14" customWidth="1"/>
    <col min="12592" max="12592" width="12.85546875" style="14" customWidth="1"/>
    <col min="12593" max="12824" width="9.140625" style="14"/>
    <col min="12825" max="12825" width="17.7109375" style="14" customWidth="1"/>
    <col min="12826" max="12829" width="9.140625" style="14"/>
    <col min="12830" max="12830" width="10" style="14" customWidth="1"/>
    <col min="12831" max="12831" width="9.5703125" style="14" bestFit="1" customWidth="1"/>
    <col min="12832" max="12832" width="10.5703125" style="14" customWidth="1"/>
    <col min="12833" max="12833" width="11" style="14" customWidth="1"/>
    <col min="12834" max="12834" width="9.140625" style="14"/>
    <col min="12835" max="12836" width="15.140625" style="14" customWidth="1"/>
    <col min="12837" max="12837" width="13.140625" style="14" customWidth="1"/>
    <col min="12838" max="12838" width="19" style="14" customWidth="1"/>
    <col min="12839" max="12839" width="9.85546875" style="14" customWidth="1"/>
    <col min="12840" max="12840" width="17.28515625" style="14" customWidth="1"/>
    <col min="12841" max="12841" width="15.85546875" style="14" customWidth="1"/>
    <col min="12842" max="12842" width="10.28515625" style="14" customWidth="1"/>
    <col min="12843" max="12843" width="10.7109375" style="14" customWidth="1"/>
    <col min="12844" max="12844" width="22.140625" style="14" customWidth="1"/>
    <col min="12845" max="12845" width="13.5703125" style="14" customWidth="1"/>
    <col min="12846" max="12846" width="12.85546875" style="14" customWidth="1"/>
    <col min="12847" max="12847" width="12" style="14" customWidth="1"/>
    <col min="12848" max="12848" width="12.85546875" style="14" customWidth="1"/>
    <col min="12849" max="13080" width="9.140625" style="14"/>
    <col min="13081" max="13081" width="17.7109375" style="14" customWidth="1"/>
    <col min="13082" max="13085" width="9.140625" style="14"/>
    <col min="13086" max="13086" width="10" style="14" customWidth="1"/>
    <col min="13087" max="13087" width="9.5703125" style="14" bestFit="1" customWidth="1"/>
    <col min="13088" max="13088" width="10.5703125" style="14" customWidth="1"/>
    <col min="13089" max="13089" width="11" style="14" customWidth="1"/>
    <col min="13090" max="13090" width="9.140625" style="14"/>
    <col min="13091" max="13092" width="15.140625" style="14" customWidth="1"/>
    <col min="13093" max="13093" width="13.140625" style="14" customWidth="1"/>
    <col min="13094" max="13094" width="19" style="14" customWidth="1"/>
    <col min="13095" max="13095" width="9.85546875" style="14" customWidth="1"/>
    <col min="13096" max="13096" width="17.28515625" style="14" customWidth="1"/>
    <col min="13097" max="13097" width="15.85546875" style="14" customWidth="1"/>
    <col min="13098" max="13098" width="10.28515625" style="14" customWidth="1"/>
    <col min="13099" max="13099" width="10.7109375" style="14" customWidth="1"/>
    <col min="13100" max="13100" width="22.140625" style="14" customWidth="1"/>
    <col min="13101" max="13101" width="13.5703125" style="14" customWidth="1"/>
    <col min="13102" max="13102" width="12.85546875" style="14" customWidth="1"/>
    <col min="13103" max="13103" width="12" style="14" customWidth="1"/>
    <col min="13104" max="13104" width="12.85546875" style="14" customWidth="1"/>
    <col min="13105" max="13336" width="9.140625" style="14"/>
    <col min="13337" max="13337" width="17.7109375" style="14" customWidth="1"/>
    <col min="13338" max="13341" width="9.140625" style="14"/>
    <col min="13342" max="13342" width="10" style="14" customWidth="1"/>
    <col min="13343" max="13343" width="9.5703125" style="14" bestFit="1" customWidth="1"/>
    <col min="13344" max="13344" width="10.5703125" style="14" customWidth="1"/>
    <col min="13345" max="13345" width="11" style="14" customWidth="1"/>
    <col min="13346" max="13346" width="9.140625" style="14"/>
    <col min="13347" max="13348" width="15.140625" style="14" customWidth="1"/>
    <col min="13349" max="13349" width="13.140625" style="14" customWidth="1"/>
    <col min="13350" max="13350" width="19" style="14" customWidth="1"/>
    <col min="13351" max="13351" width="9.85546875" style="14" customWidth="1"/>
    <col min="13352" max="13352" width="17.28515625" style="14" customWidth="1"/>
    <col min="13353" max="13353" width="15.85546875" style="14" customWidth="1"/>
    <col min="13354" max="13354" width="10.28515625" style="14" customWidth="1"/>
    <col min="13355" max="13355" width="10.7109375" style="14" customWidth="1"/>
    <col min="13356" max="13356" width="22.140625" style="14" customWidth="1"/>
    <col min="13357" max="13357" width="13.5703125" style="14" customWidth="1"/>
    <col min="13358" max="13358" width="12.85546875" style="14" customWidth="1"/>
    <col min="13359" max="13359" width="12" style="14" customWidth="1"/>
    <col min="13360" max="13360" width="12.85546875" style="14" customWidth="1"/>
    <col min="13361" max="13592" width="9.140625" style="14"/>
    <col min="13593" max="13593" width="17.7109375" style="14" customWidth="1"/>
    <col min="13594" max="13597" width="9.140625" style="14"/>
    <col min="13598" max="13598" width="10" style="14" customWidth="1"/>
    <col min="13599" max="13599" width="9.5703125" style="14" bestFit="1" customWidth="1"/>
    <col min="13600" max="13600" width="10.5703125" style="14" customWidth="1"/>
    <col min="13601" max="13601" width="11" style="14" customWidth="1"/>
    <col min="13602" max="13602" width="9.140625" style="14"/>
    <col min="13603" max="13604" width="15.140625" style="14" customWidth="1"/>
    <col min="13605" max="13605" width="13.140625" style="14" customWidth="1"/>
    <col min="13606" max="13606" width="19" style="14" customWidth="1"/>
    <col min="13607" max="13607" width="9.85546875" style="14" customWidth="1"/>
    <col min="13608" max="13608" width="17.28515625" style="14" customWidth="1"/>
    <col min="13609" max="13609" width="15.85546875" style="14" customWidth="1"/>
    <col min="13610" max="13610" width="10.28515625" style="14" customWidth="1"/>
    <col min="13611" max="13611" width="10.7109375" style="14" customWidth="1"/>
    <col min="13612" max="13612" width="22.140625" style="14" customWidth="1"/>
    <col min="13613" max="13613" width="13.5703125" style="14" customWidth="1"/>
    <col min="13614" max="13614" width="12.85546875" style="14" customWidth="1"/>
    <col min="13615" max="13615" width="12" style="14" customWidth="1"/>
    <col min="13616" max="13616" width="12.85546875" style="14" customWidth="1"/>
    <col min="13617" max="13848" width="9.140625" style="14"/>
    <col min="13849" max="13849" width="17.7109375" style="14" customWidth="1"/>
    <col min="13850" max="13853" width="9.140625" style="14"/>
    <col min="13854" max="13854" width="10" style="14" customWidth="1"/>
    <col min="13855" max="13855" width="9.5703125" style="14" bestFit="1" customWidth="1"/>
    <col min="13856" max="13856" width="10.5703125" style="14" customWidth="1"/>
    <col min="13857" max="13857" width="11" style="14" customWidth="1"/>
    <col min="13858" max="13858" width="9.140625" style="14"/>
    <col min="13859" max="13860" width="15.140625" style="14" customWidth="1"/>
    <col min="13861" max="13861" width="13.140625" style="14" customWidth="1"/>
    <col min="13862" max="13862" width="19" style="14" customWidth="1"/>
    <col min="13863" max="13863" width="9.85546875" style="14" customWidth="1"/>
    <col min="13864" max="13864" width="17.28515625" style="14" customWidth="1"/>
    <col min="13865" max="13865" width="15.85546875" style="14" customWidth="1"/>
    <col min="13866" max="13866" width="10.28515625" style="14" customWidth="1"/>
    <col min="13867" max="13867" width="10.7109375" style="14" customWidth="1"/>
    <col min="13868" max="13868" width="22.140625" style="14" customWidth="1"/>
    <col min="13869" max="13869" width="13.5703125" style="14" customWidth="1"/>
    <col min="13870" max="13870" width="12.85546875" style="14" customWidth="1"/>
    <col min="13871" max="13871" width="12" style="14" customWidth="1"/>
    <col min="13872" max="13872" width="12.85546875" style="14" customWidth="1"/>
    <col min="13873" max="14104" width="9.140625" style="14"/>
    <col min="14105" max="14105" width="17.7109375" style="14" customWidth="1"/>
    <col min="14106" max="14109" width="9.140625" style="14"/>
    <col min="14110" max="14110" width="10" style="14" customWidth="1"/>
    <col min="14111" max="14111" width="9.5703125" style="14" bestFit="1" customWidth="1"/>
    <col min="14112" max="14112" width="10.5703125" style="14" customWidth="1"/>
    <col min="14113" max="14113" width="11" style="14" customWidth="1"/>
    <col min="14114" max="14114" width="9.140625" style="14"/>
    <col min="14115" max="14116" width="15.140625" style="14" customWidth="1"/>
    <col min="14117" max="14117" width="13.140625" style="14" customWidth="1"/>
    <col min="14118" max="14118" width="19" style="14" customWidth="1"/>
    <col min="14119" max="14119" width="9.85546875" style="14" customWidth="1"/>
    <col min="14120" max="14120" width="17.28515625" style="14" customWidth="1"/>
    <col min="14121" max="14121" width="15.85546875" style="14" customWidth="1"/>
    <col min="14122" max="14122" width="10.28515625" style="14" customWidth="1"/>
    <col min="14123" max="14123" width="10.7109375" style="14" customWidth="1"/>
    <col min="14124" max="14124" width="22.140625" style="14" customWidth="1"/>
    <col min="14125" max="14125" width="13.5703125" style="14" customWidth="1"/>
    <col min="14126" max="14126" width="12.85546875" style="14" customWidth="1"/>
    <col min="14127" max="14127" width="12" style="14" customWidth="1"/>
    <col min="14128" max="14128" width="12.85546875" style="14" customWidth="1"/>
    <col min="14129" max="14360" width="9.140625" style="14"/>
    <col min="14361" max="14361" width="17.7109375" style="14" customWidth="1"/>
    <col min="14362" max="14365" width="9.140625" style="14"/>
    <col min="14366" max="14366" width="10" style="14" customWidth="1"/>
    <col min="14367" max="14367" width="9.5703125" style="14" bestFit="1" customWidth="1"/>
    <col min="14368" max="14368" width="10.5703125" style="14" customWidth="1"/>
    <col min="14369" max="14369" width="11" style="14" customWidth="1"/>
    <col min="14370" max="14370" width="9.140625" style="14"/>
    <col min="14371" max="14372" width="15.140625" style="14" customWidth="1"/>
    <col min="14373" max="14373" width="13.140625" style="14" customWidth="1"/>
    <col min="14374" max="14374" width="19" style="14" customWidth="1"/>
    <col min="14375" max="14375" width="9.85546875" style="14" customWidth="1"/>
    <col min="14376" max="14376" width="17.28515625" style="14" customWidth="1"/>
    <col min="14377" max="14377" width="15.85546875" style="14" customWidth="1"/>
    <col min="14378" max="14378" width="10.28515625" style="14" customWidth="1"/>
    <col min="14379" max="14379" width="10.7109375" style="14" customWidth="1"/>
    <col min="14380" max="14380" width="22.140625" style="14" customWidth="1"/>
    <col min="14381" max="14381" width="13.5703125" style="14" customWidth="1"/>
    <col min="14382" max="14382" width="12.85546875" style="14" customWidth="1"/>
    <col min="14383" max="14383" width="12" style="14" customWidth="1"/>
    <col min="14384" max="14384" width="12.85546875" style="14" customWidth="1"/>
    <col min="14385" max="14616" width="9.140625" style="14"/>
    <col min="14617" max="14617" width="17.7109375" style="14" customWidth="1"/>
    <col min="14618" max="14621" width="9.140625" style="14"/>
    <col min="14622" max="14622" width="10" style="14" customWidth="1"/>
    <col min="14623" max="14623" width="9.5703125" style="14" bestFit="1" customWidth="1"/>
    <col min="14624" max="14624" width="10.5703125" style="14" customWidth="1"/>
    <col min="14625" max="14625" width="11" style="14" customWidth="1"/>
    <col min="14626" max="14626" width="9.140625" style="14"/>
    <col min="14627" max="14628" width="15.140625" style="14" customWidth="1"/>
    <col min="14629" max="14629" width="13.140625" style="14" customWidth="1"/>
    <col min="14630" max="14630" width="19" style="14" customWidth="1"/>
    <col min="14631" max="14631" width="9.85546875" style="14" customWidth="1"/>
    <col min="14632" max="14632" width="17.28515625" style="14" customWidth="1"/>
    <col min="14633" max="14633" width="15.85546875" style="14" customWidth="1"/>
    <col min="14634" max="14634" width="10.28515625" style="14" customWidth="1"/>
    <col min="14635" max="14635" width="10.7109375" style="14" customWidth="1"/>
    <col min="14636" max="14636" width="22.140625" style="14" customWidth="1"/>
    <col min="14637" max="14637" width="13.5703125" style="14" customWidth="1"/>
    <col min="14638" max="14638" width="12.85546875" style="14" customWidth="1"/>
    <col min="14639" max="14639" width="12" style="14" customWidth="1"/>
    <col min="14640" max="14640" width="12.85546875" style="14" customWidth="1"/>
    <col min="14641" max="14872" width="9.140625" style="14"/>
    <col min="14873" max="14873" width="17.7109375" style="14" customWidth="1"/>
    <col min="14874" max="14877" width="9.140625" style="14"/>
    <col min="14878" max="14878" width="10" style="14" customWidth="1"/>
    <col min="14879" max="14879" width="9.5703125" style="14" bestFit="1" customWidth="1"/>
    <col min="14880" max="14880" width="10.5703125" style="14" customWidth="1"/>
    <col min="14881" max="14881" width="11" style="14" customWidth="1"/>
    <col min="14882" max="14882" width="9.140625" style="14"/>
    <col min="14883" max="14884" width="15.140625" style="14" customWidth="1"/>
    <col min="14885" max="14885" width="13.140625" style="14" customWidth="1"/>
    <col min="14886" max="14886" width="19" style="14" customWidth="1"/>
    <col min="14887" max="14887" width="9.85546875" style="14" customWidth="1"/>
    <col min="14888" max="14888" width="17.28515625" style="14" customWidth="1"/>
    <col min="14889" max="14889" width="15.85546875" style="14" customWidth="1"/>
    <col min="14890" max="14890" width="10.28515625" style="14" customWidth="1"/>
    <col min="14891" max="14891" width="10.7109375" style="14" customWidth="1"/>
    <col min="14892" max="14892" width="22.140625" style="14" customWidth="1"/>
    <col min="14893" max="14893" width="13.5703125" style="14" customWidth="1"/>
    <col min="14894" max="14894" width="12.85546875" style="14" customWidth="1"/>
    <col min="14895" max="14895" width="12" style="14" customWidth="1"/>
    <col min="14896" max="14896" width="12.85546875" style="14" customWidth="1"/>
    <col min="14897" max="15128" width="9.140625" style="14"/>
    <col min="15129" max="15129" width="17.7109375" style="14" customWidth="1"/>
    <col min="15130" max="15133" width="9.140625" style="14"/>
    <col min="15134" max="15134" width="10" style="14" customWidth="1"/>
    <col min="15135" max="15135" width="9.5703125" style="14" bestFit="1" customWidth="1"/>
    <col min="15136" max="15136" width="10.5703125" style="14" customWidth="1"/>
    <col min="15137" max="15137" width="11" style="14" customWidth="1"/>
    <col min="15138" max="15138" width="9.140625" style="14"/>
    <col min="15139" max="15140" width="15.140625" style="14" customWidth="1"/>
    <col min="15141" max="15141" width="13.140625" style="14" customWidth="1"/>
    <col min="15142" max="15142" width="19" style="14" customWidth="1"/>
    <col min="15143" max="15143" width="9.85546875" style="14" customWidth="1"/>
    <col min="15144" max="15144" width="17.28515625" style="14" customWidth="1"/>
    <col min="15145" max="15145" width="15.85546875" style="14" customWidth="1"/>
    <col min="15146" max="15146" width="10.28515625" style="14" customWidth="1"/>
    <col min="15147" max="15147" width="10.7109375" style="14" customWidth="1"/>
    <col min="15148" max="15148" width="22.140625" style="14" customWidth="1"/>
    <col min="15149" max="15149" width="13.5703125" style="14" customWidth="1"/>
    <col min="15150" max="15150" width="12.85546875" style="14" customWidth="1"/>
    <col min="15151" max="15151" width="12" style="14" customWidth="1"/>
    <col min="15152" max="15152" width="12.85546875" style="14" customWidth="1"/>
    <col min="15153" max="15384" width="9.140625" style="14"/>
    <col min="15385" max="15385" width="17.7109375" style="14" customWidth="1"/>
    <col min="15386" max="15389" width="9.140625" style="14"/>
    <col min="15390" max="15390" width="10" style="14" customWidth="1"/>
    <col min="15391" max="15391" width="9.5703125" style="14" bestFit="1" customWidth="1"/>
    <col min="15392" max="15392" width="10.5703125" style="14" customWidth="1"/>
    <col min="15393" max="15393" width="11" style="14" customWidth="1"/>
    <col min="15394" max="15394" width="9.140625" style="14"/>
    <col min="15395" max="15396" width="15.140625" style="14" customWidth="1"/>
    <col min="15397" max="15397" width="13.140625" style="14" customWidth="1"/>
    <col min="15398" max="15398" width="19" style="14" customWidth="1"/>
    <col min="15399" max="15399" width="9.85546875" style="14" customWidth="1"/>
    <col min="15400" max="15400" width="17.28515625" style="14" customWidth="1"/>
    <col min="15401" max="15401" width="15.85546875" style="14" customWidth="1"/>
    <col min="15402" max="15402" width="10.28515625" style="14" customWidth="1"/>
    <col min="15403" max="15403" width="10.7109375" style="14" customWidth="1"/>
    <col min="15404" max="15404" width="22.140625" style="14" customWidth="1"/>
    <col min="15405" max="15405" width="13.5703125" style="14" customWidth="1"/>
    <col min="15406" max="15406" width="12.85546875" style="14" customWidth="1"/>
    <col min="15407" max="15407" width="12" style="14" customWidth="1"/>
    <col min="15408" max="15408" width="12.85546875" style="14" customWidth="1"/>
    <col min="15409" max="15640" width="9.140625" style="14"/>
    <col min="15641" max="15641" width="17.7109375" style="14" customWidth="1"/>
    <col min="15642" max="15645" width="9.140625" style="14"/>
    <col min="15646" max="15646" width="10" style="14" customWidth="1"/>
    <col min="15647" max="15647" width="9.5703125" style="14" bestFit="1" customWidth="1"/>
    <col min="15648" max="15648" width="10.5703125" style="14" customWidth="1"/>
    <col min="15649" max="15649" width="11" style="14" customWidth="1"/>
    <col min="15650" max="15650" width="9.140625" style="14"/>
    <col min="15651" max="15652" width="15.140625" style="14" customWidth="1"/>
    <col min="15653" max="15653" width="13.140625" style="14" customWidth="1"/>
    <col min="15654" max="15654" width="19" style="14" customWidth="1"/>
    <col min="15655" max="15655" width="9.85546875" style="14" customWidth="1"/>
    <col min="15656" max="15656" width="17.28515625" style="14" customWidth="1"/>
    <col min="15657" max="15657" width="15.85546875" style="14" customWidth="1"/>
    <col min="15658" max="15658" width="10.28515625" style="14" customWidth="1"/>
    <col min="15659" max="15659" width="10.7109375" style="14" customWidth="1"/>
    <col min="15660" max="15660" width="22.140625" style="14" customWidth="1"/>
    <col min="15661" max="15661" width="13.5703125" style="14" customWidth="1"/>
    <col min="15662" max="15662" width="12.85546875" style="14" customWidth="1"/>
    <col min="15663" max="15663" width="12" style="14" customWidth="1"/>
    <col min="15664" max="15664" width="12.85546875" style="14" customWidth="1"/>
    <col min="15665" max="15896" width="9.140625" style="14"/>
    <col min="15897" max="15897" width="17.7109375" style="14" customWidth="1"/>
    <col min="15898" max="15901" width="9.140625" style="14"/>
    <col min="15902" max="15902" width="10" style="14" customWidth="1"/>
    <col min="15903" max="15903" width="9.5703125" style="14" bestFit="1" customWidth="1"/>
    <col min="15904" max="15904" width="10.5703125" style="14" customWidth="1"/>
    <col min="15905" max="15905" width="11" style="14" customWidth="1"/>
    <col min="15906" max="15906" width="9.140625" style="14"/>
    <col min="15907" max="15908" width="15.140625" style="14" customWidth="1"/>
    <col min="15909" max="15909" width="13.140625" style="14" customWidth="1"/>
    <col min="15910" max="15910" width="19" style="14" customWidth="1"/>
    <col min="15911" max="15911" width="9.85546875" style="14" customWidth="1"/>
    <col min="15912" max="15912" width="17.28515625" style="14" customWidth="1"/>
    <col min="15913" max="15913" width="15.85546875" style="14" customWidth="1"/>
    <col min="15914" max="15914" width="10.28515625" style="14" customWidth="1"/>
    <col min="15915" max="15915" width="10.7109375" style="14" customWidth="1"/>
    <col min="15916" max="15916" width="22.140625" style="14" customWidth="1"/>
    <col min="15917" max="15917" width="13.5703125" style="14" customWidth="1"/>
    <col min="15918" max="15918" width="12.85546875" style="14" customWidth="1"/>
    <col min="15919" max="15919" width="12" style="14" customWidth="1"/>
    <col min="15920" max="15920" width="12.85546875" style="14" customWidth="1"/>
    <col min="15921" max="16152" width="9.140625" style="14"/>
    <col min="16153" max="16153" width="17.7109375" style="14" customWidth="1"/>
    <col min="16154" max="16157" width="9.140625" style="14"/>
    <col min="16158" max="16158" width="10" style="14" customWidth="1"/>
    <col min="16159" max="16159" width="9.5703125" style="14" bestFit="1" customWidth="1"/>
    <col min="16160" max="16160" width="10.5703125" style="14" customWidth="1"/>
    <col min="16161" max="16161" width="11" style="14" customWidth="1"/>
    <col min="16162" max="16162" width="9.140625" style="14"/>
    <col min="16163" max="16164" width="15.140625" style="14" customWidth="1"/>
    <col min="16165" max="16165" width="13.140625" style="14" customWidth="1"/>
    <col min="16166" max="16166" width="19" style="14" customWidth="1"/>
    <col min="16167" max="16167" width="9.85546875" style="14" customWidth="1"/>
    <col min="16168" max="16168" width="17.28515625" style="14" customWidth="1"/>
    <col min="16169" max="16169" width="15.85546875" style="14" customWidth="1"/>
    <col min="16170" max="16170" width="10.28515625" style="14" customWidth="1"/>
    <col min="16171" max="16171" width="10.7109375" style="14" customWidth="1"/>
    <col min="16172" max="16172" width="22.140625" style="14" customWidth="1"/>
    <col min="16173" max="16173" width="13.5703125" style="14" customWidth="1"/>
    <col min="16174" max="16174" width="12.85546875" style="14" customWidth="1"/>
    <col min="16175" max="16175" width="12" style="14" customWidth="1"/>
    <col min="16176" max="16176" width="12.85546875" style="14" customWidth="1"/>
    <col min="16177" max="16384" width="9.140625" style="14"/>
  </cols>
  <sheetData>
    <row r="1" spans="1:64" s="5" customFormat="1" ht="21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3"/>
      <c r="AA1" s="1"/>
      <c r="AB1" s="1"/>
      <c r="AC1" s="1"/>
      <c r="AD1" s="1"/>
      <c r="AE1" s="1"/>
      <c r="AF1" s="1"/>
      <c r="AG1" s="1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 x14ac:dyDescent="0.25">
      <c r="A2" s="6"/>
      <c r="B2" s="6" t="s">
        <v>1</v>
      </c>
      <c r="C2" s="6" t="s">
        <v>2</v>
      </c>
      <c r="D2" s="6" t="str">
        <f>'[1]data faskes19'!D3</f>
        <v>PUSKESMAS KENDALKEREP</v>
      </c>
      <c r="E2" s="6"/>
      <c r="F2" s="6"/>
      <c r="G2" s="6"/>
      <c r="H2" s="6"/>
      <c r="I2" s="6" t="s">
        <v>3</v>
      </c>
      <c r="J2" s="6"/>
      <c r="K2" s="6" t="s">
        <v>2</v>
      </c>
      <c r="L2" s="6" t="str">
        <f>'[1]data faskes19'!I3</f>
        <v>KOTA MALANG</v>
      </c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7"/>
      <c r="AB2" s="7"/>
      <c r="AC2" s="7"/>
      <c r="AD2" s="7"/>
      <c r="AE2" s="7"/>
      <c r="AF2" s="7"/>
      <c r="AG2" s="9"/>
      <c r="AH2" s="9"/>
      <c r="AI2" s="10"/>
      <c r="AJ2" s="10"/>
      <c r="AK2" s="11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3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15" customHeight="1" x14ac:dyDescent="0.25">
      <c r="A3" s="6"/>
      <c r="B3" s="6" t="s">
        <v>4</v>
      </c>
      <c r="C3" s="6" t="s">
        <v>2</v>
      </c>
      <c r="D3" s="15">
        <f>'[1]data faskes19'!D4</f>
        <v>1033249</v>
      </c>
      <c r="E3" s="15"/>
      <c r="F3" s="15"/>
      <c r="G3" s="6"/>
      <c r="H3" s="6"/>
      <c r="I3" s="6" t="s">
        <v>5</v>
      </c>
      <c r="J3" s="6"/>
      <c r="K3" s="6" t="s">
        <v>2</v>
      </c>
      <c r="L3" s="6" t="str">
        <f>'[1]data faskes19'!I4</f>
        <v>JAWA TIMUR</v>
      </c>
      <c r="M3" s="1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8"/>
      <c r="AA3" s="7"/>
      <c r="AB3" s="7"/>
      <c r="AC3" s="7"/>
      <c r="AD3" s="7"/>
      <c r="AE3" s="7"/>
      <c r="AF3" s="7"/>
      <c r="AG3" s="9"/>
      <c r="AH3" s="9"/>
      <c r="AI3" s="10"/>
      <c r="AJ3" s="10"/>
      <c r="AK3" s="11"/>
      <c r="AL3" s="11"/>
      <c r="AM3" s="12"/>
      <c r="AN3" s="12"/>
      <c r="AO3" s="12"/>
      <c r="AP3" s="12"/>
      <c r="AQ3" s="12"/>
      <c r="AR3" s="12"/>
      <c r="AS3" s="12"/>
      <c r="AT3" s="12"/>
      <c r="AU3" s="12"/>
      <c r="AV3" s="13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5.75" x14ac:dyDescent="0.25">
      <c r="A4" s="6"/>
      <c r="B4" s="6" t="s">
        <v>6</v>
      </c>
      <c r="C4" s="6" t="s">
        <v>2</v>
      </c>
      <c r="D4" s="6" t="str">
        <f>'[1]data faskes19'!D5</f>
        <v>BLIMBING</v>
      </c>
      <c r="E4" s="6"/>
      <c r="F4" s="6"/>
      <c r="G4" s="6"/>
      <c r="H4" s="6"/>
      <c r="I4" s="17" t="s">
        <v>7</v>
      </c>
      <c r="J4" s="6"/>
      <c r="K4" s="18" t="s">
        <v>2</v>
      </c>
      <c r="L4" s="19">
        <f>'[1]data faskes19'!D2</f>
        <v>2022</v>
      </c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7"/>
      <c r="AB4" s="7"/>
      <c r="AC4" s="7"/>
      <c r="AD4" s="20"/>
      <c r="AE4" s="20"/>
      <c r="AF4" s="20"/>
      <c r="AG4" s="20"/>
      <c r="AH4" s="21"/>
      <c r="AI4" s="22"/>
      <c r="AJ4" s="22"/>
      <c r="AK4" s="11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x14ac:dyDescent="0.25">
      <c r="A5" s="6"/>
      <c r="B5" s="6" t="s">
        <v>8</v>
      </c>
      <c r="C5" s="6" t="s">
        <v>2</v>
      </c>
      <c r="D5" s="23" t="s">
        <v>105</v>
      </c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6"/>
      <c r="Q5" s="6"/>
      <c r="R5" s="7"/>
      <c r="S5" s="6"/>
      <c r="T5" s="9"/>
      <c r="U5" s="9"/>
      <c r="V5" s="7"/>
      <c r="W5" s="9"/>
      <c r="X5" s="9"/>
      <c r="Y5" s="24"/>
      <c r="Z5" s="24"/>
      <c r="AA5" s="9"/>
      <c r="AB5" s="9"/>
      <c r="AC5" s="9"/>
      <c r="AD5" s="21"/>
      <c r="AE5" s="20"/>
      <c r="AF5" s="21"/>
      <c r="AG5" s="21"/>
      <c r="AH5" s="25"/>
      <c r="AI5" s="26"/>
      <c r="AJ5" s="26"/>
      <c r="AK5" s="11"/>
      <c r="AL5" s="11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ht="8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7"/>
      <c r="AG6" s="7"/>
      <c r="AH6" s="11"/>
      <c r="AI6" s="11"/>
      <c r="AJ6" s="11"/>
      <c r="AK6" s="11"/>
      <c r="AL6" s="11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50" customFormat="1" ht="30.75" customHeight="1" x14ac:dyDescent="0.25">
      <c r="A7" s="27" t="s">
        <v>9</v>
      </c>
      <c r="B7" s="28" t="s">
        <v>10</v>
      </c>
      <c r="C7" s="29"/>
      <c r="D7" s="30" t="s">
        <v>11</v>
      </c>
      <c r="E7" s="28" t="s">
        <v>12</v>
      </c>
      <c r="F7" s="31"/>
      <c r="G7" s="32"/>
      <c r="H7" s="33" t="s">
        <v>13</v>
      </c>
      <c r="I7" s="33" t="s">
        <v>14</v>
      </c>
      <c r="J7" s="34" t="s">
        <v>15</v>
      </c>
      <c r="K7" s="35" t="s">
        <v>16</v>
      </c>
      <c r="L7" s="36"/>
      <c r="M7" s="28" t="s">
        <v>17</v>
      </c>
      <c r="N7" s="37" t="s">
        <v>18</v>
      </c>
      <c r="O7" s="38"/>
      <c r="P7" s="38"/>
      <c r="Q7" s="39"/>
      <c r="R7" s="40" t="s">
        <v>19</v>
      </c>
      <c r="S7" s="40"/>
      <c r="T7" s="40"/>
      <c r="U7" s="41"/>
      <c r="V7" s="42" t="s">
        <v>20</v>
      </c>
      <c r="W7" s="38"/>
      <c r="X7" s="38"/>
      <c r="Y7" s="38"/>
      <c r="Z7" s="38"/>
      <c r="AA7" s="38"/>
      <c r="AB7" s="38"/>
      <c r="AC7" s="43"/>
      <c r="AD7" s="42" t="s">
        <v>21</v>
      </c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43"/>
      <c r="AV7" s="44" t="s">
        <v>22</v>
      </c>
      <c r="AW7" s="45"/>
      <c r="AX7" s="46" t="s">
        <v>23</v>
      </c>
      <c r="AY7" s="47"/>
      <c r="AZ7" s="47" t="s">
        <v>24</v>
      </c>
      <c r="BA7" s="48"/>
      <c r="BB7" s="48"/>
      <c r="BC7" s="49"/>
      <c r="BD7" s="45"/>
      <c r="BE7" s="45"/>
      <c r="BF7" s="45"/>
      <c r="BG7" s="45"/>
      <c r="BH7" s="45"/>
      <c r="BI7" s="45"/>
      <c r="BJ7" s="45"/>
      <c r="BK7" s="45"/>
      <c r="BL7" s="45"/>
    </row>
    <row r="8" spans="1:64" s="50" customFormat="1" ht="30.75" customHeight="1" x14ac:dyDescent="0.25">
      <c r="A8" s="51"/>
      <c r="B8" s="52"/>
      <c r="C8" s="45"/>
      <c r="D8" s="53"/>
      <c r="E8" s="54"/>
      <c r="F8" s="55"/>
      <c r="G8" s="56"/>
      <c r="H8" s="57"/>
      <c r="I8" s="58"/>
      <c r="J8" s="51"/>
      <c r="K8" s="59"/>
      <c r="L8" s="60"/>
      <c r="M8" s="61"/>
      <c r="N8" s="37" t="s">
        <v>25</v>
      </c>
      <c r="O8" s="41"/>
      <c r="P8" s="34" t="s">
        <v>26</v>
      </c>
      <c r="Q8" s="62" t="s">
        <v>27</v>
      </c>
      <c r="R8" s="40" t="s">
        <v>25</v>
      </c>
      <c r="S8" s="41"/>
      <c r="T8" s="34" t="s">
        <v>26</v>
      </c>
      <c r="U8" s="33" t="s">
        <v>28</v>
      </c>
      <c r="V8" s="63" t="s">
        <v>29</v>
      </c>
      <c r="W8" s="31"/>
      <c r="X8" s="64"/>
      <c r="Y8" s="65" t="s">
        <v>30</v>
      </c>
      <c r="Z8" s="31"/>
      <c r="AA8" s="64"/>
      <c r="AB8" s="30" t="s">
        <v>31</v>
      </c>
      <c r="AC8" s="33" t="s">
        <v>32</v>
      </c>
      <c r="AD8" s="42" t="s">
        <v>33</v>
      </c>
      <c r="AE8" s="38"/>
      <c r="AF8" s="38"/>
      <c r="AG8" s="38"/>
      <c r="AH8" s="37" t="s">
        <v>34</v>
      </c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43"/>
      <c r="AV8" s="66"/>
      <c r="AW8" s="45"/>
      <c r="AX8" s="67" t="s">
        <v>35</v>
      </c>
      <c r="AY8" s="68"/>
      <c r="AZ8" s="68" t="s">
        <v>36</v>
      </c>
      <c r="BA8" s="68"/>
      <c r="BB8" s="68" t="s">
        <v>37</v>
      </c>
      <c r="BC8" s="69"/>
      <c r="BD8" s="45"/>
      <c r="BE8" s="45"/>
      <c r="BF8" s="45"/>
      <c r="BG8" s="45"/>
      <c r="BH8" s="45"/>
      <c r="BI8" s="45"/>
      <c r="BJ8" s="45"/>
      <c r="BK8" s="45"/>
      <c r="BL8" s="45"/>
    </row>
    <row r="9" spans="1:64" s="83" customFormat="1" ht="30" customHeight="1" x14ac:dyDescent="0.25">
      <c r="A9" s="51"/>
      <c r="B9" s="52"/>
      <c r="C9" s="45"/>
      <c r="D9" s="53"/>
      <c r="E9" s="34" t="s">
        <v>38</v>
      </c>
      <c r="F9" s="34" t="s">
        <v>39</v>
      </c>
      <c r="G9" s="34" t="s">
        <v>40</v>
      </c>
      <c r="H9" s="57"/>
      <c r="I9" s="58"/>
      <c r="J9" s="51"/>
      <c r="K9" s="59"/>
      <c r="L9" s="60"/>
      <c r="M9" s="61"/>
      <c r="N9" s="70" t="s">
        <v>41</v>
      </c>
      <c r="O9" s="71" t="s">
        <v>41</v>
      </c>
      <c r="P9" s="51"/>
      <c r="Q9" s="72"/>
      <c r="R9" s="30" t="s">
        <v>42</v>
      </c>
      <c r="S9" s="34" t="s">
        <v>43</v>
      </c>
      <c r="T9" s="51"/>
      <c r="U9" s="58"/>
      <c r="V9" s="73" t="s">
        <v>25</v>
      </c>
      <c r="W9" s="74"/>
      <c r="X9" s="75"/>
      <c r="Y9" s="76" t="s">
        <v>25</v>
      </c>
      <c r="Z9" s="74"/>
      <c r="AA9" s="75"/>
      <c r="AB9" s="77"/>
      <c r="AC9" s="58"/>
      <c r="AD9" s="34" t="s">
        <v>44</v>
      </c>
      <c r="AE9" s="34" t="s">
        <v>45</v>
      </c>
      <c r="AF9" s="34" t="s">
        <v>46</v>
      </c>
      <c r="AG9" s="28" t="s">
        <v>26</v>
      </c>
      <c r="AH9" s="37" t="s">
        <v>47</v>
      </c>
      <c r="AI9" s="38"/>
      <c r="AJ9" s="39"/>
      <c r="AK9" s="37" t="s">
        <v>45</v>
      </c>
      <c r="AL9" s="38"/>
      <c r="AM9" s="39"/>
      <c r="AN9" s="37" t="s">
        <v>48</v>
      </c>
      <c r="AO9" s="38"/>
      <c r="AP9" s="39"/>
      <c r="AQ9" s="40" t="s">
        <v>40</v>
      </c>
      <c r="AR9" s="38"/>
      <c r="AS9" s="43"/>
      <c r="AT9" s="78" t="s">
        <v>49</v>
      </c>
      <c r="AU9" s="33" t="s">
        <v>50</v>
      </c>
      <c r="AV9" s="66"/>
      <c r="AW9" s="79"/>
      <c r="AX9" s="80">
        <f>DATE('[1]data faskes19'!D2-2,1,1)</f>
        <v>43831</v>
      </c>
      <c r="AY9" s="81">
        <f>DATE('[1]data faskes19'!D2-2,12,31)</f>
        <v>44196</v>
      </c>
      <c r="AZ9" s="81">
        <f>DATE('[1]data faskes19'!D2-1,1,1)</f>
        <v>44197</v>
      </c>
      <c r="BA9" s="81">
        <f>DATE('[1]data faskes19'!D2-1,12,31)</f>
        <v>44561</v>
      </c>
      <c r="BB9" s="81">
        <f>DATE('[1]data faskes19'!D2,1,1)</f>
        <v>44562</v>
      </c>
      <c r="BC9" s="82">
        <f>DATE('[1]data faskes19'!D2,12,31)</f>
        <v>44926</v>
      </c>
      <c r="BD9" s="79"/>
      <c r="BE9" s="79"/>
      <c r="BF9" s="79"/>
      <c r="BG9" s="79"/>
      <c r="BH9" s="79"/>
      <c r="BI9" s="79"/>
      <c r="BJ9" s="79"/>
      <c r="BK9" s="79"/>
      <c r="BL9" s="79"/>
    </row>
    <row r="10" spans="1:64" s="83" customFormat="1" ht="32.25" customHeight="1" x14ac:dyDescent="0.25">
      <c r="A10" s="84"/>
      <c r="B10" s="73"/>
      <c r="C10" s="85"/>
      <c r="D10" s="56"/>
      <c r="E10" s="84"/>
      <c r="F10" s="84"/>
      <c r="G10" s="84"/>
      <c r="H10" s="86"/>
      <c r="I10" s="87"/>
      <c r="J10" s="84"/>
      <c r="K10" s="88"/>
      <c r="L10" s="89"/>
      <c r="M10" s="54"/>
      <c r="N10" s="90" t="s">
        <v>51</v>
      </c>
      <c r="O10" s="91" t="s">
        <v>37</v>
      </c>
      <c r="P10" s="84"/>
      <c r="Q10" s="92"/>
      <c r="R10" s="56"/>
      <c r="S10" s="84"/>
      <c r="T10" s="84"/>
      <c r="U10" s="87"/>
      <c r="V10" s="93" t="s">
        <v>52</v>
      </c>
      <c r="W10" s="71" t="s">
        <v>46</v>
      </c>
      <c r="X10" s="94" t="s">
        <v>26</v>
      </c>
      <c r="Y10" s="93" t="s">
        <v>52</v>
      </c>
      <c r="Z10" s="71" t="s">
        <v>46</v>
      </c>
      <c r="AA10" s="95" t="s">
        <v>26</v>
      </c>
      <c r="AB10" s="96"/>
      <c r="AC10" s="87"/>
      <c r="AD10" s="84"/>
      <c r="AE10" s="84"/>
      <c r="AF10" s="84"/>
      <c r="AG10" s="54"/>
      <c r="AH10" s="97" t="s">
        <v>53</v>
      </c>
      <c r="AI10" s="98" t="s">
        <v>54</v>
      </c>
      <c r="AJ10" s="99" t="s">
        <v>26</v>
      </c>
      <c r="AK10" s="100" t="s">
        <v>53</v>
      </c>
      <c r="AL10" s="93" t="s">
        <v>54</v>
      </c>
      <c r="AM10" s="99" t="s">
        <v>26</v>
      </c>
      <c r="AN10" s="100" t="s">
        <v>53</v>
      </c>
      <c r="AO10" s="93" t="s">
        <v>54</v>
      </c>
      <c r="AP10" s="99" t="s">
        <v>26</v>
      </c>
      <c r="AQ10" s="101" t="s">
        <v>53</v>
      </c>
      <c r="AR10" s="91" t="s">
        <v>54</v>
      </c>
      <c r="AS10" s="91" t="s">
        <v>26</v>
      </c>
      <c r="AT10" s="87"/>
      <c r="AU10" s="87"/>
      <c r="AV10" s="102"/>
      <c r="AW10" s="79"/>
      <c r="AX10" s="103" t="s">
        <v>55</v>
      </c>
      <c r="AY10" s="104">
        <v>4</v>
      </c>
      <c r="AZ10" s="105">
        <f>DATE('[1]data faskes19'!D2,AY10,1)</f>
        <v>44652</v>
      </c>
      <c r="BA10" s="105">
        <f>DATE('[1]data faskes19'!D2,AY10+1,0)</f>
        <v>44681</v>
      </c>
      <c r="BB10" s="79"/>
      <c r="BC10" s="106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64" s="50" customFormat="1" ht="15.75" thickBot="1" x14ac:dyDescent="0.3">
      <c r="A11" s="107">
        <v>1</v>
      </c>
      <c r="B11" s="108">
        <v>2</v>
      </c>
      <c r="C11" s="109"/>
      <c r="D11" s="110">
        <v>3</v>
      </c>
      <c r="E11" s="111">
        <v>4</v>
      </c>
      <c r="F11" s="112">
        <v>5</v>
      </c>
      <c r="G11" s="112">
        <v>6</v>
      </c>
      <c r="H11" s="113">
        <v>7</v>
      </c>
      <c r="I11" s="112">
        <v>8</v>
      </c>
      <c r="J11" s="112">
        <v>9</v>
      </c>
      <c r="K11" s="114"/>
      <c r="L11" s="115">
        <v>10</v>
      </c>
      <c r="M11" s="111">
        <v>11</v>
      </c>
      <c r="N11" s="116">
        <v>12</v>
      </c>
      <c r="O11" s="112">
        <v>13</v>
      </c>
      <c r="P11" s="111">
        <v>14</v>
      </c>
      <c r="Q11" s="116">
        <v>15</v>
      </c>
      <c r="R11" s="112">
        <v>16</v>
      </c>
      <c r="S11" s="111">
        <v>17</v>
      </c>
      <c r="T11" s="116">
        <v>18</v>
      </c>
      <c r="U11" s="112">
        <v>19</v>
      </c>
      <c r="V11" s="117">
        <v>20</v>
      </c>
      <c r="W11" s="110">
        <v>21</v>
      </c>
      <c r="X11" s="112">
        <v>22</v>
      </c>
      <c r="Y11" s="111">
        <v>23</v>
      </c>
      <c r="Z11" s="116">
        <v>24</v>
      </c>
      <c r="AA11" s="112">
        <v>25</v>
      </c>
      <c r="AB11" s="111">
        <v>26</v>
      </c>
      <c r="AC11" s="116">
        <v>27</v>
      </c>
      <c r="AD11" s="112">
        <v>28</v>
      </c>
      <c r="AE11" s="111">
        <v>29</v>
      </c>
      <c r="AF11" s="116">
        <v>30</v>
      </c>
      <c r="AG11" s="112">
        <v>31</v>
      </c>
      <c r="AH11" s="111">
        <v>32</v>
      </c>
      <c r="AI11" s="116">
        <v>33</v>
      </c>
      <c r="AJ11" s="112">
        <v>34</v>
      </c>
      <c r="AK11" s="111">
        <v>35</v>
      </c>
      <c r="AL11" s="116">
        <v>36</v>
      </c>
      <c r="AM11" s="112">
        <v>37</v>
      </c>
      <c r="AN11" s="111">
        <v>38</v>
      </c>
      <c r="AO11" s="116">
        <v>39</v>
      </c>
      <c r="AP11" s="112">
        <v>40</v>
      </c>
      <c r="AQ11" s="111">
        <v>41</v>
      </c>
      <c r="AR11" s="116">
        <v>42</v>
      </c>
      <c r="AS11" s="112">
        <v>43</v>
      </c>
      <c r="AT11" s="111">
        <v>44</v>
      </c>
      <c r="AU11" s="116">
        <v>45</v>
      </c>
      <c r="AV11" s="118">
        <v>46</v>
      </c>
      <c r="AW11" s="45"/>
      <c r="AX11" s="119" t="s">
        <v>56</v>
      </c>
      <c r="AY11" s="120"/>
      <c r="AZ11" s="121">
        <f>DATE('[1]data faskes19'!D2-1,AY10,1)</f>
        <v>44287</v>
      </c>
      <c r="BA11" s="121">
        <f>DATE('[1]data faskes19'!D2-1,AY10+3,1)</f>
        <v>44378</v>
      </c>
      <c r="BB11" s="120"/>
      <c r="BC11" s="122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s="50" customFormat="1" x14ac:dyDescent="0.25">
      <c r="A12" s="123">
        <v>1</v>
      </c>
      <c r="B12" s="344" t="str">
        <f>'[1]data faskes19'!B10</f>
        <v>BUNULREJO</v>
      </c>
      <c r="C12" s="124"/>
      <c r="D12" s="125">
        <f>'[1]data faskes19'!E10</f>
        <v>364</v>
      </c>
      <c r="E12" s="123">
        <f>COUNTIFS('[1]Form 3E'!$C$15:$C$726,"&gt;="&amp;$AZ$10,'[1]Form 3E'!$C$15:$C$726,"&lt;="&amp;$BA$10,'[1]Form 3E'!$O$15:$O$726,"R",'[1]Form 3E'!$H$15:$H$726,B12)</f>
        <v>1</v>
      </c>
      <c r="F12" s="123">
        <f>COUNTIFS('[1]Form 3E'!$C$15:$C$726,"&gt;="&amp;$AZ$10,'[1]Form 3E'!$C$15:$C$726,"&lt;="&amp;$BA$10,'[1]Form 3E'!$O$15:$O$726,"NR",'[1]Form 3E'!$H$15:$H$726,B12)</f>
        <v>15</v>
      </c>
      <c r="G12" s="123">
        <f>SUM(E12:F12)</f>
        <v>16</v>
      </c>
      <c r="H12" s="126">
        <f>G12/D12*100</f>
        <v>4.395604395604396</v>
      </c>
      <c r="I12" s="127">
        <f>E12/G12*100</f>
        <v>6.25</v>
      </c>
      <c r="J12" s="123">
        <f>COUNTIFS('[1]Form 3E'!$C$15:$C$726,"&gt;="&amp;$AZ$10,'[1]Form 3E'!$C$15:$C$726,"&lt;="&amp;$BA$10,'[1]Form 3E'!$O$15:$O$726,"R",'[1]Form 3E'!$T$15:$T$726,"Y",'[1]Form 3E'!$H$15:$H$726,B12)</f>
        <v>1</v>
      </c>
      <c r="K12" s="128"/>
      <c r="L12" s="126">
        <f>J12/E12*100</f>
        <v>100</v>
      </c>
      <c r="M12" s="129">
        <f>'[1]data faskes19'!J10</f>
        <v>33</v>
      </c>
      <c r="N1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3E'!$H$15:$H$726,B12)</f>
        <v>0</v>
      </c>
      <c r="O1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3E'!$H$15:$H$726,B12)</f>
        <v>0</v>
      </c>
      <c r="P12" s="131">
        <f>SUM(N12:O12)</f>
        <v>0</v>
      </c>
      <c r="Q12" s="132">
        <f>P12/M12*100</f>
        <v>0</v>
      </c>
      <c r="R1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3E'!$H$15:$H$726,B12)</f>
        <v>0</v>
      </c>
      <c r="S1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3E'!$H$15:$H$726,B12)</f>
        <v>0</v>
      </c>
      <c r="T12" s="131">
        <f>SUM(R12:S12)</f>
        <v>0</v>
      </c>
      <c r="U12" s="133" t="e">
        <f>T12/P12*100</f>
        <v>#DIV/0!</v>
      </c>
      <c r="V1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3E'!$H$15:$H$726,B12)</f>
        <v>0</v>
      </c>
      <c r="W1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3E'!$H$15:$H$726,B12)</f>
        <v>0</v>
      </c>
      <c r="X12" s="134">
        <f>SUM(V12:W12)</f>
        <v>0</v>
      </c>
      <c r="Y12" s="130">
        <f>COUNTIFS('[1]Form 3E'!$Z$15:$Z$726,"&gt;="&amp;$AZ$10,'[1]Form 3E'!$Z$15:$Z$726,"&lt;="&amp;$BA$10,'[1]Form 3E'!$C$15:$C$726,"&gt;="&amp;$AZ$9,'[1]Form 3E'!$C$15:$C$726,"&lt;="&amp;$BA$9,'[1]Form 3E'!$AN$15:$AN$726,"*≥24 Jam",'[1]Form 3E'!$H$15:$H$726,B12)</f>
        <v>0</v>
      </c>
      <c r="Z12" s="130">
        <f>COUNTIFS('[1]Form 3E'!$Z$15:$Z$726,"&gt;="&amp;$AZ$10,'[1]Form 3E'!$Z$15:$Z$726,"&lt;="&amp;$BA$10,'[1]Form 3E'!$C$15:$C$726,"&gt;="&amp;$BB$9,'[1]Form 3E'!$C$15:$C$726,"&lt;="&amp;$BC$9,'[1]Form 3E'!$AN$15:$AN$726,"*≥24 Jam",'[1]Form 3E'!$H$15:$H$726,B12)</f>
        <v>0</v>
      </c>
      <c r="AA12" s="135">
        <f>SUM(Y12:Z12)</f>
        <v>0</v>
      </c>
      <c r="AB12" s="136">
        <f>X12+AA12</f>
        <v>0</v>
      </c>
      <c r="AC12" s="133" t="e">
        <f>AB12/P12*100</f>
        <v>#DIV/0!</v>
      </c>
      <c r="AD12" s="131">
        <f>COUNTIFS('[1]Form 3E'!$Z$15:$Z$726,"&gt;="&amp;$AZ$11,'[1]Form 3E'!$Z$15:$Z$726,"&lt;="&amp;$BA$11,'[1]Form 3E'!$C$15:$C$726,"&gt;="&amp;$AX$9,'[1]Form 3E'!$C$15:$C$726,"&lt;="&amp;$AY$9,'[1]Form 3E'!$H$15:$H$726,B12)</f>
        <v>0</v>
      </c>
      <c r="AE12" s="131">
        <f>COUNTIFS('[1]Form 3E'!$Z$15:$Z$726,"&gt;="&amp;$AZ$11,'[1]Form 3E'!$Z$15:$Z$726,"&lt;="&amp;$BA$11,'[1]Form 3E'!$C$15:$C$726,"&gt;="&amp;$AZ$9,'[1]Form 3E'!$C$15:$C$726,"&lt;="&amp;$BA$9,'[1]Form 3E'!$H$15:$H$726,B12)</f>
        <v>0</v>
      </c>
      <c r="AF12" s="131">
        <f>COUNTIFS('[1]Form 3E'!$Z$15:$Z$726,"&gt;="&amp;$AZ$11,'[1]Form 3E'!$Z$15:$Z$726,"&lt;="&amp;$BA$11,'[1]Form 3E'!$C$15:$C$726,"&gt;="&amp;$BB$9,'[1]Form 3E'!$C$15:$C$726,"&lt;="&amp;$BC$9,'[1]Form 3E'!$H$15:$H$726,B12)</f>
        <v>0</v>
      </c>
      <c r="AG12" s="134">
        <f>SUM(AD12:AF12)</f>
        <v>0</v>
      </c>
      <c r="AH12" s="131">
        <f>COUNTIFS('[1]Form 3E'!$AR$15:$AR$726,"&gt;="&amp;$AZ$10,'[1]Form 3E'!$AR$15:$AR$726,"&lt;="&amp;$BA$10,'[1]Form 3E'!$C$15:$C$726,"&gt;="&amp;$AX$9,'[1]Form 3E'!$C$15:$C$726,"&lt;="&amp;$AY$9,'[1]Form 3E'!$AS$15:$AS$726,"R",'[1]Form 3E'!$H$15:$H$726,B12)</f>
        <v>0</v>
      </c>
      <c r="AI12" s="131">
        <f>COUNTIFS('[1]Form 3E'!$AR$15:$AR$726,"&gt;="&amp;$AZ$10,'[1]Form 3E'!$AR$15:$AR$726,"&lt;="&amp;$BA$10,'[1]Form 3E'!$C$15:$C$726,"&gt;="&amp;$AX$9,'[1]Form 3E'!$C$15:$C$726,"&lt;="&amp;$AY$9,'[1]Form 3E'!$AS$15:$AS$726,"NR",'[1]Form 3E'!$H$15:$H$726,B12)</f>
        <v>0</v>
      </c>
      <c r="AJ12" s="135">
        <f>SUM(AH12:AI12)</f>
        <v>0</v>
      </c>
      <c r="AK12" s="131">
        <f>COUNTIFS('[1]Form 3E'!$AR$15:$AR$726,"&gt;="&amp;$AZ$10,'[1]Form 3E'!$AR$15:$AR$726,"&lt;="&amp;$BA$10,'[1]Form 3E'!$C$15:$C$726,"&gt;="&amp;$AZ$9,'[1]Form 3E'!$C$15:$C$726,"&lt;="&amp;$BA$9,'[1]Form 3E'!$AS$15:$AS$726,"R",'[1]Form 3E'!$H$15:$H$726,B12)</f>
        <v>0</v>
      </c>
      <c r="AL12" s="131">
        <f>COUNTIFS('[1]Form 3E'!$AR$15:$AR$726,"&gt;="&amp;$AZ$10,'[1]Form 3E'!$AR$15:$AR$726,"&lt;="&amp;$BA$10,'[1]Form 3E'!$C$15:$C$726,"&gt;="&amp;$AZ$9,'[1]Form 3E'!$C$15:$C$726,"&lt;="&amp;$BA$9,'[1]Form 3E'!$AS$15:$AS$726,"NR",'[1]Form 3E'!$H$15:$H$726,B12)</f>
        <v>0</v>
      </c>
      <c r="AM12" s="135">
        <f>SUM(AK12:AL12)</f>
        <v>0</v>
      </c>
      <c r="AN12" s="131">
        <f>COUNTIFS('[1]Form 3E'!$AR$15:$AR$726,"&gt;="&amp;$AZ$10,'[1]Form 3E'!$AR$15:$AR$726,"&lt;="&amp;$BA$10,'[1]Form 3E'!$C$15:$C$726,"&gt;="&amp;$BB$9,'[1]Form 3E'!$C$15:$C$726,"&lt;="&amp;$BC$9,'[1]Form 3E'!$AS$15:$AS$726,"R",'[1]Form 3E'!$H$15:$H$726,B12)</f>
        <v>0</v>
      </c>
      <c r="AO12" s="131">
        <f>COUNTIFS('[1]Form 3E'!$AR$15:$AR$726,"&gt;="&amp;$AZ$10,'[1]Form 3E'!$AR$15:$AR$726,"&lt;="&amp;$BA$10,'[1]Form 3E'!$C$15:$C$726,"&gt;="&amp;$BB$9,'[1]Form 3E'!$C$15:$C$726,"&lt;="&amp;$BC$9,'[1]Form 3E'!$AS$15:$AS$726,"NR",'[1]Form 3E'!$H$15:$H$726,B12)</f>
        <v>0</v>
      </c>
      <c r="AP12" s="135">
        <f>SUM(AN12:AO12)</f>
        <v>0</v>
      </c>
      <c r="AQ12" s="136">
        <f>AH12+AK12+AN12</f>
        <v>0</v>
      </c>
      <c r="AR12" s="131">
        <f>AI12+AL12+AO12</f>
        <v>0</v>
      </c>
      <c r="AS12" s="131">
        <f>SUM(AQ12:AR12)</f>
        <v>0</v>
      </c>
      <c r="AT12" s="137" t="e">
        <f>AS12/AG12*100</f>
        <v>#DIV/0!</v>
      </c>
      <c r="AU12" s="127" t="e">
        <f>AQ12/AS12*100</f>
        <v>#DIV/0!</v>
      </c>
      <c r="AV12" s="138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s="50" customFormat="1" x14ac:dyDescent="0.25">
      <c r="A13" s="123">
        <v>2</v>
      </c>
      <c r="B13" s="344" t="str">
        <f>'[1]data faskes19'!B11</f>
        <v>JODIPAN</v>
      </c>
      <c r="C13" s="124"/>
      <c r="D13" s="125">
        <f>'[1]data faskes19'!E11</f>
        <v>185</v>
      </c>
      <c r="E13" s="123">
        <f>COUNTIFS('[1]Form 3E'!$C$15:$C$726,"&gt;="&amp;$AZ$10,'[1]Form 3E'!$C$15:$C$726,"&lt;="&amp;$BA$10,'[1]Form 3E'!$O$15:$O$726,"R",'[1]Form 3E'!$H$15:$H$726,B13)</f>
        <v>1</v>
      </c>
      <c r="F13" s="123">
        <f>COUNTIFS('[1]Form 3E'!$C$15:$C$726,"&gt;="&amp;$AZ$10,'[1]Form 3E'!$C$15:$C$726,"&lt;="&amp;$BA$10,'[1]Form 3E'!$O$15:$O$726,"NR",'[1]Form 3E'!$H$15:$H$726,B13)</f>
        <v>4</v>
      </c>
      <c r="G13" s="123">
        <f t="shared" ref="G13:G27" si="0">SUM(E13:F13)</f>
        <v>5</v>
      </c>
      <c r="H13" s="126">
        <f t="shared" ref="H13:H30" si="1">G13/D13*100</f>
        <v>2.7027027027027026</v>
      </c>
      <c r="I13" s="127">
        <f t="shared" ref="I13:I30" si="2">E13/G13*100</f>
        <v>20</v>
      </c>
      <c r="J13" s="123">
        <f>COUNTIFS('[1]Form 3E'!$C$15:$C$726,"&gt;="&amp;$AZ$10,'[1]Form 3E'!$C$15:$C$726,"&lt;="&amp;$BA$10,'[1]Form 3E'!$O$15:$O$726,"R",'[1]Form 3E'!$T$15:$T$726,"Y",'[1]Form 3E'!$H$15:$H$726,B13)</f>
        <v>1</v>
      </c>
      <c r="K13" s="128"/>
      <c r="L13" s="126">
        <f t="shared" ref="L13:L30" si="3">J13/E13*100</f>
        <v>100</v>
      </c>
      <c r="M13" s="129">
        <f>'[1]data faskes19'!J11</f>
        <v>10</v>
      </c>
      <c r="N1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3E'!$H$15:$H$726,B13)</f>
        <v>0</v>
      </c>
      <c r="O1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3E'!$H$15:$H$726,B13)</f>
        <v>0</v>
      </c>
      <c r="P13" s="131">
        <f t="shared" ref="P13:P29" si="4">SUM(N13:O13)</f>
        <v>0</v>
      </c>
      <c r="Q13" s="132">
        <f t="shared" ref="Q13:Q30" si="5">P13/M13*100</f>
        <v>0</v>
      </c>
      <c r="R1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3E'!$H$15:$H$726,B13)</f>
        <v>0</v>
      </c>
      <c r="S1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3E'!$H$15:$H$726,B13)</f>
        <v>0</v>
      </c>
      <c r="T13" s="131">
        <f t="shared" ref="T13:T30" si="6">SUM(R13:S13)</f>
        <v>0</v>
      </c>
      <c r="U13" s="133" t="e">
        <f t="shared" ref="U13:U30" si="7">T13/P13*100</f>
        <v>#DIV/0!</v>
      </c>
      <c r="V1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3E'!$H$15:$H$726,B13)</f>
        <v>0</v>
      </c>
      <c r="W1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3E'!$H$15:$H$726,B13)</f>
        <v>0</v>
      </c>
      <c r="X13" s="134">
        <f t="shared" ref="X13:X30" si="8">SUM(V13:W13)</f>
        <v>0</v>
      </c>
      <c r="Y13" s="130">
        <f>COUNTIFS('[1]Form 3E'!$Z$15:$Z$726,"&gt;="&amp;$AZ$10,'[1]Form 3E'!$Z$15:$Z$726,"&lt;="&amp;$BA$10,'[1]Form 3E'!$C$15:$C$726,"&gt;="&amp;$AZ$9,'[1]Form 3E'!$C$15:$C$726,"&lt;="&amp;$BA$9,'[1]Form 3E'!$AN$15:$AN$726,"*≥24 Jam",'[1]Form 3E'!$H$15:$H$726,B13)</f>
        <v>0</v>
      </c>
      <c r="Z13" s="130">
        <f>COUNTIFS('[1]Form 3E'!$Z$15:$Z$726,"&gt;="&amp;$AZ$10,'[1]Form 3E'!$Z$15:$Z$726,"&lt;="&amp;$BA$10,'[1]Form 3E'!$C$15:$C$726,"&gt;="&amp;$BB$9,'[1]Form 3E'!$C$15:$C$726,"&lt;="&amp;$BC$9,'[1]Form 3E'!$AN$15:$AN$726,"*≥24 Jam",'[1]Form 3E'!$H$15:$H$726,B13)</f>
        <v>0</v>
      </c>
      <c r="AA13" s="135">
        <f t="shared" ref="AA13:AA30" si="9">SUM(Y13:Z13)</f>
        <v>0</v>
      </c>
      <c r="AB13" s="136">
        <f t="shared" ref="AB13:AB30" si="10">X13+AA13</f>
        <v>0</v>
      </c>
      <c r="AC13" s="133" t="e">
        <f t="shared" ref="AC13:AC30" si="11">AB13/P13*100</f>
        <v>#DIV/0!</v>
      </c>
      <c r="AD13" s="131">
        <f>COUNTIFS('[1]Form 3E'!$Z$15:$Z$726,"&gt;="&amp;$AZ$11,'[1]Form 3E'!$Z$15:$Z$726,"&lt;="&amp;$BA$11,'[1]Form 3E'!$C$15:$C$726,"&gt;="&amp;$AX$9,'[1]Form 3E'!$C$15:$C$726,"&lt;="&amp;$AY$9,'[1]Form 3E'!$H$15:$H$726,B13)</f>
        <v>0</v>
      </c>
      <c r="AE13" s="131">
        <f>COUNTIFS('[1]Form 3E'!$Z$15:$Z$726,"&gt;="&amp;$AZ$11,'[1]Form 3E'!$Z$15:$Z$726,"&lt;="&amp;$BA$11,'[1]Form 3E'!$C$15:$C$726,"&gt;="&amp;$AZ$9,'[1]Form 3E'!$C$15:$C$726,"&lt;="&amp;$BA$9,'[1]Form 3E'!$H$15:$H$726,B13)</f>
        <v>0</v>
      </c>
      <c r="AF13" s="131">
        <f>COUNTIFS('[1]Form 3E'!$Z$15:$Z$726,"&gt;="&amp;$AZ$11,'[1]Form 3E'!$Z$15:$Z$726,"&lt;="&amp;$BA$11,'[1]Form 3E'!$C$15:$C$726,"&gt;="&amp;$BB$9,'[1]Form 3E'!$C$15:$C$726,"&lt;="&amp;$BC$9,'[1]Form 3E'!$H$15:$H$726,B13)</f>
        <v>0</v>
      </c>
      <c r="AG13" s="134">
        <f t="shared" ref="AG13:AG30" si="12">SUM(AD13:AF13)</f>
        <v>0</v>
      </c>
      <c r="AH13" s="131">
        <f>COUNTIFS('[1]Form 3E'!$AR$15:$AR$726,"&gt;="&amp;$AZ$10,'[1]Form 3E'!$AR$15:$AR$726,"&lt;="&amp;$BA$10,'[1]Form 3E'!$C$15:$C$726,"&gt;="&amp;$AX$9,'[1]Form 3E'!$C$15:$C$726,"&lt;="&amp;$AY$9,'[1]Form 3E'!$AS$15:$AS$726,"R",'[1]Form 3E'!$H$15:$H$726,B13)</f>
        <v>0</v>
      </c>
      <c r="AI13" s="131">
        <f>COUNTIFS('[1]Form 3E'!$AR$15:$AR$726,"&gt;="&amp;$AZ$10,'[1]Form 3E'!$AR$15:$AR$726,"&lt;="&amp;$BA$10,'[1]Form 3E'!$C$15:$C$726,"&gt;="&amp;$AX$9,'[1]Form 3E'!$C$15:$C$726,"&lt;="&amp;$AY$9,'[1]Form 3E'!$AS$15:$AS$726,"NR",'[1]Form 3E'!$H$15:$H$726,B13)</f>
        <v>0</v>
      </c>
      <c r="AJ13" s="135">
        <f t="shared" ref="AJ13:AJ30" si="13">SUM(AH13:AI13)</f>
        <v>0</v>
      </c>
      <c r="AK13" s="131">
        <f>COUNTIFS('[1]Form 3E'!$AR$15:$AR$726,"&gt;="&amp;$AZ$10,'[1]Form 3E'!$AR$15:$AR$726,"&lt;="&amp;$BA$10,'[1]Form 3E'!$C$15:$C$726,"&gt;="&amp;$AZ$9,'[1]Form 3E'!$C$15:$C$726,"&lt;="&amp;$BA$9,'[1]Form 3E'!$AS$15:$AS$726,"R",'[1]Form 3E'!$H$15:$H$726,B13)</f>
        <v>0</v>
      </c>
      <c r="AL13" s="131">
        <f>COUNTIFS('[1]Form 3E'!$AR$15:$AR$726,"&gt;="&amp;$AZ$10,'[1]Form 3E'!$AR$15:$AR$726,"&lt;="&amp;$BA$10,'[1]Form 3E'!$C$15:$C$726,"&gt;="&amp;$AZ$9,'[1]Form 3E'!$C$15:$C$726,"&lt;="&amp;$BA$9,'[1]Form 3E'!$AS$15:$AS$726,"NR",'[1]Form 3E'!$H$15:$H$726,B13)</f>
        <v>0</v>
      </c>
      <c r="AM13" s="135">
        <f t="shared" ref="AM13:AM30" si="14">SUM(AK13:AL13)</f>
        <v>0</v>
      </c>
      <c r="AN13" s="131">
        <f>COUNTIFS('[1]Form 3E'!$AR$15:$AR$726,"&gt;="&amp;$AZ$10,'[1]Form 3E'!$AR$15:$AR$726,"&lt;="&amp;$BA$10,'[1]Form 3E'!$C$15:$C$726,"&gt;="&amp;$BB$9,'[1]Form 3E'!$C$15:$C$726,"&lt;="&amp;$BC$9,'[1]Form 3E'!$AS$15:$AS$726,"R",'[1]Form 3E'!$H$15:$H$726,B13)</f>
        <v>0</v>
      </c>
      <c r="AO13" s="131">
        <f>COUNTIFS('[1]Form 3E'!$AR$15:$AR$726,"&gt;="&amp;$AZ$10,'[1]Form 3E'!$AR$15:$AR$726,"&lt;="&amp;$BA$10,'[1]Form 3E'!$C$15:$C$726,"&gt;="&amp;$BB$9,'[1]Form 3E'!$C$15:$C$726,"&lt;="&amp;$BC$9,'[1]Form 3E'!$AS$15:$AS$726,"NR",'[1]Form 3E'!$H$15:$H$726,B13)</f>
        <v>0</v>
      </c>
      <c r="AP13" s="135">
        <f t="shared" ref="AP13:AP30" si="15">SUM(AN13:AO13)</f>
        <v>0</v>
      </c>
      <c r="AQ13" s="136">
        <f t="shared" ref="AQ13:AR30" si="16">AH13+AK13+AN13</f>
        <v>0</v>
      </c>
      <c r="AR13" s="131">
        <f t="shared" si="16"/>
        <v>0</v>
      </c>
      <c r="AS13" s="131">
        <f t="shared" ref="AS13:AS30" si="17">SUM(AQ13:AR13)</f>
        <v>0</v>
      </c>
      <c r="AT13" s="137" t="e">
        <f t="shared" ref="AT13:AT30" si="18">AS13/AG13*100</f>
        <v>#DIV/0!</v>
      </c>
      <c r="AU13" s="127" t="e">
        <f t="shared" ref="AU13:AU30" si="19">AQ13/AS13*100</f>
        <v>#DIV/0!</v>
      </c>
      <c r="AV13" s="138"/>
      <c r="AW13" s="45"/>
      <c r="AX13" s="45"/>
      <c r="AY13" s="45"/>
      <c r="AZ13" s="139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</row>
    <row r="14" spans="1:64" s="50" customFormat="1" x14ac:dyDescent="0.25">
      <c r="A14" s="123">
        <v>3</v>
      </c>
      <c r="B14" s="344" t="str">
        <f>'[1]data faskes19'!B12</f>
        <v>KESATRIAN</v>
      </c>
      <c r="C14" s="124"/>
      <c r="D14" s="125">
        <f>'[1]data faskes19'!E12</f>
        <v>168</v>
      </c>
      <c r="E14" s="123">
        <f>COUNTIFS('[1]Form 3E'!$C$15:$C$726,"&gt;="&amp;$AZ$10,'[1]Form 3E'!$C$15:$C$726,"&lt;="&amp;$BA$10,'[1]Form 3E'!$O$15:$O$726,"R",'[1]Form 3E'!$H$15:$H$726,B14)</f>
        <v>0</v>
      </c>
      <c r="F14" s="123">
        <f>COUNTIFS('[1]Form 3E'!$C$15:$C$726,"&gt;="&amp;$AZ$10,'[1]Form 3E'!$C$15:$C$726,"&lt;="&amp;$BA$10,'[1]Form 3E'!$O$15:$O$726,"NR",'[1]Form 3E'!$H$15:$H$726,B14)</f>
        <v>5</v>
      </c>
      <c r="G14" s="123">
        <f t="shared" si="0"/>
        <v>5</v>
      </c>
      <c r="H14" s="126">
        <f t="shared" si="1"/>
        <v>2.9761904761904758</v>
      </c>
      <c r="I14" s="127">
        <f t="shared" si="2"/>
        <v>0</v>
      </c>
      <c r="J14" s="123">
        <f>COUNTIFS('[1]Form 3E'!$C$15:$C$726,"&gt;="&amp;$AZ$10,'[1]Form 3E'!$C$15:$C$726,"&lt;="&amp;$BA$10,'[1]Form 3E'!$O$15:$O$726,"R",'[1]Form 3E'!$T$15:$T$726,"Y",'[1]Form 3E'!$H$15:$H$726,B14)</f>
        <v>0</v>
      </c>
      <c r="K14" s="128"/>
      <c r="L14" s="126" t="e">
        <f t="shared" si="3"/>
        <v>#DIV/0!</v>
      </c>
      <c r="M14" s="129">
        <f>'[1]data faskes19'!J12</f>
        <v>11</v>
      </c>
      <c r="N1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3E'!$H$15:$H$726,B14)</f>
        <v>0</v>
      </c>
      <c r="O1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3E'!$H$15:$H$726,B14)</f>
        <v>0</v>
      </c>
      <c r="P14" s="131">
        <f t="shared" si="4"/>
        <v>0</v>
      </c>
      <c r="Q14" s="132">
        <f t="shared" si="5"/>
        <v>0</v>
      </c>
      <c r="R1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3E'!$H$15:$H$726,B14)</f>
        <v>0</v>
      </c>
      <c r="S1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3E'!$H$15:$H$726,B14)</f>
        <v>0</v>
      </c>
      <c r="T14" s="131">
        <f t="shared" si="6"/>
        <v>0</v>
      </c>
      <c r="U14" s="133" t="e">
        <f t="shared" si="7"/>
        <v>#DIV/0!</v>
      </c>
      <c r="V1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3E'!$H$15:$H$726,B14)</f>
        <v>0</v>
      </c>
      <c r="W1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3E'!$H$15:$H$726,B14)</f>
        <v>0</v>
      </c>
      <c r="X14" s="134">
        <f t="shared" si="8"/>
        <v>0</v>
      </c>
      <c r="Y14" s="130">
        <f>COUNTIFS('[1]Form 3E'!$Z$15:$Z$726,"&gt;="&amp;$AZ$10,'[1]Form 3E'!$Z$15:$Z$726,"&lt;="&amp;$BA$10,'[1]Form 3E'!$C$15:$C$726,"&gt;="&amp;$AZ$9,'[1]Form 3E'!$C$15:$C$726,"&lt;="&amp;$BA$9,'[1]Form 3E'!$AN$15:$AN$726,"*≥24 Jam",'[1]Form 3E'!$H$15:$H$726,B14)</f>
        <v>0</v>
      </c>
      <c r="Z14" s="130">
        <f>COUNTIFS('[1]Form 3E'!$Z$15:$Z$726,"&gt;="&amp;$AZ$10,'[1]Form 3E'!$Z$15:$Z$726,"&lt;="&amp;$BA$10,'[1]Form 3E'!$C$15:$C$726,"&gt;="&amp;$BB$9,'[1]Form 3E'!$C$15:$C$726,"&lt;="&amp;$BC$9,'[1]Form 3E'!$AN$15:$AN$726,"*≥24 Jam",'[1]Form 3E'!$H$15:$H$726,B14)</f>
        <v>0</v>
      </c>
      <c r="AA14" s="135">
        <f t="shared" si="9"/>
        <v>0</v>
      </c>
      <c r="AB14" s="136">
        <f t="shared" si="10"/>
        <v>0</v>
      </c>
      <c r="AC14" s="133" t="e">
        <f t="shared" si="11"/>
        <v>#DIV/0!</v>
      </c>
      <c r="AD14" s="131">
        <f>COUNTIFS('[1]Form 3E'!$Z$15:$Z$726,"&gt;="&amp;$AZ$11,'[1]Form 3E'!$Z$15:$Z$726,"&lt;="&amp;$BA$11,'[1]Form 3E'!$C$15:$C$726,"&gt;="&amp;$AX$9,'[1]Form 3E'!$C$15:$C$726,"&lt;="&amp;$AY$9,'[1]Form 3E'!$H$15:$H$726,B14)</f>
        <v>1</v>
      </c>
      <c r="AE14" s="131">
        <f>COUNTIFS('[1]Form 3E'!$Z$15:$Z$726,"&gt;="&amp;$AZ$11,'[1]Form 3E'!$Z$15:$Z$726,"&lt;="&amp;$BA$11,'[1]Form 3E'!$C$15:$C$726,"&gt;="&amp;$AZ$9,'[1]Form 3E'!$C$15:$C$726,"&lt;="&amp;$BA$9,'[1]Form 3E'!$H$15:$H$726,B14)</f>
        <v>1</v>
      </c>
      <c r="AF14" s="131">
        <f>COUNTIFS('[1]Form 3E'!$Z$15:$Z$726,"&gt;="&amp;$AZ$11,'[1]Form 3E'!$Z$15:$Z$726,"&lt;="&amp;$BA$11,'[1]Form 3E'!$C$15:$C$726,"&gt;="&amp;$BB$9,'[1]Form 3E'!$C$15:$C$726,"&lt;="&amp;$BC$9,'[1]Form 3E'!$H$15:$H$726,B14)</f>
        <v>0</v>
      </c>
      <c r="AG14" s="134">
        <f t="shared" si="12"/>
        <v>2</v>
      </c>
      <c r="AH14" s="131">
        <f>COUNTIFS('[1]Form 3E'!$AR$15:$AR$726,"&gt;="&amp;$AZ$10,'[1]Form 3E'!$AR$15:$AR$726,"&lt;="&amp;$BA$10,'[1]Form 3E'!$C$15:$C$726,"&gt;="&amp;$AX$9,'[1]Form 3E'!$C$15:$C$726,"&lt;="&amp;$AY$9,'[1]Form 3E'!$AS$15:$AS$726,"R",'[1]Form 3E'!$H$15:$H$726,B14)</f>
        <v>0</v>
      </c>
      <c r="AI14" s="131">
        <f>COUNTIFS('[1]Form 3E'!$AR$15:$AR$726,"&gt;="&amp;$AZ$10,'[1]Form 3E'!$AR$15:$AR$726,"&lt;="&amp;$BA$10,'[1]Form 3E'!$C$15:$C$726,"&gt;="&amp;$AX$9,'[1]Form 3E'!$C$15:$C$726,"&lt;="&amp;$AY$9,'[1]Form 3E'!$AS$15:$AS$726,"NR",'[1]Form 3E'!$H$15:$H$726,B14)</f>
        <v>0</v>
      </c>
      <c r="AJ14" s="135">
        <f t="shared" si="13"/>
        <v>0</v>
      </c>
      <c r="AK14" s="131">
        <f>COUNTIFS('[1]Form 3E'!$AR$15:$AR$726,"&gt;="&amp;$AZ$10,'[1]Form 3E'!$AR$15:$AR$726,"&lt;="&amp;$BA$10,'[1]Form 3E'!$C$15:$C$726,"&gt;="&amp;$AZ$9,'[1]Form 3E'!$C$15:$C$726,"&lt;="&amp;$BA$9,'[1]Form 3E'!$AS$15:$AS$726,"R",'[1]Form 3E'!$H$15:$H$726,B14)</f>
        <v>0</v>
      </c>
      <c r="AL14" s="131">
        <f>COUNTIFS('[1]Form 3E'!$AR$15:$AR$726,"&gt;="&amp;$AZ$10,'[1]Form 3E'!$AR$15:$AR$726,"&lt;="&amp;$BA$10,'[1]Form 3E'!$C$15:$C$726,"&gt;="&amp;$AZ$9,'[1]Form 3E'!$C$15:$C$726,"&lt;="&amp;$BA$9,'[1]Form 3E'!$AS$15:$AS$726,"NR",'[1]Form 3E'!$H$15:$H$726,B14)</f>
        <v>0</v>
      </c>
      <c r="AM14" s="135">
        <f t="shared" si="14"/>
        <v>0</v>
      </c>
      <c r="AN14" s="131">
        <f>COUNTIFS('[1]Form 3E'!$AR$15:$AR$726,"&gt;="&amp;$AZ$10,'[1]Form 3E'!$AR$15:$AR$726,"&lt;="&amp;$BA$10,'[1]Form 3E'!$C$15:$C$726,"&gt;="&amp;$BB$9,'[1]Form 3E'!$C$15:$C$726,"&lt;="&amp;$BC$9,'[1]Form 3E'!$AS$15:$AS$726,"R",'[1]Form 3E'!$H$15:$H$726,B14)</f>
        <v>0</v>
      </c>
      <c r="AO14" s="131">
        <f>COUNTIFS('[1]Form 3E'!$AR$15:$AR$726,"&gt;="&amp;$AZ$10,'[1]Form 3E'!$AR$15:$AR$726,"&lt;="&amp;$BA$10,'[1]Form 3E'!$C$15:$C$726,"&gt;="&amp;$BB$9,'[1]Form 3E'!$C$15:$C$726,"&lt;="&amp;$BC$9,'[1]Form 3E'!$AS$15:$AS$726,"NR",'[1]Form 3E'!$H$15:$H$726,B14)</f>
        <v>0</v>
      </c>
      <c r="AP14" s="135">
        <f t="shared" si="15"/>
        <v>0</v>
      </c>
      <c r="AQ14" s="136">
        <f t="shared" si="16"/>
        <v>0</v>
      </c>
      <c r="AR14" s="131">
        <f t="shared" si="16"/>
        <v>0</v>
      </c>
      <c r="AS14" s="131">
        <f t="shared" si="17"/>
        <v>0</v>
      </c>
      <c r="AT14" s="137">
        <f t="shared" si="18"/>
        <v>0</v>
      </c>
      <c r="AU14" s="127" t="e">
        <f t="shared" si="19"/>
        <v>#DIV/0!</v>
      </c>
      <c r="AV14" s="138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s="50" customFormat="1" x14ac:dyDescent="0.25">
      <c r="A15" s="123">
        <v>4</v>
      </c>
      <c r="B15" s="344" t="str">
        <f>'[1]data faskes19'!B13</f>
        <v>POLEHAN</v>
      </c>
      <c r="C15" s="124"/>
      <c r="D15" s="125">
        <f>'[1]data faskes19'!E13</f>
        <v>283</v>
      </c>
      <c r="E15" s="123">
        <f>COUNTIFS('[1]Form 3E'!$C$15:$C$726,"&gt;="&amp;$AZ$10,'[1]Form 3E'!$C$15:$C$726,"&lt;="&amp;$BA$10,'[1]Form 3E'!$O$15:$O$726,"R",'[1]Form 3E'!$H$15:$H$726,B15)</f>
        <v>0</v>
      </c>
      <c r="F15" s="123">
        <f>COUNTIFS('[1]Form 3E'!$C$15:$C$726,"&gt;="&amp;$AZ$10,'[1]Form 3E'!$C$15:$C$726,"&lt;="&amp;$BA$10,'[1]Form 3E'!$O$15:$O$726,"NR",'[1]Form 3E'!$H$15:$H$726,B15)</f>
        <v>7</v>
      </c>
      <c r="G15" s="123">
        <f t="shared" si="0"/>
        <v>7</v>
      </c>
      <c r="H15" s="126">
        <f t="shared" si="1"/>
        <v>2.4734982332155475</v>
      </c>
      <c r="I15" s="127">
        <f t="shared" si="2"/>
        <v>0</v>
      </c>
      <c r="J15" s="123">
        <f>COUNTIFS('[1]Form 3E'!$C$15:$C$726,"&gt;="&amp;$AZ$10,'[1]Form 3E'!$C$15:$C$726,"&lt;="&amp;$BA$10,'[1]Form 3E'!$O$15:$O$726,"R",'[1]Form 3E'!$T$15:$T$726,"Y",'[1]Form 3E'!$H$15:$H$726,B15)</f>
        <v>0</v>
      </c>
      <c r="K15" s="128"/>
      <c r="L15" s="126" t="e">
        <f t="shared" si="3"/>
        <v>#DIV/0!</v>
      </c>
      <c r="M15" s="129">
        <f>'[1]data faskes19'!J13</f>
        <v>16</v>
      </c>
      <c r="N1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3E'!$H$15:$H$726,B15)</f>
        <v>0</v>
      </c>
      <c r="O1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3E'!$H$15:$H$726,B15)</f>
        <v>0</v>
      </c>
      <c r="P15" s="131">
        <f t="shared" si="4"/>
        <v>0</v>
      </c>
      <c r="Q15" s="132">
        <f t="shared" si="5"/>
        <v>0</v>
      </c>
      <c r="R1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3E'!$H$15:$H$726,B15)</f>
        <v>0</v>
      </c>
      <c r="S1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3E'!$H$15:$H$726,B15)</f>
        <v>0</v>
      </c>
      <c r="T15" s="131">
        <f t="shared" si="6"/>
        <v>0</v>
      </c>
      <c r="U15" s="133" t="e">
        <f t="shared" si="7"/>
        <v>#DIV/0!</v>
      </c>
      <c r="V1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3E'!$H$15:$H$726,B15)</f>
        <v>0</v>
      </c>
      <c r="W1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3E'!$H$15:$H$726,B15)</f>
        <v>0</v>
      </c>
      <c r="X15" s="134">
        <f t="shared" si="8"/>
        <v>0</v>
      </c>
      <c r="Y15" s="130">
        <f>COUNTIFS('[1]Form 3E'!$Z$15:$Z$726,"&gt;="&amp;$AZ$10,'[1]Form 3E'!$Z$15:$Z$726,"&lt;="&amp;$BA$10,'[1]Form 3E'!$C$15:$C$726,"&gt;="&amp;$AZ$9,'[1]Form 3E'!$C$15:$C$726,"&lt;="&amp;$BA$9,'[1]Form 3E'!$AN$15:$AN$726,"*≥24 Jam",'[1]Form 3E'!$H$15:$H$726,B15)</f>
        <v>0</v>
      </c>
      <c r="Z15" s="130">
        <f>COUNTIFS('[1]Form 3E'!$Z$15:$Z$726,"&gt;="&amp;$AZ$10,'[1]Form 3E'!$Z$15:$Z$726,"&lt;="&amp;$BA$10,'[1]Form 3E'!$C$15:$C$726,"&gt;="&amp;$BB$9,'[1]Form 3E'!$C$15:$C$726,"&lt;="&amp;$BC$9,'[1]Form 3E'!$AN$15:$AN$726,"*≥24 Jam",'[1]Form 3E'!$H$15:$H$726,B15)</f>
        <v>0</v>
      </c>
      <c r="AA15" s="135">
        <f t="shared" si="9"/>
        <v>0</v>
      </c>
      <c r="AB15" s="136">
        <f t="shared" si="10"/>
        <v>0</v>
      </c>
      <c r="AC15" s="133" t="e">
        <f t="shared" si="11"/>
        <v>#DIV/0!</v>
      </c>
      <c r="AD15" s="131">
        <f>COUNTIFS('[1]Form 3E'!$Z$15:$Z$726,"&gt;="&amp;$AZ$11,'[1]Form 3E'!$Z$15:$Z$726,"&lt;="&amp;$BA$11,'[1]Form 3E'!$C$15:$C$726,"&gt;="&amp;$AX$9,'[1]Form 3E'!$C$15:$C$726,"&lt;="&amp;$AY$9,'[1]Form 3E'!$H$15:$H$726,B15)</f>
        <v>0</v>
      </c>
      <c r="AE15" s="131">
        <f>COUNTIFS('[1]Form 3E'!$Z$15:$Z$726,"&gt;="&amp;$AZ$11,'[1]Form 3E'!$Z$15:$Z$726,"&lt;="&amp;$BA$11,'[1]Form 3E'!$C$15:$C$726,"&gt;="&amp;$AZ$9,'[1]Form 3E'!$C$15:$C$726,"&lt;="&amp;$BA$9,'[1]Form 3E'!$H$15:$H$726,B15)</f>
        <v>1</v>
      </c>
      <c r="AF15" s="131">
        <f>COUNTIFS('[1]Form 3E'!$Z$15:$Z$726,"&gt;="&amp;$AZ$11,'[1]Form 3E'!$Z$15:$Z$726,"&lt;="&amp;$BA$11,'[1]Form 3E'!$C$15:$C$726,"&gt;="&amp;$BB$9,'[1]Form 3E'!$C$15:$C$726,"&lt;="&amp;$BC$9,'[1]Form 3E'!$H$15:$H$726,B15)</f>
        <v>0</v>
      </c>
      <c r="AG15" s="134">
        <f t="shared" si="12"/>
        <v>1</v>
      </c>
      <c r="AH15" s="131">
        <f>COUNTIFS('[1]Form 3E'!$AR$15:$AR$726,"&gt;="&amp;$AZ$10,'[1]Form 3E'!$AR$15:$AR$726,"&lt;="&amp;$BA$10,'[1]Form 3E'!$C$15:$C$726,"&gt;="&amp;$AX$9,'[1]Form 3E'!$C$15:$C$726,"&lt;="&amp;$AY$9,'[1]Form 3E'!$AS$15:$AS$726,"R",'[1]Form 3E'!$H$15:$H$726,B15)</f>
        <v>0</v>
      </c>
      <c r="AI15" s="131">
        <f>COUNTIFS('[1]Form 3E'!$AR$15:$AR$726,"&gt;="&amp;$AZ$10,'[1]Form 3E'!$AR$15:$AR$726,"&lt;="&amp;$BA$10,'[1]Form 3E'!$C$15:$C$726,"&gt;="&amp;$AX$9,'[1]Form 3E'!$C$15:$C$726,"&lt;="&amp;$AY$9,'[1]Form 3E'!$AS$15:$AS$726,"NR",'[1]Form 3E'!$H$15:$H$726,B15)</f>
        <v>0</v>
      </c>
      <c r="AJ15" s="135">
        <f t="shared" si="13"/>
        <v>0</v>
      </c>
      <c r="AK15" s="131">
        <f>COUNTIFS('[1]Form 3E'!$AR$15:$AR$726,"&gt;="&amp;$AZ$10,'[1]Form 3E'!$AR$15:$AR$726,"&lt;="&amp;$BA$10,'[1]Form 3E'!$C$15:$C$726,"&gt;="&amp;$AZ$9,'[1]Form 3E'!$C$15:$C$726,"&lt;="&amp;$BA$9,'[1]Form 3E'!$AS$15:$AS$726,"R",'[1]Form 3E'!$H$15:$H$726,B15)</f>
        <v>0</v>
      </c>
      <c r="AL15" s="131">
        <f>COUNTIFS('[1]Form 3E'!$AR$15:$AR$726,"&gt;="&amp;$AZ$10,'[1]Form 3E'!$AR$15:$AR$726,"&lt;="&amp;$BA$10,'[1]Form 3E'!$C$15:$C$726,"&gt;="&amp;$AZ$9,'[1]Form 3E'!$C$15:$C$726,"&lt;="&amp;$BA$9,'[1]Form 3E'!$AS$15:$AS$726,"NR",'[1]Form 3E'!$H$15:$H$726,B15)</f>
        <v>0</v>
      </c>
      <c r="AM15" s="135">
        <f t="shared" si="14"/>
        <v>0</v>
      </c>
      <c r="AN15" s="131">
        <f>COUNTIFS('[1]Form 3E'!$AR$15:$AR$726,"&gt;="&amp;$AZ$10,'[1]Form 3E'!$AR$15:$AR$726,"&lt;="&amp;$BA$10,'[1]Form 3E'!$C$15:$C$726,"&gt;="&amp;$BB$9,'[1]Form 3E'!$C$15:$C$726,"&lt;="&amp;$BC$9,'[1]Form 3E'!$AS$15:$AS$726,"R",'[1]Form 3E'!$H$15:$H$726,B15)</f>
        <v>0</v>
      </c>
      <c r="AO15" s="131">
        <f>COUNTIFS('[1]Form 3E'!$AR$15:$AR$726,"&gt;="&amp;$AZ$10,'[1]Form 3E'!$AR$15:$AR$726,"&lt;="&amp;$BA$10,'[1]Form 3E'!$C$15:$C$726,"&gt;="&amp;$BB$9,'[1]Form 3E'!$C$15:$C$726,"&lt;="&amp;$BC$9,'[1]Form 3E'!$AS$15:$AS$726,"NR",'[1]Form 3E'!$H$15:$H$726,B15)</f>
        <v>0</v>
      </c>
      <c r="AP15" s="135">
        <f t="shared" si="15"/>
        <v>0</v>
      </c>
      <c r="AQ15" s="136">
        <f t="shared" si="16"/>
        <v>0</v>
      </c>
      <c r="AR15" s="131">
        <f t="shared" si="16"/>
        <v>0</v>
      </c>
      <c r="AS15" s="131">
        <f t="shared" si="17"/>
        <v>0</v>
      </c>
      <c r="AT15" s="137">
        <f t="shared" si="18"/>
        <v>0</v>
      </c>
      <c r="AU15" s="127" t="e">
        <f t="shared" si="19"/>
        <v>#DIV/0!</v>
      </c>
      <c r="AV15" s="138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</row>
    <row r="16" spans="1:64" s="50" customFormat="1" hidden="1" x14ac:dyDescent="0.25">
      <c r="A16" s="123">
        <v>5</v>
      </c>
      <c r="B16" s="344">
        <f>'[1]data faskes19'!B14</f>
        <v>0</v>
      </c>
      <c r="C16" s="124"/>
      <c r="D16" s="125">
        <f>'[1]data faskes19'!E14</f>
        <v>0</v>
      </c>
      <c r="E16" s="123">
        <f>COUNTIFS('[1]Form 3E'!$C$15:$C$726,"&gt;="&amp;$AZ$10,'[1]Form 3E'!$C$15:$C$726,"&lt;="&amp;$BA$10,'[1]Form 3E'!$O$15:$O$726,"R",'[1]Form 3E'!$H$15:$H$726,B16)</f>
        <v>0</v>
      </c>
      <c r="F16" s="123">
        <f>COUNTIFS('[1]Form 3E'!$C$15:$C$726,"&gt;="&amp;$AZ$10,'[1]Form 3E'!$C$15:$C$726,"&lt;="&amp;$BA$10,'[1]Form 3E'!$O$15:$O$726,"NR",'[1]Form 3E'!$H$15:$H$726,B16)</f>
        <v>0</v>
      </c>
      <c r="G16" s="123">
        <f t="shared" si="0"/>
        <v>0</v>
      </c>
      <c r="H16" s="126" t="e">
        <f t="shared" si="1"/>
        <v>#DIV/0!</v>
      </c>
      <c r="I16" s="127" t="e">
        <f t="shared" si="2"/>
        <v>#DIV/0!</v>
      </c>
      <c r="J16" s="123">
        <f>COUNTIFS('[1]Form 3E'!$C$15:$C$726,"&gt;="&amp;$AZ$10,'[1]Form 3E'!$C$15:$C$726,"&lt;="&amp;$BA$10,'[1]Form 3E'!$O$15:$O$726,"R",'[1]Form 3E'!$T$15:$T$726,"Y",'[1]Form 3E'!$H$15:$H$726,B16)</f>
        <v>0</v>
      </c>
      <c r="K16" s="128"/>
      <c r="L16" s="126" t="e">
        <f t="shared" si="3"/>
        <v>#DIV/0!</v>
      </c>
      <c r="M16" s="129">
        <f>'[1]data faskes19'!J14</f>
        <v>0</v>
      </c>
      <c r="N1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3E'!$H$15:$H$726,B16)</f>
        <v>0</v>
      </c>
      <c r="O1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3E'!$H$15:$H$726,B16)</f>
        <v>0</v>
      </c>
      <c r="P16" s="131">
        <f t="shared" si="4"/>
        <v>0</v>
      </c>
      <c r="Q16" s="132" t="e">
        <f t="shared" si="5"/>
        <v>#DIV/0!</v>
      </c>
      <c r="R1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3E'!$H$15:$H$726,B16)</f>
        <v>0</v>
      </c>
      <c r="S1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3E'!$H$15:$H$726,B16)</f>
        <v>0</v>
      </c>
      <c r="T16" s="131">
        <f t="shared" si="6"/>
        <v>0</v>
      </c>
      <c r="U16" s="133" t="e">
        <f t="shared" si="7"/>
        <v>#DIV/0!</v>
      </c>
      <c r="V1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3E'!$H$15:$H$726,B16)</f>
        <v>0</v>
      </c>
      <c r="W1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3E'!$H$15:$H$726,B16)</f>
        <v>0</v>
      </c>
      <c r="X16" s="134">
        <f t="shared" si="8"/>
        <v>0</v>
      </c>
      <c r="Y16" s="130">
        <f>COUNTIFS('[1]Form 3E'!$Z$15:$Z$726,"&gt;="&amp;$AZ$10,'[1]Form 3E'!$Z$15:$Z$726,"&lt;="&amp;$BA$10,'[1]Form 3E'!$C$15:$C$726,"&gt;="&amp;$AZ$9,'[1]Form 3E'!$C$15:$C$726,"&lt;="&amp;$BA$9,'[1]Form 3E'!$AN$15:$AN$726,"*≥24 Jam",'[1]Form 3E'!$H$15:$H$726,B16)</f>
        <v>0</v>
      </c>
      <c r="Z16" s="130">
        <f>COUNTIFS('[1]Form 3E'!$Z$15:$Z$726,"&gt;="&amp;$AZ$10,'[1]Form 3E'!$Z$15:$Z$726,"&lt;="&amp;$BA$10,'[1]Form 3E'!$C$15:$C$726,"&gt;="&amp;$BB$9,'[1]Form 3E'!$C$15:$C$726,"&lt;="&amp;$BC$9,'[1]Form 3E'!$AN$15:$AN$726,"*≥24 Jam",'[1]Form 3E'!$H$15:$H$726,B16)</f>
        <v>0</v>
      </c>
      <c r="AA16" s="135">
        <f t="shared" si="9"/>
        <v>0</v>
      </c>
      <c r="AB16" s="136">
        <f t="shared" si="10"/>
        <v>0</v>
      </c>
      <c r="AC16" s="133" t="e">
        <f t="shared" si="11"/>
        <v>#DIV/0!</v>
      </c>
      <c r="AD16" s="131">
        <f>COUNTIFS('[1]Form 3E'!$Z$15:$Z$726,"&gt;="&amp;$AZ$11,'[1]Form 3E'!$Z$15:$Z$726,"&lt;="&amp;$BA$11,'[1]Form 3E'!$C$15:$C$726,"&gt;="&amp;$AX$9,'[1]Form 3E'!$C$15:$C$726,"&lt;="&amp;$AY$9,'[1]Form 3E'!$H$15:$H$726,B16)</f>
        <v>0</v>
      </c>
      <c r="AE16" s="131">
        <f>COUNTIFS('[1]Form 3E'!$Z$15:$Z$726,"&gt;="&amp;$AZ$11,'[1]Form 3E'!$Z$15:$Z$726,"&lt;="&amp;$BA$11,'[1]Form 3E'!$C$15:$C$726,"&gt;="&amp;$AZ$9,'[1]Form 3E'!$C$15:$C$726,"&lt;="&amp;$BA$9,'[1]Form 3E'!$H$15:$H$726,B16)</f>
        <v>0</v>
      </c>
      <c r="AF16" s="131">
        <f>COUNTIFS('[1]Form 3E'!$Z$15:$Z$726,"&gt;="&amp;$AZ$11,'[1]Form 3E'!$Z$15:$Z$726,"&lt;="&amp;$BA$11,'[1]Form 3E'!$C$15:$C$726,"&gt;="&amp;$BB$9,'[1]Form 3E'!$C$15:$C$726,"&lt;="&amp;$BC$9,'[1]Form 3E'!$H$15:$H$726,B16)</f>
        <v>0</v>
      </c>
      <c r="AG16" s="134">
        <f t="shared" si="12"/>
        <v>0</v>
      </c>
      <c r="AH16" s="131">
        <f>COUNTIFS('[1]Form 3E'!$AR$15:$AR$726,"&gt;="&amp;$AZ$10,'[1]Form 3E'!$AR$15:$AR$726,"&lt;="&amp;$BA$10,'[1]Form 3E'!$C$15:$C$726,"&gt;="&amp;$AX$9,'[1]Form 3E'!$C$15:$C$726,"&lt;="&amp;$AY$9,'[1]Form 3E'!$AS$15:$AS$726,"R",'[1]Form 3E'!$H$15:$H$726,B16)</f>
        <v>0</v>
      </c>
      <c r="AI16" s="131">
        <f>COUNTIFS('[1]Form 3E'!$AR$15:$AR$726,"&gt;="&amp;$AZ$10,'[1]Form 3E'!$AR$15:$AR$726,"&lt;="&amp;$BA$10,'[1]Form 3E'!$C$15:$C$726,"&gt;="&amp;$AX$9,'[1]Form 3E'!$C$15:$C$726,"&lt;="&amp;$AY$9,'[1]Form 3E'!$AS$15:$AS$726,"NR",'[1]Form 3E'!$H$15:$H$726,B16)</f>
        <v>0</v>
      </c>
      <c r="AJ16" s="135">
        <f t="shared" si="13"/>
        <v>0</v>
      </c>
      <c r="AK16" s="131">
        <f>COUNTIFS('[1]Form 3E'!$AR$15:$AR$726,"&gt;="&amp;$AZ$10,'[1]Form 3E'!$AR$15:$AR$726,"&lt;="&amp;$BA$10,'[1]Form 3E'!$C$15:$C$726,"&gt;="&amp;$AZ$9,'[1]Form 3E'!$C$15:$C$726,"&lt;="&amp;$BA$9,'[1]Form 3E'!$AS$15:$AS$726,"R",'[1]Form 3E'!$H$15:$H$726,B16)</f>
        <v>0</v>
      </c>
      <c r="AL16" s="131">
        <f>COUNTIFS('[1]Form 3E'!$AR$15:$AR$726,"&gt;="&amp;$AZ$10,'[1]Form 3E'!$AR$15:$AR$726,"&lt;="&amp;$BA$10,'[1]Form 3E'!$C$15:$C$726,"&gt;="&amp;$AZ$9,'[1]Form 3E'!$C$15:$C$726,"&lt;="&amp;$BA$9,'[1]Form 3E'!$AS$15:$AS$726,"NR",'[1]Form 3E'!$H$15:$H$726,B16)</f>
        <v>0</v>
      </c>
      <c r="AM16" s="135">
        <f t="shared" si="14"/>
        <v>0</v>
      </c>
      <c r="AN16" s="131">
        <f>COUNTIFS('[1]Form 3E'!$AR$15:$AR$726,"&gt;="&amp;$AZ$10,'[1]Form 3E'!$AR$15:$AR$726,"&lt;="&amp;$BA$10,'[1]Form 3E'!$C$15:$C$726,"&gt;="&amp;$BB$9,'[1]Form 3E'!$C$15:$C$726,"&lt;="&amp;$BC$9,'[1]Form 3E'!$AS$15:$AS$726,"R",'[1]Form 3E'!$H$15:$H$726,B16)</f>
        <v>0</v>
      </c>
      <c r="AO16" s="131">
        <f>COUNTIFS('[1]Form 3E'!$AR$15:$AR$726,"&gt;="&amp;$AZ$10,'[1]Form 3E'!$AR$15:$AR$726,"&lt;="&amp;$BA$10,'[1]Form 3E'!$C$15:$C$726,"&gt;="&amp;$BB$9,'[1]Form 3E'!$C$15:$C$726,"&lt;="&amp;$BC$9,'[1]Form 3E'!$AS$15:$AS$726,"NR",'[1]Form 3E'!$H$15:$H$726,B16)</f>
        <v>0</v>
      </c>
      <c r="AP16" s="135">
        <f t="shared" si="15"/>
        <v>0</v>
      </c>
      <c r="AQ16" s="136">
        <f t="shared" si="16"/>
        <v>0</v>
      </c>
      <c r="AR16" s="131">
        <f t="shared" si="16"/>
        <v>0</v>
      </c>
      <c r="AS16" s="131">
        <f t="shared" si="17"/>
        <v>0</v>
      </c>
      <c r="AT16" s="137" t="e">
        <f t="shared" si="18"/>
        <v>#DIV/0!</v>
      </c>
      <c r="AU16" s="127" t="e">
        <f t="shared" si="19"/>
        <v>#DIV/0!</v>
      </c>
      <c r="AV16" s="138"/>
      <c r="AW16" s="45"/>
      <c r="AX16" s="45"/>
      <c r="AY16" s="45"/>
      <c r="AZ16" s="140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</row>
    <row r="17" spans="1:64" s="50" customFormat="1" hidden="1" x14ac:dyDescent="0.25">
      <c r="A17" s="123">
        <v>6</v>
      </c>
      <c r="B17" s="344">
        <f>'[1]data faskes19'!B15</f>
        <v>0</v>
      </c>
      <c r="C17" s="124"/>
      <c r="D17" s="125">
        <f>'[1]data faskes19'!E15</f>
        <v>0</v>
      </c>
      <c r="E17" s="123">
        <f>COUNTIFS('[1]Form 3E'!$C$15:$C$726,"&gt;="&amp;$AZ$10,'[1]Form 3E'!$C$15:$C$726,"&lt;="&amp;$BA$10,'[1]Form 3E'!$O$15:$O$726,"R",'[1]Form 3E'!$H$15:$H$726,B17)</f>
        <v>0</v>
      </c>
      <c r="F17" s="123">
        <f>COUNTIFS('[1]Form 3E'!$C$15:$C$726,"&gt;="&amp;$AZ$10,'[1]Form 3E'!$C$15:$C$726,"&lt;="&amp;$BA$10,'[1]Form 3E'!$O$15:$O$726,"NR",'[1]Form 3E'!$H$15:$H$726,B17)</f>
        <v>0</v>
      </c>
      <c r="G17" s="123">
        <f t="shared" si="0"/>
        <v>0</v>
      </c>
      <c r="H17" s="126" t="e">
        <f t="shared" si="1"/>
        <v>#DIV/0!</v>
      </c>
      <c r="I17" s="127" t="e">
        <f t="shared" si="2"/>
        <v>#DIV/0!</v>
      </c>
      <c r="J17" s="123">
        <f>COUNTIFS('[1]Form 3E'!$C$15:$C$726,"&gt;="&amp;$AZ$10,'[1]Form 3E'!$C$15:$C$726,"&lt;="&amp;$BA$10,'[1]Form 3E'!$O$15:$O$726,"R",'[1]Form 3E'!$T$15:$T$726,"Y",'[1]Form 3E'!$H$15:$H$726,B17)</f>
        <v>0</v>
      </c>
      <c r="K17" s="128"/>
      <c r="L17" s="126" t="e">
        <f t="shared" si="3"/>
        <v>#DIV/0!</v>
      </c>
      <c r="M17" s="129">
        <f>'[1]data faskes19'!J15</f>
        <v>0</v>
      </c>
      <c r="N17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3E'!$H$15:$H$726,B17)</f>
        <v>0</v>
      </c>
      <c r="O17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3E'!$H$15:$H$726,B17)</f>
        <v>0</v>
      </c>
      <c r="P17" s="131">
        <f t="shared" si="4"/>
        <v>0</v>
      </c>
      <c r="Q17" s="132" t="e">
        <f t="shared" si="5"/>
        <v>#DIV/0!</v>
      </c>
      <c r="R17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3E'!$H$15:$H$726,B17)</f>
        <v>0</v>
      </c>
      <c r="S17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3E'!$H$15:$H$726,B17)</f>
        <v>0</v>
      </c>
      <c r="T17" s="131">
        <f t="shared" si="6"/>
        <v>0</v>
      </c>
      <c r="U17" s="133" t="e">
        <f t="shared" si="7"/>
        <v>#DIV/0!</v>
      </c>
      <c r="V17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3E'!$H$15:$H$726,B17)</f>
        <v>0</v>
      </c>
      <c r="W17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3E'!$H$15:$H$726,B17)</f>
        <v>0</v>
      </c>
      <c r="X17" s="134">
        <f t="shared" si="8"/>
        <v>0</v>
      </c>
      <c r="Y17" s="130">
        <f>COUNTIFS('[1]Form 3E'!$Z$15:$Z$726,"&gt;="&amp;$AZ$10,'[1]Form 3E'!$Z$15:$Z$726,"&lt;="&amp;$BA$10,'[1]Form 3E'!$C$15:$C$726,"&gt;="&amp;$AZ$9,'[1]Form 3E'!$C$15:$C$726,"&lt;="&amp;$BA$9,'[1]Form 3E'!$AN$15:$AN$726,"*≥24 Jam",'[1]Form 3E'!$H$15:$H$726,B17)</f>
        <v>0</v>
      </c>
      <c r="Z17" s="130">
        <f>COUNTIFS('[1]Form 3E'!$Z$15:$Z$726,"&gt;="&amp;$AZ$10,'[1]Form 3E'!$Z$15:$Z$726,"&lt;="&amp;$BA$10,'[1]Form 3E'!$C$15:$C$726,"&gt;="&amp;$BB$9,'[1]Form 3E'!$C$15:$C$726,"&lt;="&amp;$BC$9,'[1]Form 3E'!$AN$15:$AN$726,"*≥24 Jam",'[1]Form 3E'!$H$15:$H$726,B17)</f>
        <v>0</v>
      </c>
      <c r="AA17" s="135">
        <f t="shared" si="9"/>
        <v>0</v>
      </c>
      <c r="AB17" s="136">
        <f t="shared" si="10"/>
        <v>0</v>
      </c>
      <c r="AC17" s="133" t="e">
        <f t="shared" si="11"/>
        <v>#DIV/0!</v>
      </c>
      <c r="AD17" s="131">
        <f>COUNTIFS('[1]Form 3E'!$Z$15:$Z$726,"&gt;="&amp;$AZ$11,'[1]Form 3E'!$Z$15:$Z$726,"&lt;="&amp;$BA$11,'[1]Form 3E'!$C$15:$C$726,"&gt;="&amp;$AX$9,'[1]Form 3E'!$C$15:$C$726,"&lt;="&amp;$AY$9,'[1]Form 3E'!$H$15:$H$726,B17)</f>
        <v>0</v>
      </c>
      <c r="AE17" s="131">
        <f>COUNTIFS('[1]Form 3E'!$Z$15:$Z$726,"&gt;="&amp;$AZ$11,'[1]Form 3E'!$Z$15:$Z$726,"&lt;="&amp;$BA$11,'[1]Form 3E'!$C$15:$C$726,"&gt;="&amp;$AZ$9,'[1]Form 3E'!$C$15:$C$726,"&lt;="&amp;$BA$9,'[1]Form 3E'!$H$15:$H$726,B17)</f>
        <v>0</v>
      </c>
      <c r="AF17" s="131">
        <f>COUNTIFS('[1]Form 3E'!$Z$15:$Z$726,"&gt;="&amp;$AZ$11,'[1]Form 3E'!$Z$15:$Z$726,"&lt;="&amp;$BA$11,'[1]Form 3E'!$C$15:$C$726,"&gt;="&amp;$BB$9,'[1]Form 3E'!$C$15:$C$726,"&lt;="&amp;$BC$9,'[1]Form 3E'!$H$15:$H$726,B17)</f>
        <v>0</v>
      </c>
      <c r="AG17" s="134">
        <f t="shared" si="12"/>
        <v>0</v>
      </c>
      <c r="AH17" s="131">
        <f>COUNTIFS('[1]Form 3E'!$AR$15:$AR$726,"&gt;="&amp;$AZ$10,'[1]Form 3E'!$AR$15:$AR$726,"&lt;="&amp;$BA$10,'[1]Form 3E'!$C$15:$C$726,"&gt;="&amp;$AX$9,'[1]Form 3E'!$C$15:$C$726,"&lt;="&amp;$AY$9,'[1]Form 3E'!$AS$15:$AS$726,"R",'[1]Form 3E'!$H$15:$H$726,B17)</f>
        <v>0</v>
      </c>
      <c r="AI17" s="131">
        <f>COUNTIFS('[1]Form 3E'!$AR$15:$AR$726,"&gt;="&amp;$AZ$10,'[1]Form 3E'!$AR$15:$AR$726,"&lt;="&amp;$BA$10,'[1]Form 3E'!$C$15:$C$726,"&gt;="&amp;$AX$9,'[1]Form 3E'!$C$15:$C$726,"&lt;="&amp;$AY$9,'[1]Form 3E'!$AS$15:$AS$726,"NR",'[1]Form 3E'!$H$15:$H$726,B17)</f>
        <v>0</v>
      </c>
      <c r="AJ17" s="135">
        <f t="shared" si="13"/>
        <v>0</v>
      </c>
      <c r="AK17" s="131">
        <f>COUNTIFS('[1]Form 3E'!$AR$15:$AR$726,"&gt;="&amp;$AZ$10,'[1]Form 3E'!$AR$15:$AR$726,"&lt;="&amp;$BA$10,'[1]Form 3E'!$C$15:$C$726,"&gt;="&amp;$AZ$9,'[1]Form 3E'!$C$15:$C$726,"&lt;="&amp;$BA$9,'[1]Form 3E'!$AS$15:$AS$726,"R",'[1]Form 3E'!$H$15:$H$726,B17)</f>
        <v>0</v>
      </c>
      <c r="AL17" s="131">
        <f>COUNTIFS('[1]Form 3E'!$AR$15:$AR$726,"&gt;="&amp;$AZ$10,'[1]Form 3E'!$AR$15:$AR$726,"&lt;="&amp;$BA$10,'[1]Form 3E'!$C$15:$C$726,"&gt;="&amp;$AZ$9,'[1]Form 3E'!$C$15:$C$726,"&lt;="&amp;$BA$9,'[1]Form 3E'!$AS$15:$AS$726,"NR",'[1]Form 3E'!$H$15:$H$726,B17)</f>
        <v>0</v>
      </c>
      <c r="AM17" s="135">
        <f t="shared" si="14"/>
        <v>0</v>
      </c>
      <c r="AN17" s="131">
        <f>COUNTIFS('[1]Form 3E'!$AR$15:$AR$726,"&gt;="&amp;$AZ$10,'[1]Form 3E'!$AR$15:$AR$726,"&lt;="&amp;$BA$10,'[1]Form 3E'!$C$15:$C$726,"&gt;="&amp;$BB$9,'[1]Form 3E'!$C$15:$C$726,"&lt;="&amp;$BC$9,'[1]Form 3E'!$AS$15:$AS$726,"R",'[1]Form 3E'!$H$15:$H$726,B17)</f>
        <v>0</v>
      </c>
      <c r="AO17" s="131">
        <f>COUNTIFS('[1]Form 3E'!$AR$15:$AR$726,"&gt;="&amp;$AZ$10,'[1]Form 3E'!$AR$15:$AR$726,"&lt;="&amp;$BA$10,'[1]Form 3E'!$C$15:$C$726,"&gt;="&amp;$BB$9,'[1]Form 3E'!$C$15:$C$726,"&lt;="&amp;$BC$9,'[1]Form 3E'!$AS$15:$AS$726,"NR",'[1]Form 3E'!$H$15:$H$726,B17)</f>
        <v>0</v>
      </c>
      <c r="AP17" s="135">
        <f t="shared" si="15"/>
        <v>0</v>
      </c>
      <c r="AQ17" s="136">
        <f t="shared" si="16"/>
        <v>0</v>
      </c>
      <c r="AR17" s="131">
        <f t="shared" si="16"/>
        <v>0</v>
      </c>
      <c r="AS17" s="131">
        <f t="shared" si="17"/>
        <v>0</v>
      </c>
      <c r="AT17" s="137" t="e">
        <f t="shared" si="18"/>
        <v>#DIV/0!</v>
      </c>
      <c r="AU17" s="127" t="e">
        <f t="shared" si="19"/>
        <v>#DIV/0!</v>
      </c>
      <c r="AV17" s="138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64" s="50" customFormat="1" hidden="1" x14ac:dyDescent="0.25">
      <c r="A18" s="123">
        <v>7</v>
      </c>
      <c r="B18" s="344">
        <f>'[1]data faskes19'!B16</f>
        <v>0</v>
      </c>
      <c r="C18" s="124"/>
      <c r="D18" s="125">
        <f>'[1]data faskes19'!E16</f>
        <v>0</v>
      </c>
      <c r="E18" s="123">
        <f>COUNTIFS('[1]Form 3E'!$C$15:$C$726,"&gt;="&amp;$AZ$10,'[1]Form 3E'!$C$15:$C$726,"&lt;="&amp;$BA$10,'[1]Form 3E'!$O$15:$O$726,"R",'[1]Form 3E'!$H$15:$H$726,B18)</f>
        <v>0</v>
      </c>
      <c r="F18" s="123">
        <f>COUNTIFS('[1]Form 3E'!$C$15:$C$726,"&gt;="&amp;$AZ$10,'[1]Form 3E'!$C$15:$C$726,"&lt;="&amp;$BA$10,'[1]Form 3E'!$O$15:$O$726,"NR",'[1]Form 3E'!$H$15:$H$726,B18)</f>
        <v>0</v>
      </c>
      <c r="G18" s="123">
        <f t="shared" si="0"/>
        <v>0</v>
      </c>
      <c r="H18" s="126" t="e">
        <f t="shared" si="1"/>
        <v>#DIV/0!</v>
      </c>
      <c r="I18" s="127" t="e">
        <f t="shared" si="2"/>
        <v>#DIV/0!</v>
      </c>
      <c r="J18" s="123">
        <f>COUNTIFS('[1]Form 3E'!$C$15:$C$726,"&gt;="&amp;$AZ$10,'[1]Form 3E'!$C$15:$C$726,"&lt;="&amp;$BA$10,'[1]Form 3E'!$O$15:$O$726,"R",'[1]Form 3E'!$T$15:$T$726,"Y",'[1]Form 3E'!$H$15:$H$726,B18)</f>
        <v>0</v>
      </c>
      <c r="K18" s="128"/>
      <c r="L18" s="126" t="e">
        <f t="shared" si="3"/>
        <v>#DIV/0!</v>
      </c>
      <c r="M18" s="129">
        <f>'[1]data faskes19'!J16</f>
        <v>0</v>
      </c>
      <c r="N18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3E'!$H$15:$H$726,B18)</f>
        <v>0</v>
      </c>
      <c r="O18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3E'!$H$15:$H$726,B18)</f>
        <v>0</v>
      </c>
      <c r="P18" s="131">
        <f t="shared" si="4"/>
        <v>0</v>
      </c>
      <c r="Q18" s="132" t="e">
        <f t="shared" si="5"/>
        <v>#DIV/0!</v>
      </c>
      <c r="R18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3E'!$H$15:$H$726,B18)</f>
        <v>0</v>
      </c>
      <c r="S18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3E'!$H$15:$H$726,B18)</f>
        <v>0</v>
      </c>
      <c r="T18" s="131">
        <f t="shared" si="6"/>
        <v>0</v>
      </c>
      <c r="U18" s="133" t="e">
        <f t="shared" si="7"/>
        <v>#DIV/0!</v>
      </c>
      <c r="V18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3E'!$H$15:$H$726,B18)</f>
        <v>0</v>
      </c>
      <c r="W18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3E'!$H$15:$H$726,B18)</f>
        <v>0</v>
      </c>
      <c r="X18" s="134">
        <f t="shared" si="8"/>
        <v>0</v>
      </c>
      <c r="Y18" s="130">
        <f>COUNTIFS('[1]Form 3E'!$Z$15:$Z$726,"&gt;="&amp;$AZ$10,'[1]Form 3E'!$Z$15:$Z$726,"&lt;="&amp;$BA$10,'[1]Form 3E'!$C$15:$C$726,"&gt;="&amp;$AZ$9,'[1]Form 3E'!$C$15:$C$726,"&lt;="&amp;$BA$9,'[1]Form 3E'!$AN$15:$AN$726,"*≥24 Jam",'[1]Form 3E'!$H$15:$H$726,B18)</f>
        <v>0</v>
      </c>
      <c r="Z18" s="130">
        <f>COUNTIFS('[1]Form 3E'!$Z$15:$Z$726,"&gt;="&amp;$AZ$10,'[1]Form 3E'!$Z$15:$Z$726,"&lt;="&amp;$BA$10,'[1]Form 3E'!$C$15:$C$726,"&gt;="&amp;$BB$9,'[1]Form 3E'!$C$15:$C$726,"&lt;="&amp;$BC$9,'[1]Form 3E'!$AN$15:$AN$726,"*≥24 Jam",'[1]Form 3E'!$H$15:$H$726,B18)</f>
        <v>0</v>
      </c>
      <c r="AA18" s="135">
        <f t="shared" si="9"/>
        <v>0</v>
      </c>
      <c r="AB18" s="136">
        <f t="shared" si="10"/>
        <v>0</v>
      </c>
      <c r="AC18" s="133" t="e">
        <f t="shared" si="11"/>
        <v>#DIV/0!</v>
      </c>
      <c r="AD18" s="131">
        <f>COUNTIFS('[1]Form 3E'!$Z$15:$Z$726,"&gt;="&amp;$AZ$11,'[1]Form 3E'!$Z$15:$Z$726,"&lt;="&amp;$BA$11,'[1]Form 3E'!$C$15:$C$726,"&gt;="&amp;$AX$9,'[1]Form 3E'!$C$15:$C$726,"&lt;="&amp;$AY$9,'[1]Form 3E'!$H$15:$H$726,B18)</f>
        <v>0</v>
      </c>
      <c r="AE18" s="131">
        <f>COUNTIFS('[1]Form 3E'!$Z$15:$Z$726,"&gt;="&amp;$AZ$11,'[1]Form 3E'!$Z$15:$Z$726,"&lt;="&amp;$BA$11,'[1]Form 3E'!$C$15:$C$726,"&gt;="&amp;$AZ$9,'[1]Form 3E'!$C$15:$C$726,"&lt;="&amp;$BA$9,'[1]Form 3E'!$H$15:$H$726,B18)</f>
        <v>0</v>
      </c>
      <c r="AF18" s="131">
        <f>COUNTIFS('[1]Form 3E'!$Z$15:$Z$726,"&gt;="&amp;$AZ$11,'[1]Form 3E'!$Z$15:$Z$726,"&lt;="&amp;$BA$11,'[1]Form 3E'!$C$15:$C$726,"&gt;="&amp;$BB$9,'[1]Form 3E'!$C$15:$C$726,"&lt;="&amp;$BC$9,'[1]Form 3E'!$H$15:$H$726,B18)</f>
        <v>0</v>
      </c>
      <c r="AG18" s="134">
        <f t="shared" si="12"/>
        <v>0</v>
      </c>
      <c r="AH18" s="131">
        <f>COUNTIFS('[1]Form 3E'!$AR$15:$AR$726,"&gt;="&amp;$AZ$10,'[1]Form 3E'!$AR$15:$AR$726,"&lt;="&amp;$BA$10,'[1]Form 3E'!$C$15:$C$726,"&gt;="&amp;$AX$9,'[1]Form 3E'!$C$15:$C$726,"&lt;="&amp;$AY$9,'[1]Form 3E'!$AS$15:$AS$726,"R",'[1]Form 3E'!$H$15:$H$726,B18)</f>
        <v>0</v>
      </c>
      <c r="AI18" s="131">
        <f>COUNTIFS('[1]Form 3E'!$AR$15:$AR$726,"&gt;="&amp;$AZ$10,'[1]Form 3E'!$AR$15:$AR$726,"&lt;="&amp;$BA$10,'[1]Form 3E'!$C$15:$C$726,"&gt;="&amp;$AX$9,'[1]Form 3E'!$C$15:$C$726,"&lt;="&amp;$AY$9,'[1]Form 3E'!$AS$15:$AS$726,"NR",'[1]Form 3E'!$H$15:$H$726,B18)</f>
        <v>0</v>
      </c>
      <c r="AJ18" s="135">
        <f t="shared" si="13"/>
        <v>0</v>
      </c>
      <c r="AK18" s="131">
        <f>COUNTIFS('[1]Form 3E'!$AR$15:$AR$726,"&gt;="&amp;$AZ$10,'[1]Form 3E'!$AR$15:$AR$726,"&lt;="&amp;$BA$10,'[1]Form 3E'!$C$15:$C$726,"&gt;="&amp;$AZ$9,'[1]Form 3E'!$C$15:$C$726,"&lt;="&amp;$BA$9,'[1]Form 3E'!$AS$15:$AS$726,"R",'[1]Form 3E'!$H$15:$H$726,B18)</f>
        <v>0</v>
      </c>
      <c r="AL18" s="131">
        <f>COUNTIFS('[1]Form 3E'!$AR$15:$AR$726,"&gt;="&amp;$AZ$10,'[1]Form 3E'!$AR$15:$AR$726,"&lt;="&amp;$BA$10,'[1]Form 3E'!$C$15:$C$726,"&gt;="&amp;$AZ$9,'[1]Form 3E'!$C$15:$C$726,"&lt;="&amp;$BA$9,'[1]Form 3E'!$AS$15:$AS$726,"NR",'[1]Form 3E'!$H$15:$H$726,B18)</f>
        <v>0</v>
      </c>
      <c r="AM18" s="135">
        <f t="shared" si="14"/>
        <v>0</v>
      </c>
      <c r="AN18" s="131">
        <f>COUNTIFS('[1]Form 3E'!$AR$15:$AR$726,"&gt;="&amp;$AZ$10,'[1]Form 3E'!$AR$15:$AR$726,"&lt;="&amp;$BA$10,'[1]Form 3E'!$C$15:$C$726,"&gt;="&amp;$BB$9,'[1]Form 3E'!$C$15:$C$726,"&lt;="&amp;$BC$9,'[1]Form 3E'!$AS$15:$AS$726,"R",'[1]Form 3E'!$H$15:$H$726,B18)</f>
        <v>0</v>
      </c>
      <c r="AO18" s="131">
        <f>COUNTIFS('[1]Form 3E'!$AR$15:$AR$726,"&gt;="&amp;$AZ$10,'[1]Form 3E'!$AR$15:$AR$726,"&lt;="&amp;$BA$10,'[1]Form 3E'!$C$15:$C$726,"&gt;="&amp;$BB$9,'[1]Form 3E'!$C$15:$C$726,"&lt;="&amp;$BC$9,'[1]Form 3E'!$AS$15:$AS$726,"NR",'[1]Form 3E'!$H$15:$H$726,B18)</f>
        <v>0</v>
      </c>
      <c r="AP18" s="135">
        <f t="shared" si="15"/>
        <v>0</v>
      </c>
      <c r="AQ18" s="136">
        <f t="shared" si="16"/>
        <v>0</v>
      </c>
      <c r="AR18" s="131">
        <f t="shared" si="16"/>
        <v>0</v>
      </c>
      <c r="AS18" s="131">
        <f t="shared" si="17"/>
        <v>0</v>
      </c>
      <c r="AT18" s="137" t="e">
        <f t="shared" si="18"/>
        <v>#DIV/0!</v>
      </c>
      <c r="AU18" s="127" t="e">
        <f t="shared" si="19"/>
        <v>#DIV/0!</v>
      </c>
      <c r="AV18" s="138"/>
      <c r="AW18" s="45"/>
      <c r="AX18" s="45"/>
      <c r="AY18" s="45"/>
      <c r="AZ18" s="140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</row>
    <row r="19" spans="1:64" s="50" customFormat="1" hidden="1" x14ac:dyDescent="0.25">
      <c r="A19" s="123">
        <v>8</v>
      </c>
      <c r="B19" s="344">
        <f>'[1]data faskes19'!B17</f>
        <v>0</v>
      </c>
      <c r="C19" s="124"/>
      <c r="D19" s="125">
        <f>'[1]data faskes19'!E17</f>
        <v>0</v>
      </c>
      <c r="E19" s="123">
        <f>COUNTIFS('[1]Form 3E'!$C$15:$C$726,"&gt;="&amp;$AZ$10,'[1]Form 3E'!$C$15:$C$726,"&lt;="&amp;$BA$10,'[1]Form 3E'!$O$15:$O$726,"R",'[1]Form 3E'!$H$15:$H$726,B19)</f>
        <v>0</v>
      </c>
      <c r="F19" s="123">
        <f>COUNTIFS('[1]Form 3E'!$C$15:$C$726,"&gt;="&amp;$AZ$10,'[1]Form 3E'!$C$15:$C$726,"&lt;="&amp;$BA$10,'[1]Form 3E'!$O$15:$O$726,"NR",'[1]Form 3E'!$H$15:$H$726,B19)</f>
        <v>0</v>
      </c>
      <c r="G19" s="123">
        <f t="shared" si="0"/>
        <v>0</v>
      </c>
      <c r="H19" s="126" t="e">
        <f t="shared" si="1"/>
        <v>#DIV/0!</v>
      </c>
      <c r="I19" s="127" t="e">
        <f t="shared" si="2"/>
        <v>#DIV/0!</v>
      </c>
      <c r="J19" s="123">
        <f>COUNTIFS('[1]Form 3E'!$C$15:$C$726,"&gt;="&amp;$AZ$10,'[1]Form 3E'!$C$15:$C$726,"&lt;="&amp;$BA$10,'[1]Form 3E'!$O$15:$O$726,"R",'[1]Form 3E'!$T$15:$T$726,"Y",'[1]Form 3E'!$H$15:$H$726,B19)</f>
        <v>0</v>
      </c>
      <c r="K19" s="128"/>
      <c r="L19" s="126" t="e">
        <f t="shared" si="3"/>
        <v>#DIV/0!</v>
      </c>
      <c r="M19" s="129">
        <f>'[1]data faskes19'!J17</f>
        <v>0</v>
      </c>
      <c r="N1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3E'!$H$15:$H$726,B19)</f>
        <v>0</v>
      </c>
      <c r="O1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3E'!$H$15:$H$726,B19)</f>
        <v>0</v>
      </c>
      <c r="P19" s="131">
        <f t="shared" si="4"/>
        <v>0</v>
      </c>
      <c r="Q19" s="132" t="e">
        <f t="shared" si="5"/>
        <v>#DIV/0!</v>
      </c>
      <c r="R1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3E'!$H$15:$H$726,B19)</f>
        <v>0</v>
      </c>
      <c r="S1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3E'!$H$15:$H$726,B19)</f>
        <v>0</v>
      </c>
      <c r="T19" s="131">
        <f t="shared" si="6"/>
        <v>0</v>
      </c>
      <c r="U19" s="133" t="e">
        <f t="shared" si="7"/>
        <v>#DIV/0!</v>
      </c>
      <c r="V1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3E'!$H$15:$H$726,B19)</f>
        <v>0</v>
      </c>
      <c r="W1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3E'!$H$15:$H$726,B19)</f>
        <v>0</v>
      </c>
      <c r="X19" s="134">
        <f t="shared" si="8"/>
        <v>0</v>
      </c>
      <c r="Y19" s="130">
        <f>COUNTIFS('[1]Form 3E'!$Z$15:$Z$726,"&gt;="&amp;$AZ$10,'[1]Form 3E'!$Z$15:$Z$726,"&lt;="&amp;$BA$10,'[1]Form 3E'!$C$15:$C$726,"&gt;="&amp;$AZ$9,'[1]Form 3E'!$C$15:$C$726,"&lt;="&amp;$BA$9,'[1]Form 3E'!$AN$15:$AN$726,"*≥24 Jam",'[1]Form 3E'!$H$15:$H$726,B19)</f>
        <v>0</v>
      </c>
      <c r="Z19" s="130">
        <f>COUNTIFS('[1]Form 3E'!$Z$15:$Z$726,"&gt;="&amp;$AZ$10,'[1]Form 3E'!$Z$15:$Z$726,"&lt;="&amp;$BA$10,'[1]Form 3E'!$C$15:$C$726,"&gt;="&amp;$BB$9,'[1]Form 3E'!$C$15:$C$726,"&lt;="&amp;$BC$9,'[1]Form 3E'!$AN$15:$AN$726,"*≥24 Jam",'[1]Form 3E'!$H$15:$H$726,B19)</f>
        <v>0</v>
      </c>
      <c r="AA19" s="135">
        <f t="shared" si="9"/>
        <v>0</v>
      </c>
      <c r="AB19" s="136">
        <f t="shared" si="10"/>
        <v>0</v>
      </c>
      <c r="AC19" s="133" t="e">
        <f t="shared" si="11"/>
        <v>#DIV/0!</v>
      </c>
      <c r="AD19" s="131">
        <f>COUNTIFS('[1]Form 3E'!$Z$15:$Z$726,"&gt;="&amp;$AZ$11,'[1]Form 3E'!$Z$15:$Z$726,"&lt;="&amp;$BA$11,'[1]Form 3E'!$C$15:$C$726,"&gt;="&amp;$AX$9,'[1]Form 3E'!$C$15:$C$726,"&lt;="&amp;$AY$9,'[1]Form 3E'!$H$15:$H$726,B19)</f>
        <v>0</v>
      </c>
      <c r="AE19" s="131">
        <f>COUNTIFS('[1]Form 3E'!$Z$15:$Z$726,"&gt;="&amp;$AZ$11,'[1]Form 3E'!$Z$15:$Z$726,"&lt;="&amp;$BA$11,'[1]Form 3E'!$C$15:$C$726,"&gt;="&amp;$AZ$9,'[1]Form 3E'!$C$15:$C$726,"&lt;="&amp;$BA$9,'[1]Form 3E'!$H$15:$H$726,B19)</f>
        <v>0</v>
      </c>
      <c r="AF19" s="131">
        <f>COUNTIFS('[1]Form 3E'!$Z$15:$Z$726,"&gt;="&amp;$AZ$11,'[1]Form 3E'!$Z$15:$Z$726,"&lt;="&amp;$BA$11,'[1]Form 3E'!$C$15:$C$726,"&gt;="&amp;$BB$9,'[1]Form 3E'!$C$15:$C$726,"&lt;="&amp;$BC$9,'[1]Form 3E'!$H$15:$H$726,B19)</f>
        <v>0</v>
      </c>
      <c r="AG19" s="134">
        <f t="shared" si="12"/>
        <v>0</v>
      </c>
      <c r="AH19" s="131">
        <f>COUNTIFS('[1]Form 3E'!$AR$15:$AR$726,"&gt;="&amp;$AZ$10,'[1]Form 3E'!$AR$15:$AR$726,"&lt;="&amp;$BA$10,'[1]Form 3E'!$C$15:$C$726,"&gt;="&amp;$AX$9,'[1]Form 3E'!$C$15:$C$726,"&lt;="&amp;$AY$9,'[1]Form 3E'!$AS$15:$AS$726,"R",'[1]Form 3E'!$H$15:$H$726,B19)</f>
        <v>0</v>
      </c>
      <c r="AI19" s="131">
        <f>COUNTIFS('[1]Form 3E'!$AR$15:$AR$726,"&gt;="&amp;$AZ$10,'[1]Form 3E'!$AR$15:$AR$726,"&lt;="&amp;$BA$10,'[1]Form 3E'!$C$15:$C$726,"&gt;="&amp;$AX$9,'[1]Form 3E'!$C$15:$C$726,"&lt;="&amp;$AY$9,'[1]Form 3E'!$AS$15:$AS$726,"NR",'[1]Form 3E'!$H$15:$H$726,B19)</f>
        <v>0</v>
      </c>
      <c r="AJ19" s="135">
        <f t="shared" si="13"/>
        <v>0</v>
      </c>
      <c r="AK19" s="131">
        <f>COUNTIFS('[1]Form 3E'!$AR$15:$AR$726,"&gt;="&amp;$AZ$10,'[1]Form 3E'!$AR$15:$AR$726,"&lt;="&amp;$BA$10,'[1]Form 3E'!$C$15:$C$726,"&gt;="&amp;$AZ$9,'[1]Form 3E'!$C$15:$C$726,"&lt;="&amp;$BA$9,'[1]Form 3E'!$AS$15:$AS$726,"R",'[1]Form 3E'!$H$15:$H$726,B19)</f>
        <v>0</v>
      </c>
      <c r="AL19" s="131">
        <f>COUNTIFS('[1]Form 3E'!$AR$15:$AR$726,"&gt;="&amp;$AZ$10,'[1]Form 3E'!$AR$15:$AR$726,"&lt;="&amp;$BA$10,'[1]Form 3E'!$C$15:$C$726,"&gt;="&amp;$AZ$9,'[1]Form 3E'!$C$15:$C$726,"&lt;="&amp;$BA$9,'[1]Form 3E'!$AS$15:$AS$726,"NR",'[1]Form 3E'!$H$15:$H$726,B19)</f>
        <v>0</v>
      </c>
      <c r="AM19" s="135">
        <f t="shared" si="14"/>
        <v>0</v>
      </c>
      <c r="AN19" s="131">
        <f>COUNTIFS('[1]Form 3E'!$AR$15:$AR$726,"&gt;="&amp;$AZ$10,'[1]Form 3E'!$AR$15:$AR$726,"&lt;="&amp;$BA$10,'[1]Form 3E'!$C$15:$C$726,"&gt;="&amp;$BB$9,'[1]Form 3E'!$C$15:$C$726,"&lt;="&amp;$BC$9,'[1]Form 3E'!$AS$15:$AS$726,"R",'[1]Form 3E'!$H$15:$H$726,B19)</f>
        <v>0</v>
      </c>
      <c r="AO19" s="131">
        <f>COUNTIFS('[1]Form 3E'!$AR$15:$AR$726,"&gt;="&amp;$AZ$10,'[1]Form 3E'!$AR$15:$AR$726,"&lt;="&amp;$BA$10,'[1]Form 3E'!$C$15:$C$726,"&gt;="&amp;$BB$9,'[1]Form 3E'!$C$15:$C$726,"&lt;="&amp;$BC$9,'[1]Form 3E'!$AS$15:$AS$726,"NR",'[1]Form 3E'!$H$15:$H$726,B19)</f>
        <v>0</v>
      </c>
      <c r="AP19" s="135">
        <f t="shared" si="15"/>
        <v>0</v>
      </c>
      <c r="AQ19" s="136">
        <f t="shared" si="16"/>
        <v>0</v>
      </c>
      <c r="AR19" s="131">
        <f t="shared" si="16"/>
        <v>0</v>
      </c>
      <c r="AS19" s="131">
        <f t="shared" si="17"/>
        <v>0</v>
      </c>
      <c r="AT19" s="137" t="e">
        <f t="shared" si="18"/>
        <v>#DIV/0!</v>
      </c>
      <c r="AU19" s="127" t="e">
        <f t="shared" si="19"/>
        <v>#DIV/0!</v>
      </c>
      <c r="AV19" s="138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</row>
    <row r="20" spans="1:64" s="50" customFormat="1" hidden="1" x14ac:dyDescent="0.25">
      <c r="A20" s="123">
        <v>9</v>
      </c>
      <c r="B20" s="344">
        <f>'[1]data faskes19'!B18</f>
        <v>0</v>
      </c>
      <c r="C20" s="124"/>
      <c r="D20" s="125">
        <f>'[1]data faskes19'!E18</f>
        <v>0</v>
      </c>
      <c r="E20" s="123">
        <f>COUNTIFS('[1]Form 3E'!$C$15:$C$726,"&gt;="&amp;$AZ$10,'[1]Form 3E'!$C$15:$C$726,"&lt;="&amp;$BA$10,'[1]Form 3E'!$O$15:$O$726,"R",'[1]Form 3E'!$H$15:$H$726,B20)</f>
        <v>0</v>
      </c>
      <c r="F20" s="123">
        <f>COUNTIFS('[1]Form 3E'!$C$15:$C$726,"&gt;="&amp;$AZ$10,'[1]Form 3E'!$C$15:$C$726,"&lt;="&amp;$BA$10,'[1]Form 3E'!$O$15:$O$726,"NR",'[1]Form 3E'!$H$15:$H$726,B20)</f>
        <v>0</v>
      </c>
      <c r="G20" s="123">
        <f t="shared" si="0"/>
        <v>0</v>
      </c>
      <c r="H20" s="126" t="e">
        <f t="shared" si="1"/>
        <v>#DIV/0!</v>
      </c>
      <c r="I20" s="127" t="e">
        <f t="shared" si="2"/>
        <v>#DIV/0!</v>
      </c>
      <c r="J20" s="123">
        <f>COUNTIFS('[1]Form 3E'!$C$15:$C$726,"&gt;="&amp;$AZ$10,'[1]Form 3E'!$C$15:$C$726,"&lt;="&amp;$BA$10,'[1]Form 3E'!$O$15:$O$726,"R",'[1]Form 3E'!$T$15:$T$726,"Y",'[1]Form 3E'!$H$15:$H$726,B20)</f>
        <v>0</v>
      </c>
      <c r="K20" s="128"/>
      <c r="L20" s="126" t="e">
        <f t="shared" si="3"/>
        <v>#DIV/0!</v>
      </c>
      <c r="M20" s="129">
        <f>'[1]data faskes19'!J18</f>
        <v>0</v>
      </c>
      <c r="N20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3E'!$H$15:$H$726,B20)</f>
        <v>0</v>
      </c>
      <c r="O20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3E'!$H$15:$H$726,B20)</f>
        <v>0</v>
      </c>
      <c r="P20" s="131">
        <f t="shared" si="4"/>
        <v>0</v>
      </c>
      <c r="Q20" s="132" t="e">
        <f t="shared" si="5"/>
        <v>#DIV/0!</v>
      </c>
      <c r="R20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3E'!$H$15:$H$726,B20)</f>
        <v>0</v>
      </c>
      <c r="S20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3E'!$H$15:$H$726,B20)</f>
        <v>0</v>
      </c>
      <c r="T20" s="131">
        <f t="shared" si="6"/>
        <v>0</v>
      </c>
      <c r="U20" s="133" t="e">
        <f t="shared" si="7"/>
        <v>#DIV/0!</v>
      </c>
      <c r="V20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3E'!$H$15:$H$726,B20)</f>
        <v>0</v>
      </c>
      <c r="W20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3E'!$H$15:$H$726,B20)</f>
        <v>0</v>
      </c>
      <c r="X20" s="134">
        <f t="shared" si="8"/>
        <v>0</v>
      </c>
      <c r="Y20" s="130">
        <f>COUNTIFS('[1]Form 3E'!$Z$15:$Z$726,"&gt;="&amp;$AZ$10,'[1]Form 3E'!$Z$15:$Z$726,"&lt;="&amp;$BA$10,'[1]Form 3E'!$C$15:$C$726,"&gt;="&amp;$AZ$9,'[1]Form 3E'!$C$15:$C$726,"&lt;="&amp;$BA$9,'[1]Form 3E'!$AN$15:$AN$726,"*≥24 Jam",'[1]Form 3E'!$H$15:$H$726,B20)</f>
        <v>0</v>
      </c>
      <c r="Z20" s="130">
        <f>COUNTIFS('[1]Form 3E'!$Z$15:$Z$726,"&gt;="&amp;$AZ$10,'[1]Form 3E'!$Z$15:$Z$726,"&lt;="&amp;$BA$10,'[1]Form 3E'!$C$15:$C$726,"&gt;="&amp;$BB$9,'[1]Form 3E'!$C$15:$C$726,"&lt;="&amp;$BC$9,'[1]Form 3E'!$AN$15:$AN$726,"*≥24 Jam",'[1]Form 3E'!$H$15:$H$726,B20)</f>
        <v>0</v>
      </c>
      <c r="AA20" s="135">
        <f t="shared" si="9"/>
        <v>0</v>
      </c>
      <c r="AB20" s="136">
        <f t="shared" si="10"/>
        <v>0</v>
      </c>
      <c r="AC20" s="133" t="e">
        <f t="shared" si="11"/>
        <v>#DIV/0!</v>
      </c>
      <c r="AD20" s="131">
        <f>COUNTIFS('[1]Form 3E'!$Z$15:$Z$726,"&gt;="&amp;$AZ$11,'[1]Form 3E'!$Z$15:$Z$726,"&lt;="&amp;$BA$11,'[1]Form 3E'!$C$15:$C$726,"&gt;="&amp;$AX$9,'[1]Form 3E'!$C$15:$C$726,"&lt;="&amp;$AY$9,'[1]Form 3E'!$H$15:$H$726,B20)</f>
        <v>0</v>
      </c>
      <c r="AE20" s="131">
        <f>COUNTIFS('[1]Form 3E'!$Z$15:$Z$726,"&gt;="&amp;$AZ$11,'[1]Form 3E'!$Z$15:$Z$726,"&lt;="&amp;$BA$11,'[1]Form 3E'!$C$15:$C$726,"&gt;="&amp;$AZ$9,'[1]Form 3E'!$C$15:$C$726,"&lt;="&amp;$BA$9,'[1]Form 3E'!$H$15:$H$726,B20)</f>
        <v>0</v>
      </c>
      <c r="AF20" s="131">
        <f>COUNTIFS('[1]Form 3E'!$Z$15:$Z$726,"&gt;="&amp;$AZ$11,'[1]Form 3E'!$Z$15:$Z$726,"&lt;="&amp;$BA$11,'[1]Form 3E'!$C$15:$C$726,"&gt;="&amp;$BB$9,'[1]Form 3E'!$C$15:$C$726,"&lt;="&amp;$BC$9,'[1]Form 3E'!$H$15:$H$726,B20)</f>
        <v>0</v>
      </c>
      <c r="AG20" s="134">
        <f t="shared" si="12"/>
        <v>0</v>
      </c>
      <c r="AH20" s="131">
        <f>COUNTIFS('[1]Form 3E'!$AR$15:$AR$726,"&gt;="&amp;$AZ$10,'[1]Form 3E'!$AR$15:$AR$726,"&lt;="&amp;$BA$10,'[1]Form 3E'!$C$15:$C$726,"&gt;="&amp;$AX$9,'[1]Form 3E'!$C$15:$C$726,"&lt;="&amp;$AY$9,'[1]Form 3E'!$AS$15:$AS$726,"R",'[1]Form 3E'!$H$15:$H$726,B20)</f>
        <v>0</v>
      </c>
      <c r="AI20" s="131">
        <f>COUNTIFS('[1]Form 3E'!$AR$15:$AR$726,"&gt;="&amp;$AZ$10,'[1]Form 3E'!$AR$15:$AR$726,"&lt;="&amp;$BA$10,'[1]Form 3E'!$C$15:$C$726,"&gt;="&amp;$AX$9,'[1]Form 3E'!$C$15:$C$726,"&lt;="&amp;$AY$9,'[1]Form 3E'!$AS$15:$AS$726,"NR",'[1]Form 3E'!$H$15:$H$726,B20)</f>
        <v>0</v>
      </c>
      <c r="AJ20" s="135">
        <f t="shared" si="13"/>
        <v>0</v>
      </c>
      <c r="AK20" s="131">
        <f>COUNTIFS('[1]Form 3E'!$AR$15:$AR$726,"&gt;="&amp;$AZ$10,'[1]Form 3E'!$AR$15:$AR$726,"&lt;="&amp;$BA$10,'[1]Form 3E'!$C$15:$C$726,"&gt;="&amp;$AZ$9,'[1]Form 3E'!$C$15:$C$726,"&lt;="&amp;$BA$9,'[1]Form 3E'!$AS$15:$AS$726,"R",'[1]Form 3E'!$H$15:$H$726,B20)</f>
        <v>0</v>
      </c>
      <c r="AL20" s="131">
        <f>COUNTIFS('[1]Form 3E'!$AR$15:$AR$726,"&gt;="&amp;$AZ$10,'[1]Form 3E'!$AR$15:$AR$726,"&lt;="&amp;$BA$10,'[1]Form 3E'!$C$15:$C$726,"&gt;="&amp;$AZ$9,'[1]Form 3E'!$C$15:$C$726,"&lt;="&amp;$BA$9,'[1]Form 3E'!$AS$15:$AS$726,"NR",'[1]Form 3E'!$H$15:$H$726,B20)</f>
        <v>0</v>
      </c>
      <c r="AM20" s="135">
        <f t="shared" si="14"/>
        <v>0</v>
      </c>
      <c r="AN20" s="131">
        <f>COUNTIFS('[1]Form 3E'!$AR$15:$AR$726,"&gt;="&amp;$AZ$10,'[1]Form 3E'!$AR$15:$AR$726,"&lt;="&amp;$BA$10,'[1]Form 3E'!$C$15:$C$726,"&gt;="&amp;$BB$9,'[1]Form 3E'!$C$15:$C$726,"&lt;="&amp;$BC$9,'[1]Form 3E'!$AS$15:$AS$726,"R",'[1]Form 3E'!$H$15:$H$726,B20)</f>
        <v>0</v>
      </c>
      <c r="AO20" s="131">
        <f>COUNTIFS('[1]Form 3E'!$AR$15:$AR$726,"&gt;="&amp;$AZ$10,'[1]Form 3E'!$AR$15:$AR$726,"&lt;="&amp;$BA$10,'[1]Form 3E'!$C$15:$C$726,"&gt;="&amp;$BB$9,'[1]Form 3E'!$C$15:$C$726,"&lt;="&amp;$BC$9,'[1]Form 3E'!$AS$15:$AS$726,"NR",'[1]Form 3E'!$H$15:$H$726,B20)</f>
        <v>0</v>
      </c>
      <c r="AP20" s="135">
        <f t="shared" si="15"/>
        <v>0</v>
      </c>
      <c r="AQ20" s="136">
        <f t="shared" si="16"/>
        <v>0</v>
      </c>
      <c r="AR20" s="131">
        <f t="shared" si="16"/>
        <v>0</v>
      </c>
      <c r="AS20" s="131">
        <f t="shared" si="17"/>
        <v>0</v>
      </c>
      <c r="AT20" s="137" t="e">
        <f t="shared" si="18"/>
        <v>#DIV/0!</v>
      </c>
      <c r="AU20" s="127" t="e">
        <f t="shared" si="19"/>
        <v>#DIV/0!</v>
      </c>
      <c r="AV20" s="138"/>
      <c r="AW20" s="45"/>
      <c r="AX20" s="141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</row>
    <row r="21" spans="1:64" s="50" customFormat="1" hidden="1" x14ac:dyDescent="0.25">
      <c r="A21" s="123">
        <v>10</v>
      </c>
      <c r="B21" s="344">
        <f>'[1]data faskes19'!B19</f>
        <v>0</v>
      </c>
      <c r="C21" s="124"/>
      <c r="D21" s="125">
        <f>'[1]data faskes19'!E19</f>
        <v>0</v>
      </c>
      <c r="E21" s="123">
        <f>COUNTIFS('[1]Form 3E'!$C$15:$C$726,"&gt;="&amp;$AZ$10,'[1]Form 3E'!$C$15:$C$726,"&lt;="&amp;$BA$10,'[1]Form 3E'!$O$15:$O$726,"R",'[1]Form 3E'!$H$15:$H$726,B21)</f>
        <v>0</v>
      </c>
      <c r="F21" s="123">
        <f>COUNTIFS('[1]Form 3E'!$C$15:$C$726,"&gt;="&amp;$AZ$10,'[1]Form 3E'!$C$15:$C$726,"&lt;="&amp;$BA$10,'[1]Form 3E'!$O$15:$O$726,"NR",'[1]Form 3E'!$H$15:$H$726,B21)</f>
        <v>0</v>
      </c>
      <c r="G21" s="123">
        <f t="shared" si="0"/>
        <v>0</v>
      </c>
      <c r="H21" s="126" t="e">
        <f t="shared" si="1"/>
        <v>#DIV/0!</v>
      </c>
      <c r="I21" s="127" t="e">
        <f t="shared" si="2"/>
        <v>#DIV/0!</v>
      </c>
      <c r="J21" s="123">
        <f>COUNTIFS('[1]Form 3E'!$C$15:$C$726,"&gt;="&amp;$AZ$10,'[1]Form 3E'!$C$15:$C$726,"&lt;="&amp;$BA$10,'[1]Form 3E'!$O$15:$O$726,"R",'[1]Form 3E'!$T$15:$T$726,"Y",'[1]Form 3E'!$H$15:$H$726,B21)</f>
        <v>0</v>
      </c>
      <c r="K21" s="128"/>
      <c r="L21" s="126" t="e">
        <f t="shared" si="3"/>
        <v>#DIV/0!</v>
      </c>
      <c r="M21" s="129">
        <f>'[1]data faskes19'!J19</f>
        <v>0</v>
      </c>
      <c r="N21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3E'!$H$15:$H$726,B21)</f>
        <v>0</v>
      </c>
      <c r="O21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3E'!$H$15:$H$726,B21)</f>
        <v>0</v>
      </c>
      <c r="P21" s="131">
        <f t="shared" si="4"/>
        <v>0</v>
      </c>
      <c r="Q21" s="132" t="e">
        <f t="shared" si="5"/>
        <v>#DIV/0!</v>
      </c>
      <c r="R21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3E'!$H$15:$H$726,B21)</f>
        <v>0</v>
      </c>
      <c r="S21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3E'!$H$15:$H$726,B21)</f>
        <v>0</v>
      </c>
      <c r="T21" s="131">
        <f t="shared" si="6"/>
        <v>0</v>
      </c>
      <c r="U21" s="133" t="e">
        <f t="shared" si="7"/>
        <v>#DIV/0!</v>
      </c>
      <c r="V21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3E'!$H$15:$H$726,B21)</f>
        <v>0</v>
      </c>
      <c r="W21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3E'!$H$15:$H$726,B21)</f>
        <v>0</v>
      </c>
      <c r="X21" s="134">
        <f t="shared" si="8"/>
        <v>0</v>
      </c>
      <c r="Y21" s="130">
        <f>COUNTIFS('[1]Form 3E'!$Z$15:$Z$726,"&gt;="&amp;$AZ$10,'[1]Form 3E'!$Z$15:$Z$726,"&lt;="&amp;$BA$10,'[1]Form 3E'!$C$15:$C$726,"&gt;="&amp;$AZ$9,'[1]Form 3E'!$C$15:$C$726,"&lt;="&amp;$BA$9,'[1]Form 3E'!$AN$15:$AN$726,"*≥24 Jam",'[1]Form 3E'!$H$15:$H$726,B21)</f>
        <v>0</v>
      </c>
      <c r="Z21" s="130">
        <f>COUNTIFS('[1]Form 3E'!$Z$15:$Z$726,"&gt;="&amp;$AZ$10,'[1]Form 3E'!$Z$15:$Z$726,"&lt;="&amp;$BA$10,'[1]Form 3E'!$C$15:$C$726,"&gt;="&amp;$BB$9,'[1]Form 3E'!$C$15:$C$726,"&lt;="&amp;$BC$9,'[1]Form 3E'!$AN$15:$AN$726,"*≥24 Jam",'[1]Form 3E'!$H$15:$H$726,B21)</f>
        <v>0</v>
      </c>
      <c r="AA21" s="135">
        <f t="shared" si="9"/>
        <v>0</v>
      </c>
      <c r="AB21" s="136">
        <f t="shared" si="10"/>
        <v>0</v>
      </c>
      <c r="AC21" s="133" t="e">
        <f t="shared" si="11"/>
        <v>#DIV/0!</v>
      </c>
      <c r="AD21" s="131">
        <f>COUNTIFS('[1]Form 3E'!$Z$15:$Z$726,"&gt;="&amp;$AZ$11,'[1]Form 3E'!$Z$15:$Z$726,"&lt;="&amp;$BA$11,'[1]Form 3E'!$C$15:$C$726,"&gt;="&amp;$AX$9,'[1]Form 3E'!$C$15:$C$726,"&lt;="&amp;$AY$9,'[1]Form 3E'!$H$15:$H$726,B21)</f>
        <v>0</v>
      </c>
      <c r="AE21" s="131">
        <f>COUNTIFS('[1]Form 3E'!$Z$15:$Z$726,"&gt;="&amp;$AZ$11,'[1]Form 3E'!$Z$15:$Z$726,"&lt;="&amp;$BA$11,'[1]Form 3E'!$C$15:$C$726,"&gt;="&amp;$AZ$9,'[1]Form 3E'!$C$15:$C$726,"&lt;="&amp;$BA$9,'[1]Form 3E'!$H$15:$H$726,B21)</f>
        <v>0</v>
      </c>
      <c r="AF21" s="131">
        <f>COUNTIFS('[1]Form 3E'!$Z$15:$Z$726,"&gt;="&amp;$AZ$11,'[1]Form 3E'!$Z$15:$Z$726,"&lt;="&amp;$BA$11,'[1]Form 3E'!$C$15:$C$726,"&gt;="&amp;$BB$9,'[1]Form 3E'!$C$15:$C$726,"&lt;="&amp;$BC$9,'[1]Form 3E'!$H$15:$H$726,B21)</f>
        <v>0</v>
      </c>
      <c r="AG21" s="134">
        <f t="shared" si="12"/>
        <v>0</v>
      </c>
      <c r="AH21" s="131">
        <f>COUNTIFS('[1]Form 3E'!$AR$15:$AR$726,"&gt;="&amp;$AZ$10,'[1]Form 3E'!$AR$15:$AR$726,"&lt;="&amp;$BA$10,'[1]Form 3E'!$C$15:$C$726,"&gt;="&amp;$AX$9,'[1]Form 3E'!$C$15:$C$726,"&lt;="&amp;$AY$9,'[1]Form 3E'!$AS$15:$AS$726,"R",'[1]Form 3E'!$H$15:$H$726,B21)</f>
        <v>0</v>
      </c>
      <c r="AI21" s="131">
        <f>COUNTIFS('[1]Form 3E'!$AR$15:$AR$726,"&gt;="&amp;$AZ$10,'[1]Form 3E'!$AR$15:$AR$726,"&lt;="&amp;$BA$10,'[1]Form 3E'!$C$15:$C$726,"&gt;="&amp;$AX$9,'[1]Form 3E'!$C$15:$C$726,"&lt;="&amp;$AY$9,'[1]Form 3E'!$AS$15:$AS$726,"NR",'[1]Form 3E'!$H$15:$H$726,B21)</f>
        <v>0</v>
      </c>
      <c r="AJ21" s="135">
        <f t="shared" si="13"/>
        <v>0</v>
      </c>
      <c r="AK21" s="131">
        <f>COUNTIFS('[1]Form 3E'!$AR$15:$AR$726,"&gt;="&amp;$AZ$10,'[1]Form 3E'!$AR$15:$AR$726,"&lt;="&amp;$BA$10,'[1]Form 3E'!$C$15:$C$726,"&gt;="&amp;$AZ$9,'[1]Form 3E'!$C$15:$C$726,"&lt;="&amp;$BA$9,'[1]Form 3E'!$AS$15:$AS$726,"R",'[1]Form 3E'!$H$15:$H$726,B21)</f>
        <v>0</v>
      </c>
      <c r="AL21" s="131">
        <f>COUNTIFS('[1]Form 3E'!$AR$15:$AR$726,"&gt;="&amp;$AZ$10,'[1]Form 3E'!$AR$15:$AR$726,"&lt;="&amp;$BA$10,'[1]Form 3E'!$C$15:$C$726,"&gt;="&amp;$AZ$9,'[1]Form 3E'!$C$15:$C$726,"&lt;="&amp;$BA$9,'[1]Form 3E'!$AS$15:$AS$726,"NR",'[1]Form 3E'!$H$15:$H$726,B21)</f>
        <v>0</v>
      </c>
      <c r="AM21" s="135">
        <f t="shared" si="14"/>
        <v>0</v>
      </c>
      <c r="AN21" s="131">
        <f>COUNTIFS('[1]Form 3E'!$AR$15:$AR$726,"&gt;="&amp;$AZ$10,'[1]Form 3E'!$AR$15:$AR$726,"&lt;="&amp;$BA$10,'[1]Form 3E'!$C$15:$C$726,"&gt;="&amp;$BB$9,'[1]Form 3E'!$C$15:$C$726,"&lt;="&amp;$BC$9,'[1]Form 3E'!$AS$15:$AS$726,"R",'[1]Form 3E'!$H$15:$H$726,B21)</f>
        <v>0</v>
      </c>
      <c r="AO21" s="131">
        <f>COUNTIFS('[1]Form 3E'!$AR$15:$AR$726,"&gt;="&amp;$AZ$10,'[1]Form 3E'!$AR$15:$AR$726,"&lt;="&amp;$BA$10,'[1]Form 3E'!$C$15:$C$726,"&gt;="&amp;$BB$9,'[1]Form 3E'!$C$15:$C$726,"&lt;="&amp;$BC$9,'[1]Form 3E'!$AS$15:$AS$726,"NR",'[1]Form 3E'!$H$15:$H$726,B21)</f>
        <v>0</v>
      </c>
      <c r="AP21" s="135">
        <f t="shared" si="15"/>
        <v>0</v>
      </c>
      <c r="AQ21" s="136">
        <f t="shared" si="16"/>
        <v>0</v>
      </c>
      <c r="AR21" s="131">
        <f t="shared" si="16"/>
        <v>0</v>
      </c>
      <c r="AS21" s="131">
        <f t="shared" si="17"/>
        <v>0</v>
      </c>
      <c r="AT21" s="137" t="e">
        <f t="shared" si="18"/>
        <v>#DIV/0!</v>
      </c>
      <c r="AU21" s="127" t="e">
        <f t="shared" si="19"/>
        <v>#DIV/0!</v>
      </c>
      <c r="AV21" s="138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</row>
    <row r="22" spans="1:64" s="50" customFormat="1" hidden="1" x14ac:dyDescent="0.25">
      <c r="A22" s="123">
        <v>11</v>
      </c>
      <c r="B22" s="344">
        <f>'[1]data faskes19'!B20</f>
        <v>0</v>
      </c>
      <c r="C22" s="124"/>
      <c r="D22" s="125">
        <f>'[1]data faskes19'!E20</f>
        <v>0</v>
      </c>
      <c r="E22" s="123">
        <f>COUNTIFS('[1]Form 3E'!$C$15:$C$726,"&gt;="&amp;$AZ$10,'[1]Form 3E'!$C$15:$C$726,"&lt;="&amp;$BA$10,'[1]Form 3E'!$O$15:$O$726,"R",'[1]Form 3E'!$H$15:$H$726,B22)</f>
        <v>0</v>
      </c>
      <c r="F22" s="123">
        <f>COUNTIFS('[1]Form 3E'!$C$15:$C$726,"&gt;="&amp;$AZ$10,'[1]Form 3E'!$C$15:$C$726,"&lt;="&amp;$BA$10,'[1]Form 3E'!$O$15:$O$726,"NR",'[1]Form 3E'!$H$15:$H$726,B22)</f>
        <v>0</v>
      </c>
      <c r="G22" s="123">
        <f t="shared" si="0"/>
        <v>0</v>
      </c>
      <c r="H22" s="126" t="e">
        <f t="shared" si="1"/>
        <v>#DIV/0!</v>
      </c>
      <c r="I22" s="127" t="e">
        <f t="shared" si="2"/>
        <v>#DIV/0!</v>
      </c>
      <c r="J22" s="123">
        <f>COUNTIFS('[1]Form 3E'!$C$15:$C$726,"&gt;="&amp;$AZ$10,'[1]Form 3E'!$C$15:$C$726,"&lt;="&amp;$BA$10,'[1]Form 3E'!$O$15:$O$726,"R",'[1]Form 3E'!$T$15:$T$726,"Y",'[1]Form 3E'!$H$15:$H$726,B22)</f>
        <v>0</v>
      </c>
      <c r="K22" s="128"/>
      <c r="L22" s="126" t="e">
        <f t="shared" si="3"/>
        <v>#DIV/0!</v>
      </c>
      <c r="M22" s="129">
        <f>'[1]data faskes19'!J20</f>
        <v>0</v>
      </c>
      <c r="N2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3E'!$H$15:$H$726,B22)</f>
        <v>0</v>
      </c>
      <c r="O2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3E'!$H$15:$H$726,B22)</f>
        <v>0</v>
      </c>
      <c r="P22" s="131">
        <f t="shared" si="4"/>
        <v>0</v>
      </c>
      <c r="Q22" s="132" t="e">
        <f t="shared" si="5"/>
        <v>#DIV/0!</v>
      </c>
      <c r="R2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3E'!$H$15:$H$726,B22)</f>
        <v>0</v>
      </c>
      <c r="S2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3E'!$H$15:$H$726,B22)</f>
        <v>0</v>
      </c>
      <c r="T22" s="131">
        <f t="shared" si="6"/>
        <v>0</v>
      </c>
      <c r="U22" s="133" t="e">
        <f t="shared" si="7"/>
        <v>#DIV/0!</v>
      </c>
      <c r="V2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3E'!$H$15:$H$726,B22)</f>
        <v>0</v>
      </c>
      <c r="W2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3E'!$H$15:$H$726,B22)</f>
        <v>0</v>
      </c>
      <c r="X22" s="134">
        <f t="shared" si="8"/>
        <v>0</v>
      </c>
      <c r="Y22" s="130">
        <f>COUNTIFS('[1]Form 3E'!$Z$15:$Z$726,"&gt;="&amp;$AZ$10,'[1]Form 3E'!$Z$15:$Z$726,"&lt;="&amp;$BA$10,'[1]Form 3E'!$C$15:$C$726,"&gt;="&amp;$AZ$9,'[1]Form 3E'!$C$15:$C$726,"&lt;="&amp;$BA$9,'[1]Form 3E'!$AN$15:$AN$726,"*≥24 Jam",'[1]Form 3E'!$H$15:$H$726,B22)</f>
        <v>0</v>
      </c>
      <c r="Z22" s="130">
        <f>COUNTIFS('[1]Form 3E'!$Z$15:$Z$726,"&gt;="&amp;$AZ$10,'[1]Form 3E'!$Z$15:$Z$726,"&lt;="&amp;$BA$10,'[1]Form 3E'!$C$15:$C$726,"&gt;="&amp;$BB$9,'[1]Form 3E'!$C$15:$C$726,"&lt;="&amp;$BC$9,'[1]Form 3E'!$AN$15:$AN$726,"*≥24 Jam",'[1]Form 3E'!$H$15:$H$726,B22)</f>
        <v>0</v>
      </c>
      <c r="AA22" s="135">
        <f t="shared" si="9"/>
        <v>0</v>
      </c>
      <c r="AB22" s="136">
        <f t="shared" si="10"/>
        <v>0</v>
      </c>
      <c r="AC22" s="133" t="e">
        <f t="shared" si="11"/>
        <v>#DIV/0!</v>
      </c>
      <c r="AD22" s="131">
        <f>COUNTIFS('[1]Form 3E'!$Z$15:$Z$726,"&gt;="&amp;$AZ$11,'[1]Form 3E'!$Z$15:$Z$726,"&lt;="&amp;$BA$11,'[1]Form 3E'!$C$15:$C$726,"&gt;="&amp;$AX$9,'[1]Form 3E'!$C$15:$C$726,"&lt;="&amp;$AY$9,'[1]Form 3E'!$H$15:$H$726,B22)</f>
        <v>0</v>
      </c>
      <c r="AE22" s="131">
        <f>COUNTIFS('[1]Form 3E'!$Z$15:$Z$726,"&gt;="&amp;$AZ$11,'[1]Form 3E'!$Z$15:$Z$726,"&lt;="&amp;$BA$11,'[1]Form 3E'!$C$15:$C$726,"&gt;="&amp;$AZ$9,'[1]Form 3E'!$C$15:$C$726,"&lt;="&amp;$BA$9,'[1]Form 3E'!$H$15:$H$726,B22)</f>
        <v>0</v>
      </c>
      <c r="AF22" s="131">
        <f>COUNTIFS('[1]Form 3E'!$Z$15:$Z$726,"&gt;="&amp;$AZ$11,'[1]Form 3E'!$Z$15:$Z$726,"&lt;="&amp;$BA$11,'[1]Form 3E'!$C$15:$C$726,"&gt;="&amp;$BB$9,'[1]Form 3E'!$C$15:$C$726,"&lt;="&amp;$BC$9,'[1]Form 3E'!$H$15:$H$726,B22)</f>
        <v>0</v>
      </c>
      <c r="AG22" s="134">
        <f t="shared" si="12"/>
        <v>0</v>
      </c>
      <c r="AH22" s="131">
        <f>COUNTIFS('[1]Form 3E'!$AR$15:$AR$726,"&gt;="&amp;$AZ$10,'[1]Form 3E'!$AR$15:$AR$726,"&lt;="&amp;$BA$10,'[1]Form 3E'!$C$15:$C$726,"&gt;="&amp;$AX$9,'[1]Form 3E'!$C$15:$C$726,"&lt;="&amp;$AY$9,'[1]Form 3E'!$AS$15:$AS$726,"R",'[1]Form 3E'!$H$15:$H$726,B22)</f>
        <v>0</v>
      </c>
      <c r="AI22" s="131">
        <f>COUNTIFS('[1]Form 3E'!$AR$15:$AR$726,"&gt;="&amp;$AZ$10,'[1]Form 3E'!$AR$15:$AR$726,"&lt;="&amp;$BA$10,'[1]Form 3E'!$C$15:$C$726,"&gt;="&amp;$AX$9,'[1]Form 3E'!$C$15:$C$726,"&lt;="&amp;$AY$9,'[1]Form 3E'!$AS$15:$AS$726,"NR",'[1]Form 3E'!$H$15:$H$726,B22)</f>
        <v>0</v>
      </c>
      <c r="AJ22" s="135">
        <f t="shared" si="13"/>
        <v>0</v>
      </c>
      <c r="AK22" s="131">
        <f>COUNTIFS('[1]Form 3E'!$AR$15:$AR$726,"&gt;="&amp;$AZ$10,'[1]Form 3E'!$AR$15:$AR$726,"&lt;="&amp;$BA$10,'[1]Form 3E'!$C$15:$C$726,"&gt;="&amp;$AZ$9,'[1]Form 3E'!$C$15:$C$726,"&lt;="&amp;$BA$9,'[1]Form 3E'!$AS$15:$AS$726,"R",'[1]Form 3E'!$H$15:$H$726,B22)</f>
        <v>0</v>
      </c>
      <c r="AL22" s="131">
        <f>COUNTIFS('[1]Form 3E'!$AR$15:$AR$726,"&gt;="&amp;$AZ$10,'[1]Form 3E'!$AR$15:$AR$726,"&lt;="&amp;$BA$10,'[1]Form 3E'!$C$15:$C$726,"&gt;="&amp;$AZ$9,'[1]Form 3E'!$C$15:$C$726,"&lt;="&amp;$BA$9,'[1]Form 3E'!$AS$15:$AS$726,"NR",'[1]Form 3E'!$H$15:$H$726,B22)</f>
        <v>0</v>
      </c>
      <c r="AM22" s="135">
        <f t="shared" si="14"/>
        <v>0</v>
      </c>
      <c r="AN22" s="131">
        <f>COUNTIFS('[1]Form 3E'!$AR$15:$AR$726,"&gt;="&amp;$AZ$10,'[1]Form 3E'!$AR$15:$AR$726,"&lt;="&amp;$BA$10,'[1]Form 3E'!$C$15:$C$726,"&gt;="&amp;$BB$9,'[1]Form 3E'!$C$15:$C$726,"&lt;="&amp;$BC$9,'[1]Form 3E'!$AS$15:$AS$726,"R",'[1]Form 3E'!$H$15:$H$726,B22)</f>
        <v>0</v>
      </c>
      <c r="AO22" s="131">
        <f>COUNTIFS('[1]Form 3E'!$AR$15:$AR$726,"&gt;="&amp;$AZ$10,'[1]Form 3E'!$AR$15:$AR$726,"&lt;="&amp;$BA$10,'[1]Form 3E'!$C$15:$C$726,"&gt;="&amp;$BB$9,'[1]Form 3E'!$C$15:$C$726,"&lt;="&amp;$BC$9,'[1]Form 3E'!$AS$15:$AS$726,"NR",'[1]Form 3E'!$H$15:$H$726,B22)</f>
        <v>0</v>
      </c>
      <c r="AP22" s="135">
        <f t="shared" si="15"/>
        <v>0</v>
      </c>
      <c r="AQ22" s="136">
        <f t="shared" si="16"/>
        <v>0</v>
      </c>
      <c r="AR22" s="131">
        <f t="shared" si="16"/>
        <v>0</v>
      </c>
      <c r="AS22" s="131">
        <f t="shared" si="17"/>
        <v>0</v>
      </c>
      <c r="AT22" s="137" t="e">
        <f t="shared" si="18"/>
        <v>#DIV/0!</v>
      </c>
      <c r="AU22" s="127" t="e">
        <f t="shared" si="19"/>
        <v>#DIV/0!</v>
      </c>
      <c r="AV22" s="138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</row>
    <row r="23" spans="1:64" s="50" customFormat="1" hidden="1" x14ac:dyDescent="0.25">
      <c r="A23" s="123">
        <v>12</v>
      </c>
      <c r="B23" s="344">
        <f>'[1]data faskes19'!B21</f>
        <v>0</v>
      </c>
      <c r="C23" s="124"/>
      <c r="D23" s="125">
        <f>'[1]data faskes19'!E21</f>
        <v>0</v>
      </c>
      <c r="E23" s="123">
        <f>COUNTIFS('[1]Form 3E'!$C$15:$C$726,"&gt;="&amp;$AZ$10,'[1]Form 3E'!$C$15:$C$726,"&lt;="&amp;$BA$10,'[1]Form 3E'!$O$15:$O$726,"R",'[1]Form 3E'!$H$15:$H$726,B23)</f>
        <v>0</v>
      </c>
      <c r="F23" s="123">
        <f>COUNTIFS('[1]Form 3E'!$C$15:$C$726,"&gt;="&amp;$AZ$10,'[1]Form 3E'!$C$15:$C$726,"&lt;="&amp;$BA$10,'[1]Form 3E'!$O$15:$O$726,"NR",'[1]Form 3E'!$H$15:$H$726,B23)</f>
        <v>0</v>
      </c>
      <c r="G23" s="123">
        <f t="shared" si="0"/>
        <v>0</v>
      </c>
      <c r="H23" s="126" t="e">
        <f t="shared" si="1"/>
        <v>#DIV/0!</v>
      </c>
      <c r="I23" s="127" t="e">
        <f t="shared" si="2"/>
        <v>#DIV/0!</v>
      </c>
      <c r="J23" s="123">
        <f>COUNTIFS('[1]Form 3E'!$C$15:$C$726,"&gt;="&amp;$AZ$10,'[1]Form 3E'!$C$15:$C$726,"&lt;="&amp;$BA$10,'[1]Form 3E'!$O$15:$O$726,"R",'[1]Form 3E'!$T$15:$T$726,"Y",'[1]Form 3E'!$H$15:$H$726,B23)</f>
        <v>0</v>
      </c>
      <c r="K23" s="128"/>
      <c r="L23" s="126" t="e">
        <f t="shared" si="3"/>
        <v>#DIV/0!</v>
      </c>
      <c r="M23" s="129">
        <f>'[1]data faskes19'!J21</f>
        <v>0</v>
      </c>
      <c r="N2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3E'!$H$15:$H$726,B23)</f>
        <v>0</v>
      </c>
      <c r="O2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3E'!$H$15:$H$726,B23)</f>
        <v>0</v>
      </c>
      <c r="P23" s="131">
        <f t="shared" si="4"/>
        <v>0</v>
      </c>
      <c r="Q23" s="132" t="e">
        <f t="shared" si="5"/>
        <v>#DIV/0!</v>
      </c>
      <c r="R2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3E'!$H$15:$H$726,B23)</f>
        <v>0</v>
      </c>
      <c r="S2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3E'!$H$15:$H$726,B23)</f>
        <v>0</v>
      </c>
      <c r="T23" s="131">
        <f t="shared" si="6"/>
        <v>0</v>
      </c>
      <c r="U23" s="133" t="e">
        <f t="shared" si="7"/>
        <v>#DIV/0!</v>
      </c>
      <c r="V2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3E'!$H$15:$H$726,B23)</f>
        <v>0</v>
      </c>
      <c r="W2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3E'!$H$15:$H$726,B23)</f>
        <v>0</v>
      </c>
      <c r="X23" s="134">
        <f t="shared" si="8"/>
        <v>0</v>
      </c>
      <c r="Y23" s="130">
        <f>COUNTIFS('[1]Form 3E'!$Z$15:$Z$726,"&gt;="&amp;$AZ$10,'[1]Form 3E'!$Z$15:$Z$726,"&lt;="&amp;$BA$10,'[1]Form 3E'!$C$15:$C$726,"&gt;="&amp;$AZ$9,'[1]Form 3E'!$C$15:$C$726,"&lt;="&amp;$BA$9,'[1]Form 3E'!$AN$15:$AN$726,"*≥24 Jam",'[1]Form 3E'!$H$15:$H$726,B23)</f>
        <v>0</v>
      </c>
      <c r="Z23" s="130">
        <f>COUNTIFS('[1]Form 3E'!$Z$15:$Z$726,"&gt;="&amp;$AZ$10,'[1]Form 3E'!$Z$15:$Z$726,"&lt;="&amp;$BA$10,'[1]Form 3E'!$C$15:$C$726,"&gt;="&amp;$BB$9,'[1]Form 3E'!$C$15:$C$726,"&lt;="&amp;$BC$9,'[1]Form 3E'!$AN$15:$AN$726,"*≥24 Jam",'[1]Form 3E'!$H$15:$H$726,B23)</f>
        <v>0</v>
      </c>
      <c r="AA23" s="135">
        <f t="shared" si="9"/>
        <v>0</v>
      </c>
      <c r="AB23" s="136">
        <f t="shared" si="10"/>
        <v>0</v>
      </c>
      <c r="AC23" s="133" t="e">
        <f t="shared" si="11"/>
        <v>#DIV/0!</v>
      </c>
      <c r="AD23" s="131">
        <f>COUNTIFS('[1]Form 3E'!$Z$15:$Z$726,"&gt;="&amp;$AZ$11,'[1]Form 3E'!$Z$15:$Z$726,"&lt;="&amp;$BA$11,'[1]Form 3E'!$C$15:$C$726,"&gt;="&amp;$AX$9,'[1]Form 3E'!$C$15:$C$726,"&lt;="&amp;$AY$9,'[1]Form 3E'!$H$15:$H$726,B23)</f>
        <v>0</v>
      </c>
      <c r="AE23" s="131">
        <f>COUNTIFS('[1]Form 3E'!$Z$15:$Z$726,"&gt;="&amp;$AZ$11,'[1]Form 3E'!$Z$15:$Z$726,"&lt;="&amp;$BA$11,'[1]Form 3E'!$C$15:$C$726,"&gt;="&amp;$AZ$9,'[1]Form 3E'!$C$15:$C$726,"&lt;="&amp;$BA$9,'[1]Form 3E'!$H$15:$H$726,B23)</f>
        <v>0</v>
      </c>
      <c r="AF23" s="131">
        <f>COUNTIFS('[1]Form 3E'!$Z$15:$Z$726,"&gt;="&amp;$AZ$11,'[1]Form 3E'!$Z$15:$Z$726,"&lt;="&amp;$BA$11,'[1]Form 3E'!$C$15:$C$726,"&gt;="&amp;$BB$9,'[1]Form 3E'!$C$15:$C$726,"&lt;="&amp;$BC$9,'[1]Form 3E'!$H$15:$H$726,B23)</f>
        <v>0</v>
      </c>
      <c r="AG23" s="134">
        <f t="shared" si="12"/>
        <v>0</v>
      </c>
      <c r="AH23" s="131">
        <f>COUNTIFS('[1]Form 3E'!$AR$15:$AR$726,"&gt;="&amp;$AZ$10,'[1]Form 3E'!$AR$15:$AR$726,"&lt;="&amp;$BA$10,'[1]Form 3E'!$C$15:$C$726,"&gt;="&amp;$AX$9,'[1]Form 3E'!$C$15:$C$726,"&lt;="&amp;$AY$9,'[1]Form 3E'!$AS$15:$AS$726,"R",'[1]Form 3E'!$H$15:$H$726,B23)</f>
        <v>0</v>
      </c>
      <c r="AI23" s="131">
        <f>COUNTIFS('[1]Form 3E'!$AR$15:$AR$726,"&gt;="&amp;$AZ$10,'[1]Form 3E'!$AR$15:$AR$726,"&lt;="&amp;$BA$10,'[1]Form 3E'!$C$15:$C$726,"&gt;="&amp;$AX$9,'[1]Form 3E'!$C$15:$C$726,"&lt;="&amp;$AY$9,'[1]Form 3E'!$AS$15:$AS$726,"NR",'[1]Form 3E'!$H$15:$H$726,B23)</f>
        <v>0</v>
      </c>
      <c r="AJ23" s="135">
        <f t="shared" si="13"/>
        <v>0</v>
      </c>
      <c r="AK23" s="131">
        <f>COUNTIFS('[1]Form 3E'!$AR$15:$AR$726,"&gt;="&amp;$AZ$10,'[1]Form 3E'!$AR$15:$AR$726,"&lt;="&amp;$BA$10,'[1]Form 3E'!$C$15:$C$726,"&gt;="&amp;$AZ$9,'[1]Form 3E'!$C$15:$C$726,"&lt;="&amp;$BA$9,'[1]Form 3E'!$AS$15:$AS$726,"R",'[1]Form 3E'!$H$15:$H$726,B23)</f>
        <v>0</v>
      </c>
      <c r="AL23" s="131">
        <f>COUNTIFS('[1]Form 3E'!$AR$15:$AR$726,"&gt;="&amp;$AZ$10,'[1]Form 3E'!$AR$15:$AR$726,"&lt;="&amp;$BA$10,'[1]Form 3E'!$C$15:$C$726,"&gt;="&amp;$AZ$9,'[1]Form 3E'!$C$15:$C$726,"&lt;="&amp;$BA$9,'[1]Form 3E'!$AS$15:$AS$726,"NR",'[1]Form 3E'!$H$15:$H$726,B23)</f>
        <v>0</v>
      </c>
      <c r="AM23" s="135">
        <f t="shared" si="14"/>
        <v>0</v>
      </c>
      <c r="AN23" s="131">
        <f>COUNTIFS('[1]Form 3E'!$AR$15:$AR$726,"&gt;="&amp;$AZ$10,'[1]Form 3E'!$AR$15:$AR$726,"&lt;="&amp;$BA$10,'[1]Form 3E'!$C$15:$C$726,"&gt;="&amp;$BB$9,'[1]Form 3E'!$C$15:$C$726,"&lt;="&amp;$BC$9,'[1]Form 3E'!$AS$15:$AS$726,"R",'[1]Form 3E'!$H$15:$H$726,B23)</f>
        <v>0</v>
      </c>
      <c r="AO23" s="131">
        <f>COUNTIFS('[1]Form 3E'!$AR$15:$AR$726,"&gt;="&amp;$AZ$10,'[1]Form 3E'!$AR$15:$AR$726,"&lt;="&amp;$BA$10,'[1]Form 3E'!$C$15:$C$726,"&gt;="&amp;$BB$9,'[1]Form 3E'!$C$15:$C$726,"&lt;="&amp;$BC$9,'[1]Form 3E'!$AS$15:$AS$726,"NR",'[1]Form 3E'!$H$15:$H$726,B23)</f>
        <v>0</v>
      </c>
      <c r="AP23" s="135">
        <f t="shared" si="15"/>
        <v>0</v>
      </c>
      <c r="AQ23" s="136">
        <f t="shared" si="16"/>
        <v>0</v>
      </c>
      <c r="AR23" s="131">
        <f t="shared" si="16"/>
        <v>0</v>
      </c>
      <c r="AS23" s="131">
        <f t="shared" si="17"/>
        <v>0</v>
      </c>
      <c r="AT23" s="137" t="e">
        <f t="shared" si="18"/>
        <v>#DIV/0!</v>
      </c>
      <c r="AU23" s="127" t="e">
        <f t="shared" si="19"/>
        <v>#DIV/0!</v>
      </c>
      <c r="AV23" s="142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64" s="50" customFormat="1" hidden="1" x14ac:dyDescent="0.25">
      <c r="A24" s="123">
        <v>13</v>
      </c>
      <c r="B24" s="344">
        <f>'[1]data faskes19'!B22</f>
        <v>0</v>
      </c>
      <c r="C24" s="124"/>
      <c r="D24" s="125">
        <f>'[1]data faskes19'!E22</f>
        <v>0</v>
      </c>
      <c r="E24" s="123">
        <f>COUNTIFS('[1]Form 3E'!$C$15:$C$726,"&gt;="&amp;$AZ$10,'[1]Form 3E'!$C$15:$C$726,"&lt;="&amp;$BA$10,'[1]Form 3E'!$O$15:$O$726,"R",'[1]Form 3E'!$H$15:$H$726,B24)</f>
        <v>0</v>
      </c>
      <c r="F24" s="123">
        <f>COUNTIFS('[1]Form 3E'!$C$15:$C$726,"&gt;="&amp;$AZ$10,'[1]Form 3E'!$C$15:$C$726,"&lt;="&amp;$BA$10,'[1]Form 3E'!$O$15:$O$726,"NR",'[1]Form 3E'!$H$15:$H$726,B24)</f>
        <v>0</v>
      </c>
      <c r="G24" s="123">
        <f t="shared" si="0"/>
        <v>0</v>
      </c>
      <c r="H24" s="126" t="e">
        <f t="shared" si="1"/>
        <v>#DIV/0!</v>
      </c>
      <c r="I24" s="127" t="e">
        <f t="shared" si="2"/>
        <v>#DIV/0!</v>
      </c>
      <c r="J24" s="123">
        <f>COUNTIFS('[1]Form 3E'!$C$15:$C$726,"&gt;="&amp;$AZ$10,'[1]Form 3E'!$C$15:$C$726,"&lt;="&amp;$BA$10,'[1]Form 3E'!$O$15:$O$726,"R",'[1]Form 3E'!$T$15:$T$726,"Y",'[1]Form 3E'!$H$15:$H$726,B24)</f>
        <v>0</v>
      </c>
      <c r="K24" s="128"/>
      <c r="L24" s="126" t="e">
        <f t="shared" si="3"/>
        <v>#DIV/0!</v>
      </c>
      <c r="M24" s="129">
        <f>'[1]data faskes19'!J22</f>
        <v>0</v>
      </c>
      <c r="N2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3E'!$H$15:$H$726,B24)</f>
        <v>0</v>
      </c>
      <c r="O2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3E'!$H$15:$H$726,B24)</f>
        <v>0</v>
      </c>
      <c r="P24" s="131">
        <f t="shared" si="4"/>
        <v>0</v>
      </c>
      <c r="Q24" s="132" t="e">
        <f t="shared" si="5"/>
        <v>#DIV/0!</v>
      </c>
      <c r="R2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3E'!$H$15:$H$726,B24)</f>
        <v>0</v>
      </c>
      <c r="S2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3E'!$H$15:$H$726,B24)</f>
        <v>0</v>
      </c>
      <c r="T24" s="131">
        <f t="shared" si="6"/>
        <v>0</v>
      </c>
      <c r="U24" s="133" t="e">
        <f t="shared" si="7"/>
        <v>#DIV/0!</v>
      </c>
      <c r="V2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3E'!$H$15:$H$726,B24)</f>
        <v>0</v>
      </c>
      <c r="W2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3E'!$H$15:$H$726,B24)</f>
        <v>0</v>
      </c>
      <c r="X24" s="134">
        <f t="shared" si="8"/>
        <v>0</v>
      </c>
      <c r="Y24" s="130">
        <f>COUNTIFS('[1]Form 3E'!$Z$15:$Z$726,"&gt;="&amp;$AZ$10,'[1]Form 3E'!$Z$15:$Z$726,"&lt;="&amp;$BA$10,'[1]Form 3E'!$C$15:$C$726,"&gt;="&amp;$AZ$9,'[1]Form 3E'!$C$15:$C$726,"&lt;="&amp;$BA$9,'[1]Form 3E'!$AN$15:$AN$726,"*≥24 Jam",'[1]Form 3E'!$H$15:$H$726,B24)</f>
        <v>0</v>
      </c>
      <c r="Z24" s="130">
        <f>COUNTIFS('[1]Form 3E'!$Z$15:$Z$726,"&gt;="&amp;$AZ$10,'[1]Form 3E'!$Z$15:$Z$726,"&lt;="&amp;$BA$10,'[1]Form 3E'!$C$15:$C$726,"&gt;="&amp;$BB$9,'[1]Form 3E'!$C$15:$C$726,"&lt;="&amp;$BC$9,'[1]Form 3E'!$AN$15:$AN$726,"*≥24 Jam",'[1]Form 3E'!$H$15:$H$726,B24)</f>
        <v>0</v>
      </c>
      <c r="AA24" s="135">
        <f t="shared" si="9"/>
        <v>0</v>
      </c>
      <c r="AB24" s="136">
        <f t="shared" si="10"/>
        <v>0</v>
      </c>
      <c r="AC24" s="133" t="e">
        <f t="shared" si="11"/>
        <v>#DIV/0!</v>
      </c>
      <c r="AD24" s="131">
        <f>COUNTIFS('[1]Form 3E'!$Z$15:$Z$726,"&gt;="&amp;$AZ$11,'[1]Form 3E'!$Z$15:$Z$726,"&lt;="&amp;$BA$11,'[1]Form 3E'!$C$15:$C$726,"&gt;="&amp;$AX$9,'[1]Form 3E'!$C$15:$C$726,"&lt;="&amp;$AY$9,'[1]Form 3E'!$H$15:$H$726,B24)</f>
        <v>0</v>
      </c>
      <c r="AE24" s="131">
        <f>COUNTIFS('[1]Form 3E'!$Z$15:$Z$726,"&gt;="&amp;$AZ$11,'[1]Form 3E'!$Z$15:$Z$726,"&lt;="&amp;$BA$11,'[1]Form 3E'!$C$15:$C$726,"&gt;="&amp;$AZ$9,'[1]Form 3E'!$C$15:$C$726,"&lt;="&amp;$BA$9,'[1]Form 3E'!$H$15:$H$726,B24)</f>
        <v>0</v>
      </c>
      <c r="AF24" s="131">
        <f>COUNTIFS('[1]Form 3E'!$Z$15:$Z$726,"&gt;="&amp;$AZ$11,'[1]Form 3E'!$Z$15:$Z$726,"&lt;="&amp;$BA$11,'[1]Form 3E'!$C$15:$C$726,"&gt;="&amp;$BB$9,'[1]Form 3E'!$C$15:$C$726,"&lt;="&amp;$BC$9,'[1]Form 3E'!$H$15:$H$726,B24)</f>
        <v>0</v>
      </c>
      <c r="AG24" s="134">
        <f t="shared" si="12"/>
        <v>0</v>
      </c>
      <c r="AH24" s="131">
        <f>COUNTIFS('[1]Form 3E'!$AR$15:$AR$726,"&gt;="&amp;$AZ$10,'[1]Form 3E'!$AR$15:$AR$726,"&lt;="&amp;$BA$10,'[1]Form 3E'!$C$15:$C$726,"&gt;="&amp;$AX$9,'[1]Form 3E'!$C$15:$C$726,"&lt;="&amp;$AY$9,'[1]Form 3E'!$AS$15:$AS$726,"R",'[1]Form 3E'!$H$15:$H$726,B24)</f>
        <v>0</v>
      </c>
      <c r="AI24" s="131">
        <f>COUNTIFS('[1]Form 3E'!$AR$15:$AR$726,"&gt;="&amp;$AZ$10,'[1]Form 3E'!$AR$15:$AR$726,"&lt;="&amp;$BA$10,'[1]Form 3E'!$C$15:$C$726,"&gt;="&amp;$AX$9,'[1]Form 3E'!$C$15:$C$726,"&lt;="&amp;$AY$9,'[1]Form 3E'!$AS$15:$AS$726,"NR",'[1]Form 3E'!$H$15:$H$726,B24)</f>
        <v>0</v>
      </c>
      <c r="AJ24" s="135">
        <f t="shared" si="13"/>
        <v>0</v>
      </c>
      <c r="AK24" s="131">
        <f>COUNTIFS('[1]Form 3E'!$AR$15:$AR$726,"&gt;="&amp;$AZ$10,'[1]Form 3E'!$AR$15:$AR$726,"&lt;="&amp;$BA$10,'[1]Form 3E'!$C$15:$C$726,"&gt;="&amp;$AZ$9,'[1]Form 3E'!$C$15:$C$726,"&lt;="&amp;$BA$9,'[1]Form 3E'!$AS$15:$AS$726,"R",'[1]Form 3E'!$H$15:$H$726,B24)</f>
        <v>0</v>
      </c>
      <c r="AL24" s="131">
        <f>COUNTIFS('[1]Form 3E'!$AR$15:$AR$726,"&gt;="&amp;$AZ$10,'[1]Form 3E'!$AR$15:$AR$726,"&lt;="&amp;$BA$10,'[1]Form 3E'!$C$15:$C$726,"&gt;="&amp;$AZ$9,'[1]Form 3E'!$C$15:$C$726,"&lt;="&amp;$BA$9,'[1]Form 3E'!$AS$15:$AS$726,"NR",'[1]Form 3E'!$H$15:$H$726,B24)</f>
        <v>0</v>
      </c>
      <c r="AM24" s="135">
        <f t="shared" si="14"/>
        <v>0</v>
      </c>
      <c r="AN24" s="131">
        <f>COUNTIFS('[1]Form 3E'!$AR$15:$AR$726,"&gt;="&amp;$AZ$10,'[1]Form 3E'!$AR$15:$AR$726,"&lt;="&amp;$BA$10,'[1]Form 3E'!$C$15:$C$726,"&gt;="&amp;$BB$9,'[1]Form 3E'!$C$15:$C$726,"&lt;="&amp;$BC$9,'[1]Form 3E'!$AS$15:$AS$726,"R",'[1]Form 3E'!$H$15:$H$726,B24)</f>
        <v>0</v>
      </c>
      <c r="AO24" s="131">
        <f>COUNTIFS('[1]Form 3E'!$AR$15:$AR$726,"&gt;="&amp;$AZ$10,'[1]Form 3E'!$AR$15:$AR$726,"&lt;="&amp;$BA$10,'[1]Form 3E'!$C$15:$C$726,"&gt;="&amp;$BB$9,'[1]Form 3E'!$C$15:$C$726,"&lt;="&amp;$BC$9,'[1]Form 3E'!$AS$15:$AS$726,"NR",'[1]Form 3E'!$H$15:$H$726,B24)</f>
        <v>0</v>
      </c>
      <c r="AP24" s="135">
        <f t="shared" si="15"/>
        <v>0</v>
      </c>
      <c r="AQ24" s="136">
        <f t="shared" si="16"/>
        <v>0</v>
      </c>
      <c r="AR24" s="131">
        <f t="shared" si="16"/>
        <v>0</v>
      </c>
      <c r="AS24" s="131">
        <f t="shared" si="17"/>
        <v>0</v>
      </c>
      <c r="AT24" s="137" t="e">
        <f t="shared" si="18"/>
        <v>#DIV/0!</v>
      </c>
      <c r="AU24" s="127" t="e">
        <f t="shared" si="19"/>
        <v>#DIV/0!</v>
      </c>
      <c r="AV24" s="142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64" s="145" customFormat="1" hidden="1" x14ac:dyDescent="0.25">
      <c r="A25" s="123">
        <v>14</v>
      </c>
      <c r="B25" s="344">
        <f>'[1]data faskes19'!B23</f>
        <v>0</v>
      </c>
      <c r="C25" s="124"/>
      <c r="D25" s="125">
        <f>'[1]data faskes19'!E23</f>
        <v>0</v>
      </c>
      <c r="E25" s="123">
        <f>COUNTIFS('[1]Form 3E'!$C$15:$C$726,"&gt;="&amp;$AZ$10,'[1]Form 3E'!$C$15:$C$726,"&lt;="&amp;$BA$10,'[1]Form 3E'!$O$15:$O$726,"R",'[1]Form 3E'!$H$15:$H$726,B25)</f>
        <v>0</v>
      </c>
      <c r="F25" s="123">
        <f>COUNTIFS('[1]Form 3E'!$C$15:$C$726,"&gt;="&amp;$AZ$10,'[1]Form 3E'!$C$15:$C$726,"&lt;="&amp;$BA$10,'[1]Form 3E'!$O$15:$O$726,"NR",'[1]Form 3E'!$H$15:$H$726,B25)</f>
        <v>0</v>
      </c>
      <c r="G25" s="123">
        <f t="shared" si="0"/>
        <v>0</v>
      </c>
      <c r="H25" s="126" t="e">
        <f t="shared" si="1"/>
        <v>#DIV/0!</v>
      </c>
      <c r="I25" s="127" t="e">
        <f t="shared" si="2"/>
        <v>#DIV/0!</v>
      </c>
      <c r="J25" s="123">
        <f>COUNTIFS('[1]Form 3E'!$C$15:$C$726,"&gt;="&amp;$AZ$10,'[1]Form 3E'!$C$15:$C$726,"&lt;="&amp;$BA$10,'[1]Form 3E'!$O$15:$O$726,"R",'[1]Form 3E'!$T$15:$T$726,"Y",'[1]Form 3E'!$H$15:$H$726,B25)</f>
        <v>0</v>
      </c>
      <c r="K25" s="128"/>
      <c r="L25" s="126" t="e">
        <f t="shared" si="3"/>
        <v>#DIV/0!</v>
      </c>
      <c r="M25" s="129">
        <f>'[1]data faskes19'!J23</f>
        <v>0</v>
      </c>
      <c r="N2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3E'!$H$15:$H$726,B25)</f>
        <v>0</v>
      </c>
      <c r="O2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3E'!$H$15:$H$726,B25)</f>
        <v>0</v>
      </c>
      <c r="P25" s="131">
        <f t="shared" si="4"/>
        <v>0</v>
      </c>
      <c r="Q25" s="132" t="e">
        <f t="shared" si="5"/>
        <v>#DIV/0!</v>
      </c>
      <c r="R2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3E'!$H$15:$H$726,B25)</f>
        <v>0</v>
      </c>
      <c r="S2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3E'!$H$15:$H$726,B25)</f>
        <v>0</v>
      </c>
      <c r="T25" s="131">
        <f t="shared" si="6"/>
        <v>0</v>
      </c>
      <c r="U25" s="133" t="e">
        <f t="shared" si="7"/>
        <v>#DIV/0!</v>
      </c>
      <c r="V2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3E'!$H$15:$H$726,B25)</f>
        <v>0</v>
      </c>
      <c r="W2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3E'!$H$15:$H$726,B25)</f>
        <v>0</v>
      </c>
      <c r="X25" s="134">
        <f t="shared" si="8"/>
        <v>0</v>
      </c>
      <c r="Y25" s="130">
        <f>COUNTIFS('[1]Form 3E'!$Z$15:$Z$726,"&gt;="&amp;$AZ$10,'[1]Form 3E'!$Z$15:$Z$726,"&lt;="&amp;$BA$10,'[1]Form 3E'!$C$15:$C$726,"&gt;="&amp;$AZ$9,'[1]Form 3E'!$C$15:$C$726,"&lt;="&amp;$BA$9,'[1]Form 3E'!$AN$15:$AN$726,"*≥24 Jam",'[1]Form 3E'!$H$15:$H$726,B25)</f>
        <v>0</v>
      </c>
      <c r="Z25" s="130">
        <f>COUNTIFS('[1]Form 3E'!$Z$15:$Z$726,"&gt;="&amp;$AZ$10,'[1]Form 3E'!$Z$15:$Z$726,"&lt;="&amp;$BA$10,'[1]Form 3E'!$C$15:$C$726,"&gt;="&amp;$BB$9,'[1]Form 3E'!$C$15:$C$726,"&lt;="&amp;$BC$9,'[1]Form 3E'!$AN$15:$AN$726,"*≥24 Jam",'[1]Form 3E'!$H$15:$H$726,B25)</f>
        <v>0</v>
      </c>
      <c r="AA25" s="135">
        <f t="shared" si="9"/>
        <v>0</v>
      </c>
      <c r="AB25" s="136">
        <f t="shared" si="10"/>
        <v>0</v>
      </c>
      <c r="AC25" s="133" t="e">
        <f t="shared" si="11"/>
        <v>#DIV/0!</v>
      </c>
      <c r="AD25" s="131">
        <f>COUNTIFS('[1]Form 3E'!$Z$15:$Z$726,"&gt;="&amp;$AZ$11,'[1]Form 3E'!$Z$15:$Z$726,"&lt;="&amp;$BA$11,'[1]Form 3E'!$C$15:$C$726,"&gt;="&amp;$AX$9,'[1]Form 3E'!$C$15:$C$726,"&lt;="&amp;$AY$9,'[1]Form 3E'!$H$15:$H$726,B25)</f>
        <v>0</v>
      </c>
      <c r="AE25" s="131">
        <f>COUNTIFS('[1]Form 3E'!$Z$15:$Z$726,"&gt;="&amp;$AZ$11,'[1]Form 3E'!$Z$15:$Z$726,"&lt;="&amp;$BA$11,'[1]Form 3E'!$C$15:$C$726,"&gt;="&amp;$AZ$9,'[1]Form 3E'!$C$15:$C$726,"&lt;="&amp;$BA$9,'[1]Form 3E'!$H$15:$H$726,B25)</f>
        <v>0</v>
      </c>
      <c r="AF25" s="131">
        <f>COUNTIFS('[1]Form 3E'!$Z$15:$Z$726,"&gt;="&amp;$AZ$11,'[1]Form 3E'!$Z$15:$Z$726,"&lt;="&amp;$BA$11,'[1]Form 3E'!$C$15:$C$726,"&gt;="&amp;$BB$9,'[1]Form 3E'!$C$15:$C$726,"&lt;="&amp;$BC$9,'[1]Form 3E'!$H$15:$H$726,B25)</f>
        <v>0</v>
      </c>
      <c r="AG25" s="134">
        <f t="shared" si="12"/>
        <v>0</v>
      </c>
      <c r="AH25" s="131">
        <f>COUNTIFS('[1]Form 3E'!$AR$15:$AR$726,"&gt;="&amp;$AZ$10,'[1]Form 3E'!$AR$15:$AR$726,"&lt;="&amp;$BA$10,'[1]Form 3E'!$C$15:$C$726,"&gt;="&amp;$AX$9,'[1]Form 3E'!$C$15:$C$726,"&lt;="&amp;$AY$9,'[1]Form 3E'!$AS$15:$AS$726,"R",'[1]Form 3E'!$H$15:$H$726,B25)</f>
        <v>0</v>
      </c>
      <c r="AI25" s="131">
        <f>COUNTIFS('[1]Form 3E'!$AR$15:$AR$726,"&gt;="&amp;$AZ$10,'[1]Form 3E'!$AR$15:$AR$726,"&lt;="&amp;$BA$10,'[1]Form 3E'!$C$15:$C$726,"&gt;="&amp;$AX$9,'[1]Form 3E'!$C$15:$C$726,"&lt;="&amp;$AY$9,'[1]Form 3E'!$AS$15:$AS$726,"NR",'[1]Form 3E'!$H$15:$H$726,B25)</f>
        <v>0</v>
      </c>
      <c r="AJ25" s="135">
        <f t="shared" si="13"/>
        <v>0</v>
      </c>
      <c r="AK25" s="131">
        <f>COUNTIFS('[1]Form 3E'!$AR$15:$AR$726,"&gt;="&amp;$AZ$10,'[1]Form 3E'!$AR$15:$AR$726,"&lt;="&amp;$BA$10,'[1]Form 3E'!$C$15:$C$726,"&gt;="&amp;$AZ$9,'[1]Form 3E'!$C$15:$C$726,"&lt;="&amp;$BA$9,'[1]Form 3E'!$AS$15:$AS$726,"R",'[1]Form 3E'!$H$15:$H$726,B25)</f>
        <v>0</v>
      </c>
      <c r="AL25" s="131">
        <f>COUNTIFS('[1]Form 3E'!$AR$15:$AR$726,"&gt;="&amp;$AZ$10,'[1]Form 3E'!$AR$15:$AR$726,"&lt;="&amp;$BA$10,'[1]Form 3E'!$C$15:$C$726,"&gt;="&amp;$AZ$9,'[1]Form 3E'!$C$15:$C$726,"&lt;="&amp;$BA$9,'[1]Form 3E'!$AS$15:$AS$726,"NR",'[1]Form 3E'!$H$15:$H$726,B25)</f>
        <v>0</v>
      </c>
      <c r="AM25" s="135">
        <f t="shared" si="14"/>
        <v>0</v>
      </c>
      <c r="AN25" s="131">
        <f>COUNTIFS('[1]Form 3E'!$AR$15:$AR$726,"&gt;="&amp;$AZ$10,'[1]Form 3E'!$AR$15:$AR$726,"&lt;="&amp;$BA$10,'[1]Form 3E'!$C$15:$C$726,"&gt;="&amp;$BB$9,'[1]Form 3E'!$C$15:$C$726,"&lt;="&amp;$BC$9,'[1]Form 3E'!$AS$15:$AS$726,"R",'[1]Form 3E'!$H$15:$H$726,B25)</f>
        <v>0</v>
      </c>
      <c r="AO25" s="131">
        <f>COUNTIFS('[1]Form 3E'!$AR$15:$AR$726,"&gt;="&amp;$AZ$10,'[1]Form 3E'!$AR$15:$AR$726,"&lt;="&amp;$BA$10,'[1]Form 3E'!$C$15:$C$726,"&gt;="&amp;$BB$9,'[1]Form 3E'!$C$15:$C$726,"&lt;="&amp;$BC$9,'[1]Form 3E'!$AS$15:$AS$726,"NR",'[1]Form 3E'!$H$15:$H$726,B25)</f>
        <v>0</v>
      </c>
      <c r="AP25" s="135">
        <f t="shared" si="15"/>
        <v>0</v>
      </c>
      <c r="AQ25" s="136">
        <f t="shared" si="16"/>
        <v>0</v>
      </c>
      <c r="AR25" s="131">
        <f t="shared" si="16"/>
        <v>0</v>
      </c>
      <c r="AS25" s="131">
        <f t="shared" si="17"/>
        <v>0</v>
      </c>
      <c r="AT25" s="137" t="e">
        <f t="shared" si="18"/>
        <v>#DIV/0!</v>
      </c>
      <c r="AU25" s="127" t="e">
        <f t="shared" si="19"/>
        <v>#DIV/0!</v>
      </c>
      <c r="AV25" s="143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</row>
    <row r="26" spans="1:64" s="145" customFormat="1" hidden="1" x14ac:dyDescent="0.25">
      <c r="A26" s="123">
        <v>15</v>
      </c>
      <c r="B26" s="344">
        <f>'[1]data faskes19'!B24</f>
        <v>0</v>
      </c>
      <c r="C26" s="124"/>
      <c r="D26" s="125">
        <f>'[1]data faskes19'!E24</f>
        <v>0</v>
      </c>
      <c r="E26" s="123">
        <f>COUNTIFS('[1]Form 3E'!$C$15:$C$726,"&gt;="&amp;$AZ$10,'[1]Form 3E'!$C$15:$C$726,"&lt;="&amp;$BA$10,'[1]Form 3E'!$O$15:$O$726,"R",'[1]Form 3E'!$H$15:$H$726,B26)</f>
        <v>0</v>
      </c>
      <c r="F26" s="123">
        <f>COUNTIFS('[1]Form 3E'!$C$15:$C$726,"&gt;="&amp;$AZ$10,'[1]Form 3E'!$C$15:$C$726,"&lt;="&amp;$BA$10,'[1]Form 3E'!$O$15:$O$726,"NR",'[1]Form 3E'!$H$15:$H$726,B26)</f>
        <v>0</v>
      </c>
      <c r="G26" s="123">
        <f t="shared" si="0"/>
        <v>0</v>
      </c>
      <c r="H26" s="126" t="e">
        <f t="shared" si="1"/>
        <v>#DIV/0!</v>
      </c>
      <c r="I26" s="127" t="e">
        <f t="shared" si="2"/>
        <v>#DIV/0!</v>
      </c>
      <c r="J26" s="123">
        <f>COUNTIFS('[1]Form 3E'!$C$15:$C$726,"&gt;="&amp;$AZ$10,'[1]Form 3E'!$C$15:$C$726,"&lt;="&amp;$BA$10,'[1]Form 3E'!$O$15:$O$726,"R",'[1]Form 3E'!$T$15:$T$726,"Y",'[1]Form 3E'!$H$15:$H$726,B26)</f>
        <v>0</v>
      </c>
      <c r="K26" s="128"/>
      <c r="L26" s="126" t="e">
        <f t="shared" si="3"/>
        <v>#DIV/0!</v>
      </c>
      <c r="M26" s="129">
        <f>'[1]data faskes19'!J24</f>
        <v>0</v>
      </c>
      <c r="N2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3E'!$H$15:$H$726,B26)</f>
        <v>0</v>
      </c>
      <c r="O2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3E'!$H$15:$H$726,B26)</f>
        <v>0</v>
      </c>
      <c r="P26" s="131">
        <f t="shared" si="4"/>
        <v>0</v>
      </c>
      <c r="Q26" s="132" t="e">
        <f t="shared" si="5"/>
        <v>#DIV/0!</v>
      </c>
      <c r="R2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3E'!$H$15:$H$726,B26)</f>
        <v>0</v>
      </c>
      <c r="S2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3E'!$H$15:$H$726,B26)</f>
        <v>0</v>
      </c>
      <c r="T26" s="131">
        <f t="shared" si="6"/>
        <v>0</v>
      </c>
      <c r="U26" s="133" t="e">
        <f t="shared" si="7"/>
        <v>#DIV/0!</v>
      </c>
      <c r="V2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3E'!$H$15:$H$726,B26)</f>
        <v>0</v>
      </c>
      <c r="W2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3E'!$H$15:$H$726,B26)</f>
        <v>0</v>
      </c>
      <c r="X26" s="134">
        <f t="shared" si="8"/>
        <v>0</v>
      </c>
      <c r="Y26" s="130">
        <f>COUNTIFS('[1]Form 3E'!$Z$15:$Z$726,"&gt;="&amp;$AZ$10,'[1]Form 3E'!$Z$15:$Z$726,"&lt;="&amp;$BA$10,'[1]Form 3E'!$C$15:$C$726,"&gt;="&amp;$AZ$9,'[1]Form 3E'!$C$15:$C$726,"&lt;="&amp;$BA$9,'[1]Form 3E'!$AN$15:$AN$726,"*≥24 Jam",'[1]Form 3E'!$H$15:$H$726,B26)</f>
        <v>0</v>
      </c>
      <c r="Z26" s="130">
        <f>COUNTIFS('[1]Form 3E'!$Z$15:$Z$726,"&gt;="&amp;$AZ$10,'[1]Form 3E'!$Z$15:$Z$726,"&lt;="&amp;$BA$10,'[1]Form 3E'!$C$15:$C$726,"&gt;="&amp;$BB$9,'[1]Form 3E'!$C$15:$C$726,"&lt;="&amp;$BC$9,'[1]Form 3E'!$AN$15:$AN$726,"*≥24 Jam",'[1]Form 3E'!$H$15:$H$726,B26)</f>
        <v>0</v>
      </c>
      <c r="AA26" s="135">
        <f t="shared" si="9"/>
        <v>0</v>
      </c>
      <c r="AB26" s="136">
        <f t="shared" si="10"/>
        <v>0</v>
      </c>
      <c r="AC26" s="133" t="e">
        <f t="shared" si="11"/>
        <v>#DIV/0!</v>
      </c>
      <c r="AD26" s="131">
        <f>COUNTIFS('[1]Form 3E'!$Z$15:$Z$726,"&gt;="&amp;$AZ$11,'[1]Form 3E'!$Z$15:$Z$726,"&lt;="&amp;$BA$11,'[1]Form 3E'!$C$15:$C$726,"&gt;="&amp;$AX$9,'[1]Form 3E'!$C$15:$C$726,"&lt;="&amp;$AY$9,'[1]Form 3E'!$H$15:$H$726,B26)</f>
        <v>0</v>
      </c>
      <c r="AE26" s="131">
        <f>COUNTIFS('[1]Form 3E'!$Z$15:$Z$726,"&gt;="&amp;$AZ$11,'[1]Form 3E'!$Z$15:$Z$726,"&lt;="&amp;$BA$11,'[1]Form 3E'!$C$15:$C$726,"&gt;="&amp;$AZ$9,'[1]Form 3E'!$C$15:$C$726,"&lt;="&amp;$BA$9,'[1]Form 3E'!$H$15:$H$726,B26)</f>
        <v>0</v>
      </c>
      <c r="AF26" s="131">
        <f>COUNTIFS('[1]Form 3E'!$Z$15:$Z$726,"&gt;="&amp;$AZ$11,'[1]Form 3E'!$Z$15:$Z$726,"&lt;="&amp;$BA$11,'[1]Form 3E'!$C$15:$C$726,"&gt;="&amp;$BB$9,'[1]Form 3E'!$C$15:$C$726,"&lt;="&amp;$BC$9,'[1]Form 3E'!$H$15:$H$726,B26)</f>
        <v>0</v>
      </c>
      <c r="AG26" s="134">
        <f t="shared" si="12"/>
        <v>0</v>
      </c>
      <c r="AH26" s="131">
        <f>COUNTIFS('[1]Form 3E'!$AR$15:$AR$726,"&gt;="&amp;$AZ$10,'[1]Form 3E'!$AR$15:$AR$726,"&lt;="&amp;$BA$10,'[1]Form 3E'!$C$15:$C$726,"&gt;="&amp;$AX$9,'[1]Form 3E'!$C$15:$C$726,"&lt;="&amp;$AY$9,'[1]Form 3E'!$AS$15:$AS$726,"R",'[1]Form 3E'!$H$15:$H$726,B26)</f>
        <v>0</v>
      </c>
      <c r="AI26" s="131">
        <f>COUNTIFS('[1]Form 3E'!$AR$15:$AR$726,"&gt;="&amp;$AZ$10,'[1]Form 3E'!$AR$15:$AR$726,"&lt;="&amp;$BA$10,'[1]Form 3E'!$C$15:$C$726,"&gt;="&amp;$AX$9,'[1]Form 3E'!$C$15:$C$726,"&lt;="&amp;$AY$9,'[1]Form 3E'!$AS$15:$AS$726,"NR",'[1]Form 3E'!$H$15:$H$726,B26)</f>
        <v>0</v>
      </c>
      <c r="AJ26" s="135">
        <f t="shared" si="13"/>
        <v>0</v>
      </c>
      <c r="AK26" s="131">
        <f>COUNTIFS('[1]Form 3E'!$AR$15:$AR$726,"&gt;="&amp;$AZ$10,'[1]Form 3E'!$AR$15:$AR$726,"&lt;="&amp;$BA$10,'[1]Form 3E'!$C$15:$C$726,"&gt;="&amp;$AZ$9,'[1]Form 3E'!$C$15:$C$726,"&lt;="&amp;$BA$9,'[1]Form 3E'!$AS$15:$AS$726,"R",'[1]Form 3E'!$H$15:$H$726,B26)</f>
        <v>0</v>
      </c>
      <c r="AL26" s="131">
        <f>COUNTIFS('[1]Form 3E'!$AR$15:$AR$726,"&gt;="&amp;$AZ$10,'[1]Form 3E'!$AR$15:$AR$726,"&lt;="&amp;$BA$10,'[1]Form 3E'!$C$15:$C$726,"&gt;="&amp;$AZ$9,'[1]Form 3E'!$C$15:$C$726,"&lt;="&amp;$BA$9,'[1]Form 3E'!$AS$15:$AS$726,"NR",'[1]Form 3E'!$H$15:$H$726,B26)</f>
        <v>0</v>
      </c>
      <c r="AM26" s="135">
        <f t="shared" si="14"/>
        <v>0</v>
      </c>
      <c r="AN26" s="131">
        <f>COUNTIFS('[1]Form 3E'!$AR$15:$AR$726,"&gt;="&amp;$AZ$10,'[1]Form 3E'!$AR$15:$AR$726,"&lt;="&amp;$BA$10,'[1]Form 3E'!$C$15:$C$726,"&gt;="&amp;$BB$9,'[1]Form 3E'!$C$15:$C$726,"&lt;="&amp;$BC$9,'[1]Form 3E'!$AS$15:$AS$726,"R",'[1]Form 3E'!$H$15:$H$726,B26)</f>
        <v>0</v>
      </c>
      <c r="AO26" s="131">
        <f>COUNTIFS('[1]Form 3E'!$AR$15:$AR$726,"&gt;="&amp;$AZ$10,'[1]Form 3E'!$AR$15:$AR$726,"&lt;="&amp;$BA$10,'[1]Form 3E'!$C$15:$C$726,"&gt;="&amp;$BB$9,'[1]Form 3E'!$C$15:$C$726,"&lt;="&amp;$BC$9,'[1]Form 3E'!$AS$15:$AS$726,"NR",'[1]Form 3E'!$H$15:$H$726,B26)</f>
        <v>0</v>
      </c>
      <c r="AP26" s="135">
        <f t="shared" si="15"/>
        <v>0</v>
      </c>
      <c r="AQ26" s="136">
        <f t="shared" si="16"/>
        <v>0</v>
      </c>
      <c r="AR26" s="131">
        <f t="shared" si="16"/>
        <v>0</v>
      </c>
      <c r="AS26" s="131">
        <f t="shared" si="17"/>
        <v>0</v>
      </c>
      <c r="AT26" s="137" t="e">
        <f t="shared" si="18"/>
        <v>#DIV/0!</v>
      </c>
      <c r="AU26" s="127" t="e">
        <f t="shared" si="19"/>
        <v>#DIV/0!</v>
      </c>
      <c r="AV26" s="146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</row>
    <row r="27" spans="1:64" s="50" customFormat="1" x14ac:dyDescent="0.25">
      <c r="A27" s="147"/>
      <c r="B27" s="148"/>
      <c r="C27" s="149"/>
      <c r="D27" s="150"/>
      <c r="E27" s="147">
        <f>COUNTIFS('[1]Form 3E'!$C$15:$C$726,"&gt;="&amp;$AZ$10,'[1]Form 3E'!$C$15:$C$726,"&lt;="&amp;$BA$10,'[1]Form 3E'!$O$15:$O$726,"R",'[1]Form 3E'!$H$15:$H$726,B27)</f>
        <v>0</v>
      </c>
      <c r="F27" s="147">
        <f>COUNTIFS('[1]Form 3E'!$C$15:$C$726,"&gt;="&amp;$AZ$10,'[1]Form 3E'!$C$15:$C$726,"&lt;="&amp;$BA$10,'[1]Form 3E'!$O$15:$O$726,"NR",'[1]Form 3E'!$H$15:$H$726,B27)</f>
        <v>0</v>
      </c>
      <c r="G27" s="147">
        <f t="shared" si="0"/>
        <v>0</v>
      </c>
      <c r="H27" s="151" t="e">
        <f t="shared" si="1"/>
        <v>#DIV/0!</v>
      </c>
      <c r="I27" s="152" t="e">
        <f t="shared" si="2"/>
        <v>#DIV/0!</v>
      </c>
      <c r="J27" s="147">
        <f>COUNTIFS('[1]Form 3E'!$C$15:$C$726,"&gt;="&amp;$AZ$10,'[1]Form 3E'!$C$15:$C$726,"&lt;="&amp;$BA$10,'[1]Form 3E'!$O$15:$O$726,"R",'[1]Form 3E'!$T$15:$T$726,"Y",'[1]Form 3E'!$H$15:$H$726,B27)</f>
        <v>0</v>
      </c>
      <c r="K27" s="153"/>
      <c r="L27" s="151" t="e">
        <f t="shared" si="3"/>
        <v>#DIV/0!</v>
      </c>
      <c r="M27" s="154"/>
      <c r="N27" s="155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3E'!$H$15:$H$726,B27)</f>
        <v>0</v>
      </c>
      <c r="O27" s="155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3E'!$H$15:$H$726,B27)</f>
        <v>0</v>
      </c>
      <c r="P27" s="156">
        <f t="shared" si="4"/>
        <v>0</v>
      </c>
      <c r="Q27" s="157" t="e">
        <f t="shared" si="5"/>
        <v>#DIV/0!</v>
      </c>
      <c r="R27" s="155">
        <f>COUNTIFS('[1]Form 3E'!$Z$15:$Z$726,"&gt;="&amp;$AZ$10,'[1]Form 3E'!$Z$15:$Z$726,"&lt;="&amp;$BA$10,'[1]Form 3E'!$C$15:$C$726,"&gt;="&amp;$AZ$9,'[1]Form 3E'!$C$15:$C$726,"&lt;="&amp;$BA$9,'[1]Form 3E'!$AM$15:$AM$726,"*&lt; 24 Jam",'[1]Form 3E'!$H$15:$H$726,B27)</f>
        <v>0</v>
      </c>
      <c r="S27" s="155">
        <f>COUNTIFS('[1]Form 3E'!$Z$15:$Z$726,"&gt;="&amp;$AZ$10,'[1]Form 3E'!$Z$15:$Z$726,"&lt;="&amp;$BA$10,'[1]Form 3E'!$C$15:$C$726,"&gt;="&amp;$BB$9,'[1]Form 3E'!$C$15:$C$726,"&lt;="&amp;$BC$9,'[1]Form 3E'!$AM$15:$AM$726,"*&lt; 24 Jam",'[1]Form 3E'!$H$15:$H$726,B27)</f>
        <v>0</v>
      </c>
      <c r="T27" s="156">
        <f t="shared" si="6"/>
        <v>0</v>
      </c>
      <c r="U27" s="158" t="e">
        <f t="shared" si="7"/>
        <v>#DIV/0!</v>
      </c>
      <c r="V27" s="155">
        <f>COUNTIFS('[1]Form 3E'!$Z$15:$Z$726,"&gt;="&amp;$AZ$10,'[1]Form 3E'!$Z$15:$Z$726,"&lt;="&amp;$BA$10,'[1]Form 3E'!$C$15:$C$726,"&gt;="&amp;$AZ$9,'[1]Form 3E'!$C$15:$C$726,"&lt;="&amp;$BA$9,'[1]Form 3E'!$AN$15:$AN$726,"*&lt; 24 Jam",'[1]Form 3E'!$H$15:$H$726,B27)</f>
        <v>0</v>
      </c>
      <c r="W27" s="155">
        <f>COUNTIFS('[1]Form 3E'!$Z$15:$Z$726,"&gt;="&amp;$AZ$10,'[1]Form 3E'!$Z$15:$Z$726,"&lt;="&amp;$BA$10,'[1]Form 3E'!$C$15:$C$726,"&gt;="&amp;$BB$9,'[1]Form 3E'!$C$15:$C$726,"&lt;="&amp;$BC$9,'[1]Form 3E'!$AN$15:$AN$726,"*&lt; 24 Jam",'[1]Form 3E'!$H$15:$H$726,B27)</f>
        <v>0</v>
      </c>
      <c r="X27" s="159">
        <f t="shared" si="8"/>
        <v>0</v>
      </c>
      <c r="Y27" s="155">
        <f>COUNTIFS('[1]Form 3E'!$Z$15:$Z$726,"&gt;="&amp;$AZ$10,'[1]Form 3E'!$Z$15:$Z$726,"&lt;="&amp;$BA$10,'[1]Form 3E'!$C$15:$C$726,"&gt;="&amp;$AZ$9,'[1]Form 3E'!$C$15:$C$726,"&lt;="&amp;$BA$9,'[1]Form 3E'!$AN$15:$AN$726,"*≥24 Jam",'[1]Form 3E'!$H$15:$H$726,B27)</f>
        <v>0</v>
      </c>
      <c r="Z27" s="155">
        <f>COUNTIFS('[1]Form 3E'!$Z$15:$Z$726,"&gt;="&amp;$AZ$10,'[1]Form 3E'!$Z$15:$Z$726,"&lt;="&amp;$BA$10,'[1]Form 3E'!$C$15:$C$726,"&gt;="&amp;$BB$9,'[1]Form 3E'!$C$15:$C$726,"&lt;="&amp;$BC$9,'[1]Form 3E'!$AN$15:$AN$726,"*≥24 Jam",'[1]Form 3E'!$H$15:$H$726,B27)</f>
        <v>0</v>
      </c>
      <c r="AA27" s="160">
        <f t="shared" si="9"/>
        <v>0</v>
      </c>
      <c r="AB27" s="161">
        <f t="shared" si="10"/>
        <v>0</v>
      </c>
      <c r="AC27" s="158" t="e">
        <f t="shared" si="11"/>
        <v>#DIV/0!</v>
      </c>
      <c r="AD27" s="156">
        <f>COUNTIFS('[1]Form 3E'!$Z$15:$Z$726,"&gt;="&amp;$AZ$11,'[1]Form 3E'!$Z$15:$Z$726,"&lt;="&amp;$BA$11,'[1]Form 3E'!$C$15:$C$726,"&gt;="&amp;$AX$9,'[1]Form 3E'!$C$15:$C$726,"&lt;="&amp;$AY$9,'[1]Form 3E'!$H$15:$H$726,B27)</f>
        <v>0</v>
      </c>
      <c r="AE27" s="156">
        <f>COUNTIFS('[1]Form 3E'!$Z$15:$Z$726,"&gt;="&amp;$AZ$11,'[1]Form 3E'!$Z$15:$Z$726,"&lt;="&amp;$BA$11,'[1]Form 3E'!$C$15:$C$726,"&gt;="&amp;$AZ$9,'[1]Form 3E'!$C$15:$C$726,"&lt;="&amp;$BA$9,'[1]Form 3E'!$H$15:$H$726,B27)</f>
        <v>0</v>
      </c>
      <c r="AF27" s="156">
        <f>COUNTIFS('[1]Form 3E'!$Z$15:$Z$726,"&gt;="&amp;$AZ$11,'[1]Form 3E'!$Z$15:$Z$726,"&lt;="&amp;$BA$11,'[1]Form 3E'!$C$15:$C$726,"&gt;="&amp;$BB$9,'[1]Form 3E'!$C$15:$C$726,"&lt;="&amp;$BC$9,'[1]Form 3E'!$H$15:$H$726,B27)</f>
        <v>0</v>
      </c>
      <c r="AG27" s="159">
        <f t="shared" si="12"/>
        <v>0</v>
      </c>
      <c r="AH27" s="156">
        <f>COUNTIFS('[1]Form 3E'!$AR$15:$AR$726,"&gt;="&amp;$AZ$10,'[1]Form 3E'!$AR$15:$AR$726,"&lt;="&amp;$BA$10,'[1]Form 3E'!$C$15:$C$726,"&gt;="&amp;$AX$9,'[1]Form 3E'!$C$15:$C$726,"&lt;="&amp;$AY$9,'[1]Form 3E'!$AS$15:$AS$726,"R",'[1]Form 3E'!$H$15:$H$726,B27)</f>
        <v>0</v>
      </c>
      <c r="AI27" s="156">
        <f>COUNTIFS('[1]Form 3E'!$AR$15:$AR$726,"&gt;="&amp;$AZ$10,'[1]Form 3E'!$AR$15:$AR$726,"&lt;="&amp;$BA$10,'[1]Form 3E'!$C$15:$C$726,"&gt;="&amp;$AX$9,'[1]Form 3E'!$C$15:$C$726,"&lt;="&amp;$AY$9,'[1]Form 3E'!$AS$15:$AS$726,"NR",'[1]Form 3E'!$H$15:$H$726,B27)</f>
        <v>0</v>
      </c>
      <c r="AJ27" s="160">
        <f t="shared" si="13"/>
        <v>0</v>
      </c>
      <c r="AK27" s="156">
        <f>COUNTIFS('[1]Form 3E'!$AR$15:$AR$726,"&gt;="&amp;$AZ$10,'[1]Form 3E'!$AR$15:$AR$726,"&lt;="&amp;$BA$10,'[1]Form 3E'!$C$15:$C$726,"&gt;="&amp;$AZ$9,'[1]Form 3E'!$C$15:$C$726,"&lt;="&amp;$BA$9,'[1]Form 3E'!$AS$15:$AS$726,"R",'[1]Form 3E'!$H$15:$H$726,B27)</f>
        <v>0</v>
      </c>
      <c r="AL27" s="156">
        <f>COUNTIFS('[1]Form 3E'!$AR$15:$AR$726,"&gt;="&amp;$AZ$10,'[1]Form 3E'!$AR$15:$AR$726,"&lt;="&amp;$BA$10,'[1]Form 3E'!$C$15:$C$726,"&gt;="&amp;$AZ$9,'[1]Form 3E'!$C$15:$C$726,"&lt;="&amp;$BA$9,'[1]Form 3E'!$AS$15:$AS$726,"NR",'[1]Form 3E'!$H$15:$H$726,B27)</f>
        <v>0</v>
      </c>
      <c r="AM27" s="160">
        <f t="shared" si="14"/>
        <v>0</v>
      </c>
      <c r="AN27" s="156">
        <f>COUNTIFS('[1]Form 3E'!$AR$15:$AR$726,"&gt;="&amp;$AZ$10,'[1]Form 3E'!$AR$15:$AR$726,"&lt;="&amp;$BA$10,'[1]Form 3E'!$C$15:$C$726,"&gt;="&amp;$BB$9,'[1]Form 3E'!$C$15:$C$726,"&lt;="&amp;$BC$9,'[1]Form 3E'!$AS$15:$AS$726,"R",'[1]Form 3E'!$H$15:$H$726,B27)</f>
        <v>0</v>
      </c>
      <c r="AO27" s="156">
        <f>COUNTIFS('[1]Form 3E'!$AR$15:$AR$726,"&gt;="&amp;$AZ$10,'[1]Form 3E'!$AR$15:$AR$726,"&lt;="&amp;$BA$10,'[1]Form 3E'!$C$15:$C$726,"&gt;="&amp;$BB$9,'[1]Form 3E'!$C$15:$C$726,"&lt;="&amp;$BC$9,'[1]Form 3E'!$AS$15:$AS$726,"NR",'[1]Form 3E'!$H$15:$H$726,B27)</f>
        <v>0</v>
      </c>
      <c r="AP27" s="160">
        <f t="shared" si="15"/>
        <v>0</v>
      </c>
      <c r="AQ27" s="161">
        <f t="shared" si="16"/>
        <v>0</v>
      </c>
      <c r="AR27" s="156">
        <f t="shared" si="16"/>
        <v>0</v>
      </c>
      <c r="AS27" s="156">
        <f t="shared" si="17"/>
        <v>0</v>
      </c>
      <c r="AT27" s="162" t="e">
        <f t="shared" si="18"/>
        <v>#DIV/0!</v>
      </c>
      <c r="AU27" s="152" t="e">
        <f t="shared" si="19"/>
        <v>#DIV/0!</v>
      </c>
      <c r="AV27" s="163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64" s="50" customFormat="1" x14ac:dyDescent="0.25">
      <c r="A28" s="164"/>
      <c r="B28" s="165" t="s">
        <v>57</v>
      </c>
      <c r="C28" s="166"/>
      <c r="D28" s="167">
        <f>'[1]data faskes19'!E27</f>
        <v>1000</v>
      </c>
      <c r="E28" s="168">
        <f>SUM(E12:E27)</f>
        <v>2</v>
      </c>
      <c r="F28" s="168">
        <f>SUM(F12:F27)</f>
        <v>31</v>
      </c>
      <c r="G28" s="168">
        <f>SUM(G12:G27)</f>
        <v>33</v>
      </c>
      <c r="H28" s="169">
        <f t="shared" si="1"/>
        <v>3.3000000000000003</v>
      </c>
      <c r="I28" s="170">
        <f t="shared" si="2"/>
        <v>6.0606060606060606</v>
      </c>
      <c r="J28" s="164">
        <f>SUM(J12:J27)</f>
        <v>2</v>
      </c>
      <c r="K28" s="171"/>
      <c r="L28" s="169">
        <f t="shared" si="3"/>
        <v>100</v>
      </c>
      <c r="M28" s="172">
        <f>'[1]data faskes19'!J27</f>
        <v>70</v>
      </c>
      <c r="N28" s="173">
        <f>SUM(N12:N27)</f>
        <v>0</v>
      </c>
      <c r="O28" s="174">
        <f>SUM(O12:O27)</f>
        <v>0</v>
      </c>
      <c r="P28" s="164">
        <f t="shared" si="4"/>
        <v>0</v>
      </c>
      <c r="Q28" s="175">
        <f t="shared" si="5"/>
        <v>0</v>
      </c>
      <c r="R28" s="176">
        <f>SUM(R12:R27)</f>
        <v>0</v>
      </c>
      <c r="S28" s="177">
        <f>SUM(S12:S27)</f>
        <v>0</v>
      </c>
      <c r="T28" s="164">
        <f t="shared" si="6"/>
        <v>0</v>
      </c>
      <c r="U28" s="178" t="e">
        <f t="shared" si="7"/>
        <v>#DIV/0!</v>
      </c>
      <c r="V28" s="177">
        <f>SUM(V12:V27)</f>
        <v>0</v>
      </c>
      <c r="W28" s="177">
        <f>SUM(W12:W27)</f>
        <v>0</v>
      </c>
      <c r="X28" s="171">
        <f t="shared" si="8"/>
        <v>0</v>
      </c>
      <c r="Y28" s="179">
        <f>SUM(Y12:Y27)</f>
        <v>0</v>
      </c>
      <c r="Z28" s="180">
        <f>SUM(Z12:Z27)</f>
        <v>0</v>
      </c>
      <c r="AA28" s="181">
        <f t="shared" si="9"/>
        <v>0</v>
      </c>
      <c r="AB28" s="182">
        <f t="shared" si="10"/>
        <v>0</v>
      </c>
      <c r="AC28" s="178" t="e">
        <f t="shared" si="11"/>
        <v>#DIV/0!</v>
      </c>
      <c r="AD28" s="177">
        <f>SUM(AD12:AD27)</f>
        <v>1</v>
      </c>
      <c r="AE28" s="177">
        <f>SUM(AE12:AE27)</f>
        <v>2</v>
      </c>
      <c r="AF28" s="177">
        <f>SUM(AF12:AF27)</f>
        <v>0</v>
      </c>
      <c r="AG28" s="171">
        <f t="shared" si="12"/>
        <v>3</v>
      </c>
      <c r="AH28" s="173">
        <f>SUM(AH12:AH27)</f>
        <v>0</v>
      </c>
      <c r="AI28" s="176">
        <f>SUM(AI12:AI27)</f>
        <v>0</v>
      </c>
      <c r="AJ28" s="181">
        <f t="shared" si="13"/>
        <v>0</v>
      </c>
      <c r="AK28" s="179">
        <f>SUM(AK12:AK27)</f>
        <v>0</v>
      </c>
      <c r="AL28" s="177">
        <f>SUM(AL12:AL27)</f>
        <v>0</v>
      </c>
      <c r="AM28" s="181">
        <f t="shared" si="14"/>
        <v>0</v>
      </c>
      <c r="AN28" s="173">
        <f>SUM(AN12:AN27)</f>
        <v>0</v>
      </c>
      <c r="AO28" s="177">
        <f>SUM(AO12:AO27)</f>
        <v>0</v>
      </c>
      <c r="AP28" s="181">
        <f t="shared" si="15"/>
        <v>0</v>
      </c>
      <c r="AQ28" s="182">
        <f t="shared" si="16"/>
        <v>0</v>
      </c>
      <c r="AR28" s="164">
        <f t="shared" si="16"/>
        <v>0</v>
      </c>
      <c r="AS28" s="164">
        <f t="shared" si="17"/>
        <v>0</v>
      </c>
      <c r="AT28" s="183">
        <f t="shared" si="18"/>
        <v>0</v>
      </c>
      <c r="AU28" s="170" t="e">
        <f t="shared" si="19"/>
        <v>#DIV/0!</v>
      </c>
      <c r="AV28" s="184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64" s="50" customFormat="1" x14ac:dyDescent="0.25">
      <c r="A29" s="123"/>
      <c r="B29" s="185" t="s">
        <v>58</v>
      </c>
      <c r="C29" s="186"/>
      <c r="D29" s="187"/>
      <c r="E29" s="123">
        <f>COUNTIFS('[1]Form 3E'!$C$15:$C$726,"&gt;="&amp;$AZ$10,'[1]Form 3E'!$C$15:$C$726,"&lt;="&amp;$BA$10,'[1]Form 3E'!$O$15:$O$726,"R",'[1]Form 3E'!$H$15:$H$726,B29)</f>
        <v>0</v>
      </c>
      <c r="F29" s="123">
        <f>COUNTIFS('[1]Form 3E'!$C$15:$C$726,"&gt;="&amp;$AZ$10,'[1]Form 3E'!$C$15:$C$726,"&lt;="&amp;$BA$10,'[1]Form 3E'!$O$15:$O$726,"NR",'[1]Form 3E'!$H$15:$H$726,B29)</f>
        <v>9</v>
      </c>
      <c r="G29" s="188">
        <f>SUM(E29:F29)</f>
        <v>9</v>
      </c>
      <c r="H29" s="189" t="e">
        <f t="shared" si="1"/>
        <v>#DIV/0!</v>
      </c>
      <c r="I29" s="190">
        <f t="shared" si="2"/>
        <v>0</v>
      </c>
      <c r="J29" s="123">
        <f>COUNTIFS('[1]Form 3E'!$C$15:$C$726,"&gt;="&amp;$AZ$10,'[1]Form 3E'!$C$15:$C$726,"&lt;="&amp;$BA$10,'[1]Form 3E'!$O$15:$O$726,"R",'[1]Form 3E'!$T$15:$T$726,"Y",'[1]Form 3E'!$H$15:$H$726,B29)</f>
        <v>0</v>
      </c>
      <c r="K29" s="191"/>
      <c r="L29" s="189" t="e">
        <f t="shared" si="3"/>
        <v>#DIV/0!</v>
      </c>
      <c r="M29" s="192"/>
      <c r="N2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3E'!$H$15:$H$726,B29)</f>
        <v>0</v>
      </c>
      <c r="O2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3E'!$H$15:$H$726,B29)</f>
        <v>0</v>
      </c>
      <c r="P29" s="131">
        <f t="shared" si="4"/>
        <v>0</v>
      </c>
      <c r="Q29" s="193" t="e">
        <f t="shared" si="5"/>
        <v>#DIV/0!</v>
      </c>
      <c r="R2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3E'!$H$15:$H$726,B29)</f>
        <v>0</v>
      </c>
      <c r="S2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3E'!$H$15:$H$726,B29)</f>
        <v>0</v>
      </c>
      <c r="T29" s="131">
        <f t="shared" si="6"/>
        <v>0</v>
      </c>
      <c r="U29" s="194" t="e">
        <f t="shared" si="7"/>
        <v>#DIV/0!</v>
      </c>
      <c r="V2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3E'!$H$15:$H$726,B29)</f>
        <v>0</v>
      </c>
      <c r="W2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3E'!$H$15:$H$726,B29)</f>
        <v>0</v>
      </c>
      <c r="X29" s="134">
        <f t="shared" si="8"/>
        <v>0</v>
      </c>
      <c r="Y29" s="130">
        <f>COUNTIFS('[1]Form 3E'!$Z$15:$Z$726,"&gt;="&amp;$AZ$10,'[1]Form 3E'!$Z$15:$Z$726,"&lt;="&amp;$BA$10,'[1]Form 3E'!$C$15:$C$726,"&gt;="&amp;$AZ$9,'[1]Form 3E'!$C$15:$C$726,"&lt;="&amp;$BA$9,'[1]Form 3E'!$AN$15:$AN$726,"*≥24 Jam",'[1]Form 3E'!$H$15:$H$726,B29)</f>
        <v>0</v>
      </c>
      <c r="Z29" s="130">
        <f>COUNTIFS('[1]Form 3E'!$Z$15:$Z$726,"&gt;="&amp;$AZ$10,'[1]Form 3E'!$Z$15:$Z$726,"&lt;="&amp;$BA$10,'[1]Form 3E'!$C$15:$C$726,"&gt;="&amp;$BB$9,'[1]Form 3E'!$C$15:$C$726,"&lt;="&amp;$BC$9,'[1]Form 3E'!$AN$15:$AN$726,"*≥24 Jam",'[1]Form 3E'!$H$15:$H$726,B29)</f>
        <v>0</v>
      </c>
      <c r="AA29" s="135">
        <f t="shared" si="9"/>
        <v>0</v>
      </c>
      <c r="AB29" s="136">
        <f t="shared" si="10"/>
        <v>0</v>
      </c>
      <c r="AC29" s="194" t="e">
        <f t="shared" si="11"/>
        <v>#DIV/0!</v>
      </c>
      <c r="AD29" s="131">
        <f>COUNTIFS('[1]Form 3E'!$Z$15:$Z$726,"&gt;="&amp;$AZ$11,'[1]Form 3E'!$Z$15:$Z$726,"&lt;="&amp;$BA$11,'[1]Form 3E'!$C$15:$C$726,"&gt;="&amp;$AX$9,'[1]Form 3E'!$C$15:$C$726,"&lt;="&amp;$AY$9,'[1]Form 3E'!$H$15:$H$726,B29)</f>
        <v>0</v>
      </c>
      <c r="AE29" s="131">
        <f>COUNTIFS('[1]Form 3E'!$Z$15:$Z$726,"&gt;="&amp;$AZ$11,'[1]Form 3E'!$Z$15:$Z$726,"&lt;="&amp;$BA$11,'[1]Form 3E'!$C$15:$C$726,"&gt;="&amp;$AZ$9,'[1]Form 3E'!$C$15:$C$726,"&lt;="&amp;$BA$9,'[1]Form 3E'!$H$15:$H$726,B29)</f>
        <v>0</v>
      </c>
      <c r="AF29" s="131">
        <f>COUNTIFS('[1]Form 3E'!$Z$15:$Z$726,"&gt;="&amp;$AZ$11,'[1]Form 3E'!$Z$15:$Z$726,"&lt;="&amp;$BA$11,'[1]Form 3E'!$C$15:$C$726,"&gt;="&amp;$BB$9,'[1]Form 3E'!$C$15:$C$726,"&lt;="&amp;$BC$9,'[1]Form 3E'!$H$15:$H$726,B29)</f>
        <v>0</v>
      </c>
      <c r="AG29" s="134">
        <f t="shared" si="12"/>
        <v>0</v>
      </c>
      <c r="AH29" s="131">
        <f>COUNTIFS('[1]Form 3E'!$AR$15:$AR$726,"&gt;="&amp;$AZ$10,'[1]Form 3E'!$AR$15:$AR$726,"&lt;="&amp;$BA$10,'[1]Form 3E'!$C$15:$C$726,"&gt;="&amp;$AX$9,'[1]Form 3E'!$C$15:$C$726,"&lt;="&amp;$AY$9,'[1]Form 3E'!$AS$15:$AS$726,"R",'[1]Form 3E'!$H$15:$H$726,B29)</f>
        <v>0</v>
      </c>
      <c r="AI29" s="131">
        <f>COUNTIFS('[1]Form 3E'!$AR$15:$AR$726,"&gt;="&amp;$AZ$10,'[1]Form 3E'!$AR$15:$AR$726,"&lt;="&amp;$BA$10,'[1]Form 3E'!$C$15:$C$726,"&gt;="&amp;$AX$9,'[1]Form 3E'!$C$15:$C$726,"&lt;="&amp;$AY$9,'[1]Form 3E'!$AS$15:$AS$726,"NR",'[1]Form 3E'!$H$15:$H$726,B29)</f>
        <v>0</v>
      </c>
      <c r="AJ29" s="135">
        <f t="shared" si="13"/>
        <v>0</v>
      </c>
      <c r="AK29" s="131">
        <f>COUNTIFS('[1]Form 3E'!$AR$15:$AR$726,"&gt;="&amp;$AZ$10,'[1]Form 3E'!$AR$15:$AR$726,"&lt;="&amp;$BA$10,'[1]Form 3E'!$C$15:$C$726,"&gt;="&amp;$AZ$9,'[1]Form 3E'!$C$15:$C$726,"&lt;="&amp;$BA$9,'[1]Form 3E'!$AS$15:$AS$726,"R",'[1]Form 3E'!$H$15:$H$726,B29)</f>
        <v>0</v>
      </c>
      <c r="AL29" s="131">
        <f>COUNTIFS('[1]Form 3E'!$AR$15:$AR$726,"&gt;="&amp;$AZ$10,'[1]Form 3E'!$AR$15:$AR$726,"&lt;="&amp;$BA$10,'[1]Form 3E'!$C$15:$C$726,"&gt;="&amp;$AZ$9,'[1]Form 3E'!$C$15:$C$726,"&lt;="&amp;$BA$9,'[1]Form 3E'!$AS$15:$AS$726,"NR",'[1]Form 3E'!$H$15:$H$726,B29)</f>
        <v>0</v>
      </c>
      <c r="AM29" s="135">
        <f t="shared" si="14"/>
        <v>0</v>
      </c>
      <c r="AN29" s="131">
        <f>COUNTIFS('[1]Form 3E'!$AR$15:$AR$726,"&gt;="&amp;$AZ$10,'[1]Form 3E'!$AR$15:$AR$726,"&lt;="&amp;$BA$10,'[1]Form 3E'!$C$15:$C$726,"&gt;="&amp;$BB$9,'[1]Form 3E'!$C$15:$C$726,"&lt;="&amp;$BC$9,'[1]Form 3E'!$AS$15:$AS$726,"R",'[1]Form 3E'!$H$15:$H$726,B29)</f>
        <v>0</v>
      </c>
      <c r="AO29" s="131">
        <f>COUNTIFS('[1]Form 3E'!$AR$15:$AR$726,"&gt;="&amp;$AZ$10,'[1]Form 3E'!$AR$15:$AR$726,"&lt;="&amp;$BA$10,'[1]Form 3E'!$C$15:$C$726,"&gt;="&amp;$BB$9,'[1]Form 3E'!$C$15:$C$726,"&lt;="&amp;$BC$9,'[1]Form 3E'!$AS$15:$AS$726,"NR",'[1]Form 3E'!$H$15:$H$726,B29)</f>
        <v>0</v>
      </c>
      <c r="AP29" s="135">
        <f t="shared" si="15"/>
        <v>0</v>
      </c>
      <c r="AQ29" s="136">
        <f t="shared" si="16"/>
        <v>0</v>
      </c>
      <c r="AR29" s="131">
        <f t="shared" si="16"/>
        <v>0</v>
      </c>
      <c r="AS29" s="131">
        <f t="shared" si="17"/>
        <v>0</v>
      </c>
      <c r="AT29" s="195" t="e">
        <f t="shared" si="18"/>
        <v>#DIV/0!</v>
      </c>
      <c r="AU29" s="190" t="e">
        <f t="shared" si="19"/>
        <v>#DIV/0!</v>
      </c>
      <c r="AV29" s="19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</row>
    <row r="30" spans="1:64" s="50" customFormat="1" x14ac:dyDescent="0.25">
      <c r="A30" s="197" t="s">
        <v>26</v>
      </c>
      <c r="B30" s="198"/>
      <c r="C30" s="199"/>
      <c r="D30" s="200">
        <f>D28</f>
        <v>1000</v>
      </c>
      <c r="E30" s="201">
        <f>SUM(E28:E29)</f>
        <v>2</v>
      </c>
      <c r="F30" s="201">
        <f>SUM(F28:F29)</f>
        <v>40</v>
      </c>
      <c r="G30" s="201">
        <f>G28+G29</f>
        <v>42</v>
      </c>
      <c r="H30" s="169">
        <f t="shared" si="1"/>
        <v>4.2</v>
      </c>
      <c r="I30" s="170">
        <f t="shared" si="2"/>
        <v>4.7619047619047619</v>
      </c>
      <c r="J30" s="177">
        <f>SUM(J28:J29)</f>
        <v>2</v>
      </c>
      <c r="K30" s="171"/>
      <c r="L30" s="169">
        <f t="shared" si="3"/>
        <v>100</v>
      </c>
      <c r="M30" s="172">
        <f>'[1]data faskes19'!J27</f>
        <v>70</v>
      </c>
      <c r="N30" s="174">
        <f>SUM(N28:N29)</f>
        <v>0</v>
      </c>
      <c r="O30" s="164">
        <f>SUM(O28:O29)</f>
        <v>0</v>
      </c>
      <c r="P30" s="164">
        <f>SUM(N30:O30)</f>
        <v>0</v>
      </c>
      <c r="Q30" s="175">
        <f t="shared" si="5"/>
        <v>0</v>
      </c>
      <c r="R30" s="176">
        <f>SUM(R28:R29)</f>
        <v>0</v>
      </c>
      <c r="S30" s="177">
        <f>SUM(S28:S29)</f>
        <v>0</v>
      </c>
      <c r="T30" s="164">
        <f t="shared" si="6"/>
        <v>0</v>
      </c>
      <c r="U30" s="178" t="e">
        <f t="shared" si="7"/>
        <v>#DIV/0!</v>
      </c>
      <c r="V30" s="177">
        <f>SUM(V28:V29)</f>
        <v>0</v>
      </c>
      <c r="W30" s="177">
        <f>SUM(W28:W29)</f>
        <v>0</v>
      </c>
      <c r="X30" s="171">
        <f t="shared" si="8"/>
        <v>0</v>
      </c>
      <c r="Y30" s="202">
        <f>SUM(Y28:Y29)</f>
        <v>0</v>
      </c>
      <c r="Z30" s="164">
        <f>SUM(Z28:Z29)</f>
        <v>0</v>
      </c>
      <c r="AA30" s="181">
        <f t="shared" si="9"/>
        <v>0</v>
      </c>
      <c r="AB30" s="182">
        <f t="shared" si="10"/>
        <v>0</v>
      </c>
      <c r="AC30" s="178" t="e">
        <f t="shared" si="11"/>
        <v>#DIV/0!</v>
      </c>
      <c r="AD30" s="177">
        <f>SUM(AD28:AD29)</f>
        <v>1</v>
      </c>
      <c r="AE30" s="177">
        <f>SUM(AE28:AE29)</f>
        <v>2</v>
      </c>
      <c r="AF30" s="177">
        <f>SUM(AF28:AF29)</f>
        <v>0</v>
      </c>
      <c r="AG30" s="171">
        <f t="shared" si="12"/>
        <v>3</v>
      </c>
      <c r="AH30" s="203">
        <f>SUM(AH28:AH29)</f>
        <v>0</v>
      </c>
      <c r="AI30" s="204">
        <f>SUM(AI28:AI29)</f>
        <v>0</v>
      </c>
      <c r="AJ30" s="181">
        <f t="shared" si="13"/>
        <v>0</v>
      </c>
      <c r="AK30" s="205">
        <f>SUM(AK28:AK29)</f>
        <v>0</v>
      </c>
      <c r="AL30" s="206">
        <f>SUM(AL28:AL29)</f>
        <v>0</v>
      </c>
      <c r="AM30" s="181">
        <f t="shared" si="14"/>
        <v>0</v>
      </c>
      <c r="AN30" s="203">
        <f>SUM(AN28:AN29)</f>
        <v>0</v>
      </c>
      <c r="AO30" s="206">
        <f>SUM(AO28:AO29)</f>
        <v>0</v>
      </c>
      <c r="AP30" s="181">
        <f t="shared" si="15"/>
        <v>0</v>
      </c>
      <c r="AQ30" s="182">
        <f t="shared" si="16"/>
        <v>0</v>
      </c>
      <c r="AR30" s="164">
        <f t="shared" si="16"/>
        <v>0</v>
      </c>
      <c r="AS30" s="164">
        <f t="shared" si="17"/>
        <v>0</v>
      </c>
      <c r="AT30" s="183">
        <f t="shared" si="18"/>
        <v>0</v>
      </c>
      <c r="AU30" s="170" t="e">
        <f t="shared" si="19"/>
        <v>#DIV/0!</v>
      </c>
      <c r="AV30" s="184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</row>
    <row r="31" spans="1:64" s="207" customFormat="1" x14ac:dyDescent="0.25">
      <c r="O31" s="208"/>
      <c r="Y31" s="209"/>
      <c r="Z31" s="209"/>
    </row>
    <row r="32" spans="1:64" s="210" customFormat="1" x14ac:dyDescent="0.25">
      <c r="D32" s="211"/>
      <c r="E32" s="211"/>
      <c r="F32" s="211"/>
      <c r="G32" s="211"/>
      <c r="S32" s="14"/>
      <c r="AF32" s="212"/>
      <c r="AG32" s="212"/>
      <c r="AH32" s="213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</row>
    <row r="33" spans="1:48" s="210" customFormat="1" x14ac:dyDescent="0.25">
      <c r="D33" s="215"/>
      <c r="E33" s="215"/>
      <c r="F33" s="215"/>
      <c r="G33" s="215"/>
      <c r="S33" s="14"/>
      <c r="AF33" s="212"/>
      <c r="AG33" s="212"/>
      <c r="AH33" s="213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</row>
    <row r="34" spans="1:48" s="5" customFormat="1" ht="21" x14ac:dyDescent="0.35">
      <c r="A34" s="1"/>
      <c r="B34" s="216" t="s">
        <v>59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 s="3"/>
      <c r="AA34" s="1"/>
      <c r="AB34" s="1"/>
      <c r="AC34" s="1"/>
      <c r="AD34" s="1"/>
      <c r="AE34" s="1"/>
      <c r="AF34" s="1"/>
      <c r="AG34" s="1"/>
      <c r="AH34" s="4"/>
      <c r="AI34" s="4"/>
      <c r="AJ34" s="4"/>
      <c r="AK34" s="4"/>
      <c r="AL34" s="4"/>
      <c r="AM34" s="4"/>
      <c r="AN34" s="4"/>
      <c r="AO34" s="217"/>
      <c r="AP34" s="217"/>
      <c r="AQ34" s="217"/>
      <c r="AR34" s="217"/>
      <c r="AS34" s="217"/>
      <c r="AT34" s="217"/>
      <c r="AU34" s="217"/>
      <c r="AV34" s="217"/>
    </row>
    <row r="35" spans="1:48" ht="15" customHeight="1" x14ac:dyDescent="0.25">
      <c r="A35" s="6"/>
      <c r="B35" s="6" t="s">
        <v>1</v>
      </c>
      <c r="C35" s="6" t="s">
        <v>2</v>
      </c>
      <c r="D35" s="6" t="str">
        <f>'[1]data faskes19'!D3</f>
        <v>PUSKESMAS KENDALKEREP</v>
      </c>
      <c r="E35" s="6"/>
      <c r="F35" s="6"/>
      <c r="G35" s="6"/>
      <c r="H35" s="6"/>
      <c r="I35" s="6" t="s">
        <v>3</v>
      </c>
      <c r="J35" s="6"/>
      <c r="K35" s="6" t="s">
        <v>2</v>
      </c>
      <c r="L35" s="6" t="str">
        <f>'[1]data faskes19'!I3</f>
        <v>KOTA MALANG</v>
      </c>
      <c r="M35" s="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7"/>
      <c r="AG35" s="9"/>
      <c r="AH35" s="9"/>
      <c r="AI35" s="10"/>
      <c r="AJ35" s="10"/>
      <c r="AK35" s="11"/>
      <c r="AL35" s="11"/>
      <c r="AM35" s="12"/>
      <c r="AN35" s="12"/>
      <c r="AV35" s="219"/>
    </row>
    <row r="36" spans="1:48" ht="15" customHeight="1" x14ac:dyDescent="0.25">
      <c r="A36" s="6"/>
      <c r="B36" s="6" t="s">
        <v>4</v>
      </c>
      <c r="C36" s="6" t="s">
        <v>2</v>
      </c>
      <c r="D36" s="220">
        <f>'[1]data faskes19'!D4</f>
        <v>1033249</v>
      </c>
      <c r="E36" s="220"/>
      <c r="F36" s="220"/>
      <c r="G36" s="6"/>
      <c r="H36" s="6"/>
      <c r="I36" s="6" t="s">
        <v>5</v>
      </c>
      <c r="J36" s="6"/>
      <c r="K36" s="6" t="s">
        <v>2</v>
      </c>
      <c r="L36" s="6" t="str">
        <f>'[1]data faskes19'!I4</f>
        <v>JAWA TIMUR</v>
      </c>
      <c r="M36" s="221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7"/>
      <c r="AB36" s="7"/>
      <c r="AC36" s="7"/>
      <c r="AD36" s="7"/>
      <c r="AE36" s="7"/>
      <c r="AF36" s="7"/>
      <c r="AG36" s="9"/>
      <c r="AH36" s="9"/>
      <c r="AI36" s="10"/>
      <c r="AJ36" s="10"/>
      <c r="AK36" s="11"/>
      <c r="AL36" s="11"/>
      <c r="AM36" s="12"/>
      <c r="AN36" s="12"/>
      <c r="AV36" s="219"/>
    </row>
    <row r="37" spans="1:48" x14ac:dyDescent="0.25">
      <c r="A37" s="6"/>
      <c r="B37" s="6" t="s">
        <v>6</v>
      </c>
      <c r="C37" s="6" t="s">
        <v>2</v>
      </c>
      <c r="D37" s="6" t="str">
        <f>'[1]data faskes19'!D5</f>
        <v>BLIMBING</v>
      </c>
      <c r="E37" s="6"/>
      <c r="F37" s="6"/>
      <c r="G37" s="6"/>
      <c r="H37" s="6"/>
      <c r="I37" s="17" t="s">
        <v>7</v>
      </c>
      <c r="J37" s="6"/>
      <c r="K37" s="18" t="s">
        <v>2</v>
      </c>
      <c r="L37" s="222">
        <f>'[1]data faskes19'!D2</f>
        <v>2022</v>
      </c>
      <c r="M37" s="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7"/>
      <c r="AB37" s="7"/>
      <c r="AC37" s="7"/>
      <c r="AD37" s="20"/>
      <c r="AE37" s="20"/>
      <c r="AF37" s="20"/>
      <c r="AG37" s="20"/>
      <c r="AH37" s="21"/>
      <c r="AI37" s="22"/>
      <c r="AJ37" s="22"/>
      <c r="AK37" s="11"/>
      <c r="AL37" s="11"/>
      <c r="AM37" s="12"/>
      <c r="AN37" s="12"/>
    </row>
    <row r="38" spans="1:48" x14ac:dyDescent="0.25">
      <c r="A38" s="6"/>
      <c r="B38" s="6" t="s">
        <v>8</v>
      </c>
      <c r="C38" s="6" t="s">
        <v>2</v>
      </c>
      <c r="D38" s="23" t="str">
        <f>D5</f>
        <v>APRIL</v>
      </c>
      <c r="E38" s="220"/>
      <c r="F38" s="220"/>
      <c r="G38" s="6"/>
      <c r="H38" s="6"/>
      <c r="I38" s="6"/>
      <c r="J38" s="6"/>
      <c r="K38" s="6"/>
      <c r="L38" s="6"/>
      <c r="M38" s="6"/>
      <c r="N38" s="6"/>
      <c r="O38" s="7"/>
      <c r="P38" s="6"/>
      <c r="Q38" s="6"/>
      <c r="R38" s="7"/>
      <c r="S38" s="6"/>
      <c r="T38" s="9"/>
      <c r="U38" s="9"/>
      <c r="V38" s="7"/>
      <c r="W38" s="9"/>
      <c r="X38" s="9"/>
      <c r="Y38" s="24"/>
      <c r="Z38" s="24"/>
      <c r="AA38" s="9"/>
      <c r="AB38" s="9"/>
      <c r="AC38" s="9"/>
      <c r="AD38" s="21"/>
      <c r="AE38" s="20"/>
      <c r="AF38" s="21"/>
      <c r="AG38" s="21"/>
      <c r="AH38" s="25"/>
      <c r="AI38" s="26"/>
      <c r="AJ38" s="26"/>
      <c r="AK38" s="11"/>
      <c r="AL38" s="11"/>
      <c r="AM38" s="12"/>
      <c r="AN38" s="12"/>
    </row>
    <row r="39" spans="1:48" ht="8.2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7"/>
      <c r="AB39" s="7"/>
      <c r="AC39" s="7"/>
      <c r="AD39" s="7"/>
      <c r="AE39" s="7"/>
      <c r="AF39" s="7"/>
      <c r="AG39" s="7"/>
      <c r="AH39" s="11"/>
      <c r="AI39" s="11"/>
      <c r="AJ39" s="11"/>
      <c r="AK39" s="11"/>
      <c r="AL39" s="11"/>
      <c r="AM39" s="12"/>
      <c r="AN39" s="12"/>
    </row>
    <row r="40" spans="1:48" s="50" customFormat="1" ht="26.25" customHeight="1" x14ac:dyDescent="0.25">
      <c r="A40" s="27" t="s">
        <v>9</v>
      </c>
      <c r="B40" s="34" t="s">
        <v>60</v>
      </c>
      <c r="C40" s="223"/>
      <c r="D40" s="30" t="s">
        <v>11</v>
      </c>
      <c r="E40" s="28" t="s">
        <v>61</v>
      </c>
      <c r="F40" s="31"/>
      <c r="G40" s="32"/>
      <c r="H40" s="33" t="s">
        <v>62</v>
      </c>
      <c r="I40" s="33" t="s">
        <v>14</v>
      </c>
      <c r="J40" s="34" t="s">
        <v>63</v>
      </c>
      <c r="K40" s="35" t="s">
        <v>64</v>
      </c>
      <c r="L40" s="36"/>
      <c r="M40" s="34" t="s">
        <v>65</v>
      </c>
      <c r="N40" s="33" t="s">
        <v>66</v>
      </c>
      <c r="O40" s="224" t="s">
        <v>67</v>
      </c>
      <c r="P40" s="225" t="s">
        <v>68</v>
      </c>
      <c r="Q40" s="34" t="s">
        <v>69</v>
      </c>
      <c r="R40" s="33" t="s">
        <v>70</v>
      </c>
      <c r="S40" s="34" t="s">
        <v>71</v>
      </c>
      <c r="T40" s="33" t="s">
        <v>72</v>
      </c>
      <c r="U40" s="34" t="s">
        <v>73</v>
      </c>
      <c r="V40" s="33" t="s">
        <v>74</v>
      </c>
      <c r="W40" s="34" t="s">
        <v>75</v>
      </c>
      <c r="X40" s="34" t="s">
        <v>17</v>
      </c>
      <c r="Y40" s="33" t="s">
        <v>76</v>
      </c>
      <c r="Z40" s="34" t="s">
        <v>77</v>
      </c>
      <c r="AA40" s="33" t="s">
        <v>78</v>
      </c>
      <c r="AB40" s="34" t="s">
        <v>79</v>
      </c>
      <c r="AC40" s="33" t="s">
        <v>80</v>
      </c>
      <c r="AD40" s="34" t="s">
        <v>81</v>
      </c>
      <c r="AE40" s="33" t="s">
        <v>82</v>
      </c>
      <c r="AF40" s="34" t="s">
        <v>83</v>
      </c>
      <c r="AG40" s="226" t="s">
        <v>84</v>
      </c>
      <c r="AH40" s="226"/>
      <c r="AI40" s="226"/>
      <c r="AJ40" s="33" t="s">
        <v>85</v>
      </c>
      <c r="AK40" s="34" t="s">
        <v>86</v>
      </c>
      <c r="AL40" s="33" t="s">
        <v>87</v>
      </c>
      <c r="AM40" s="34" t="s">
        <v>88</v>
      </c>
      <c r="AN40" s="35" t="s">
        <v>89</v>
      </c>
      <c r="AO40" s="227" t="s">
        <v>22</v>
      </c>
      <c r="AP40" s="227"/>
      <c r="AQ40" s="227"/>
      <c r="AR40" s="228"/>
      <c r="AS40" s="228"/>
      <c r="AT40" s="228"/>
      <c r="AU40" s="228"/>
    </row>
    <row r="41" spans="1:48" s="50" customFormat="1" ht="27.75" customHeight="1" x14ac:dyDescent="0.25">
      <c r="A41" s="51"/>
      <c r="B41" s="229"/>
      <c r="C41" s="230"/>
      <c r="D41" s="53"/>
      <c r="E41" s="54"/>
      <c r="F41" s="55"/>
      <c r="G41" s="56"/>
      <c r="H41" s="57"/>
      <c r="I41" s="58"/>
      <c r="J41" s="51"/>
      <c r="K41" s="59"/>
      <c r="L41" s="60"/>
      <c r="M41" s="51"/>
      <c r="N41" s="58"/>
      <c r="O41" s="231"/>
      <c r="P41" s="232"/>
      <c r="Q41" s="229"/>
      <c r="R41" s="57"/>
      <c r="S41" s="229"/>
      <c r="T41" s="57"/>
      <c r="U41" s="229"/>
      <c r="V41" s="57"/>
      <c r="W41" s="229"/>
      <c r="X41" s="229"/>
      <c r="Y41" s="57"/>
      <c r="Z41" s="229"/>
      <c r="AA41" s="57"/>
      <c r="AB41" s="229"/>
      <c r="AC41" s="57"/>
      <c r="AD41" s="229"/>
      <c r="AE41" s="57"/>
      <c r="AF41" s="229"/>
      <c r="AG41" s="226"/>
      <c r="AH41" s="226"/>
      <c r="AI41" s="226"/>
      <c r="AJ41" s="57"/>
      <c r="AK41" s="229"/>
      <c r="AL41" s="57"/>
      <c r="AM41" s="229"/>
      <c r="AN41" s="59"/>
      <c r="AO41" s="227"/>
      <c r="AP41" s="227"/>
      <c r="AQ41" s="227"/>
      <c r="AR41" s="228"/>
      <c r="AS41" s="228"/>
      <c r="AT41" s="228"/>
      <c r="AU41" s="228"/>
    </row>
    <row r="42" spans="1:48" s="83" customFormat="1" ht="24.75" customHeight="1" x14ac:dyDescent="0.25">
      <c r="A42" s="51"/>
      <c r="B42" s="229"/>
      <c r="C42" s="230"/>
      <c r="D42" s="53"/>
      <c r="E42" s="34" t="s">
        <v>38</v>
      </c>
      <c r="F42" s="34" t="s">
        <v>39</v>
      </c>
      <c r="G42" s="34" t="s">
        <v>40</v>
      </c>
      <c r="H42" s="57"/>
      <c r="I42" s="58"/>
      <c r="J42" s="51"/>
      <c r="K42" s="59"/>
      <c r="L42" s="60"/>
      <c r="M42" s="51"/>
      <c r="N42" s="58"/>
      <c r="O42" s="231"/>
      <c r="P42" s="232"/>
      <c r="Q42" s="229"/>
      <c r="R42" s="57"/>
      <c r="S42" s="229"/>
      <c r="T42" s="57"/>
      <c r="U42" s="229"/>
      <c r="V42" s="57"/>
      <c r="W42" s="229"/>
      <c r="X42" s="229"/>
      <c r="Y42" s="57"/>
      <c r="Z42" s="229"/>
      <c r="AA42" s="57"/>
      <c r="AB42" s="229"/>
      <c r="AC42" s="57"/>
      <c r="AD42" s="229"/>
      <c r="AE42" s="57"/>
      <c r="AF42" s="229"/>
      <c r="AG42" s="27" t="s">
        <v>38</v>
      </c>
      <c r="AH42" s="34" t="s">
        <v>39</v>
      </c>
      <c r="AI42" s="27" t="s">
        <v>40</v>
      </c>
      <c r="AJ42" s="57"/>
      <c r="AK42" s="229"/>
      <c r="AL42" s="57"/>
      <c r="AM42" s="229"/>
      <c r="AN42" s="59"/>
      <c r="AO42" s="227"/>
      <c r="AP42" s="227"/>
      <c r="AQ42" s="227"/>
      <c r="AR42" s="228"/>
      <c r="AS42" s="228"/>
      <c r="AT42" s="233"/>
      <c r="AU42" s="234"/>
    </row>
    <row r="43" spans="1:48" s="83" customFormat="1" ht="18.75" customHeight="1" x14ac:dyDescent="0.25">
      <c r="A43" s="84"/>
      <c r="B43" s="235"/>
      <c r="C43" s="236"/>
      <c r="D43" s="56"/>
      <c r="E43" s="84"/>
      <c r="F43" s="84"/>
      <c r="G43" s="84"/>
      <c r="H43" s="86"/>
      <c r="I43" s="87"/>
      <c r="J43" s="84"/>
      <c r="K43" s="88"/>
      <c r="L43" s="89"/>
      <c r="M43" s="84"/>
      <c r="N43" s="87"/>
      <c r="O43" s="237"/>
      <c r="P43" s="238"/>
      <c r="Q43" s="235"/>
      <c r="R43" s="86"/>
      <c r="S43" s="235"/>
      <c r="T43" s="86"/>
      <c r="U43" s="235"/>
      <c r="V43" s="86"/>
      <c r="W43" s="235"/>
      <c r="X43" s="235"/>
      <c r="Y43" s="86"/>
      <c r="Z43" s="235"/>
      <c r="AA43" s="86"/>
      <c r="AB43" s="235"/>
      <c r="AC43" s="86"/>
      <c r="AD43" s="235"/>
      <c r="AE43" s="86"/>
      <c r="AF43" s="235"/>
      <c r="AG43" s="84"/>
      <c r="AH43" s="235"/>
      <c r="AI43" s="84"/>
      <c r="AJ43" s="86"/>
      <c r="AK43" s="235"/>
      <c r="AL43" s="86"/>
      <c r="AM43" s="235"/>
      <c r="AN43" s="88"/>
      <c r="AO43" s="227"/>
      <c r="AP43" s="227"/>
      <c r="AQ43" s="227"/>
      <c r="AT43" s="228"/>
      <c r="AU43" s="228"/>
    </row>
    <row r="44" spans="1:48" s="50" customFormat="1" x14ac:dyDescent="0.25">
      <c r="A44" s="107">
        <v>1</v>
      </c>
      <c r="B44" s="112">
        <v>2</v>
      </c>
      <c r="C44" s="108"/>
      <c r="D44" s="110">
        <v>3</v>
      </c>
      <c r="E44" s="111">
        <v>4</v>
      </c>
      <c r="F44" s="112">
        <v>5</v>
      </c>
      <c r="G44" s="112">
        <v>6</v>
      </c>
      <c r="H44" s="113">
        <v>7</v>
      </c>
      <c r="I44" s="112">
        <v>8</v>
      </c>
      <c r="J44" s="112">
        <v>9</v>
      </c>
      <c r="K44" s="114"/>
      <c r="L44" s="115">
        <v>10</v>
      </c>
      <c r="M44" s="112">
        <v>11</v>
      </c>
      <c r="N44" s="112">
        <v>12</v>
      </c>
      <c r="O44" s="111">
        <v>13</v>
      </c>
      <c r="P44" s="116">
        <v>14</v>
      </c>
      <c r="Q44" s="112">
        <v>15</v>
      </c>
      <c r="R44" s="111">
        <v>16</v>
      </c>
      <c r="S44" s="239">
        <v>17</v>
      </c>
      <c r="T44" s="110">
        <v>18</v>
      </c>
      <c r="U44" s="111">
        <v>19</v>
      </c>
      <c r="V44" s="112">
        <v>20</v>
      </c>
      <c r="W44" s="112">
        <v>21</v>
      </c>
      <c r="X44" s="111">
        <v>22</v>
      </c>
      <c r="Y44" s="111">
        <v>23</v>
      </c>
      <c r="Z44" s="112">
        <v>23</v>
      </c>
      <c r="AA44" s="108">
        <v>24</v>
      </c>
      <c r="AB44" s="240">
        <v>25</v>
      </c>
      <c r="AC44" s="112">
        <v>26</v>
      </c>
      <c r="AD44" s="108">
        <v>27</v>
      </c>
      <c r="AE44" s="240">
        <v>28</v>
      </c>
      <c r="AF44" s="112">
        <v>29</v>
      </c>
      <c r="AG44" s="108">
        <v>30</v>
      </c>
      <c r="AH44" s="240">
        <v>31</v>
      </c>
      <c r="AI44" s="112">
        <v>32</v>
      </c>
      <c r="AJ44" s="108">
        <v>33</v>
      </c>
      <c r="AK44" s="240">
        <v>34</v>
      </c>
      <c r="AL44" s="112">
        <v>35</v>
      </c>
      <c r="AM44" s="108">
        <v>36</v>
      </c>
      <c r="AN44" s="240">
        <v>37</v>
      </c>
      <c r="AO44" s="241">
        <v>38</v>
      </c>
      <c r="AP44" s="242"/>
      <c r="AQ44" s="243"/>
      <c r="AS44" s="244"/>
      <c r="AT44" s="244"/>
    </row>
    <row r="45" spans="1:48" s="50" customFormat="1" x14ac:dyDescent="0.25">
      <c r="A45" s="123">
        <v>1</v>
      </c>
      <c r="B45" s="245" t="str">
        <f>'[1]data faskes19'!B10</f>
        <v>BUNULREJO</v>
      </c>
      <c r="C45" s="185"/>
      <c r="D45" s="125">
        <f>'[1]data faskes19'!E10</f>
        <v>364</v>
      </c>
      <c r="E45" s="123">
        <f>COUNTIFS('[1]Form 3E'!$C$15:$C$726,"&gt;="&amp;$AZ$10,'[1]Form 3E'!$C$15:$C$726,"&lt;="&amp;$BA$10,'[1]Form 3E'!$M$15:$M$726,"R",'[1]Form 3E'!$H$15:$H$726,B45)</f>
        <v>0</v>
      </c>
      <c r="F45" s="123">
        <f>COUNTIFS('[1]Form 3E'!$C$15:$C$726,"&gt;="&amp;$AZ$10,'[1]Form 3E'!$C$15:$C$726,"&lt;="&amp;$BA$10,'[1]Form 3E'!$M$15:$M$726,"NR",'[1]Form 3E'!$H$15:$H$726,B45)</f>
        <v>16</v>
      </c>
      <c r="G45" s="123">
        <f>E45+F45</f>
        <v>16</v>
      </c>
      <c r="H45" s="246">
        <f>G45/D45*100</f>
        <v>4.395604395604396</v>
      </c>
      <c r="I45" s="133">
        <f>E45/G45*100</f>
        <v>0</v>
      </c>
      <c r="J45" s="123">
        <f>G45</f>
        <v>16</v>
      </c>
      <c r="K45" s="247"/>
      <c r="L45" s="246">
        <f>H45</f>
        <v>4.395604395604396</v>
      </c>
      <c r="M45" s="123">
        <f>COUNTIFS('[1]Form 3E'!$M$15:$M$726,"R",'[1]Form 3E'!$P$15:$P$726,"&gt;="&amp;$AZ$10,'[1]Form 3E'!$P$15:$P$726,"&lt;="&amp;$BA$10,'[1]Form 3E'!$H$15:$H$726,B45)</f>
        <v>0</v>
      </c>
      <c r="N45" s="133" t="e">
        <f>M45/E45*100</f>
        <v>#DIV/0!</v>
      </c>
      <c r="O45" s="123">
        <f>COUNTIFS('[1]Form 3E'!$M$15:$M$726,"R",'[1]Form 3E'!$Q$15:$Q$726,"&gt;="&amp;$AZ$10,'[1]Form 3E'!$Q$15:$Q$726,"&lt;="&amp;$BA$10,'[1]Form 3E'!$H$15:$H$726,B45)</f>
        <v>0</v>
      </c>
      <c r="P45" s="248" t="e">
        <f>O45/M45*100</f>
        <v>#DIV/0!</v>
      </c>
      <c r="Q45" s="123">
        <f>COUNTIFS('[1]Form 3E'!$C$15:$C$726,"&gt;="&amp;$AZ$10,'[1]Form 3E'!$C$15:$C$726,"&lt;="&amp;$BA$10,'[1]Form 3E'!$M$15:$M$726,"R",'[1]Form 3E'!$V$15:$V$726,"Y",'[1]Form 3E'!$H$15:$H$726,B45)</f>
        <v>0</v>
      </c>
      <c r="R45" s="127" t="e">
        <f>Q45/E45*100</f>
        <v>#DIV/0!</v>
      </c>
      <c r="S45" s="193"/>
      <c r="T45" s="126"/>
      <c r="U45" s="131"/>
      <c r="V45" s="127"/>
      <c r="W45" s="249">
        <f>SUMIFS('[1]Form 3E'!$X$15:$X$726,'[1]Form 3E'!$Z$15:$Z$726,"&gt;="&amp;$AZ$10,'[1]Form 3E'!$Z$15:$Z$726,"&lt;="&amp;$BA$10,'[1]Form 3E'!$M$15:$M$726,"R",'[1]Form 3E'!$H$15:$H$726,B45)</f>
        <v>0</v>
      </c>
      <c r="X45" s="129">
        <f>'[1]data faskes19'!J10</f>
        <v>33</v>
      </c>
      <c r="Y45" s="133">
        <f>W45/X45*100</f>
        <v>0</v>
      </c>
      <c r="Z45" s="131">
        <f>COUNTIFS('[1]Form 3E'!$AA$15:$AA$726,"&gt;="&amp;$AZ$10,'[1]Form 3E'!$AA$15:$AA$726,"&lt;="&amp;$BA$10,'[1]Form 3E'!$M$15:$M$726,"R",'[1]Form 3E'!$H$15:$H$726,B45)</f>
        <v>0</v>
      </c>
      <c r="AA45" s="250" t="e">
        <f>Z45/W45*100</f>
        <v>#DIV/0!</v>
      </c>
      <c r="AB45" s="131">
        <f>COUNTIFS('[1]Form 3E'!$AB$15:$AB$726,"&gt;="&amp;$AZ$10,'[1]Form 3E'!$AB$15:$AB$726,"&lt;="&amp;$BA$10,'[1]Form 3E'!$M$15:$M$726,"R",'[1]Form 3E'!$H$15:$H$726,B45)</f>
        <v>0</v>
      </c>
      <c r="AC45" s="127" t="e">
        <f>AB45/W45*100</f>
        <v>#DIV/0!</v>
      </c>
      <c r="AD45" s="131">
        <f>COUNTIFS('[1]Form 3E'!$AD$15:$AD$726,"&gt;="&amp;$AZ$10,'[1]Form 3E'!$AD$15:$AD$726,"&lt;="&amp;$BA$10,'[1]Form 3E'!$M$15:$M$726,"R",'[1]Form 3E'!$AE$15:$AE$726,"R",'[1]Form 3E'!$H$15:$H$726,B45)</f>
        <v>0</v>
      </c>
      <c r="AE45" s="251" t="e">
        <f>AD45/W45*100</f>
        <v>#DIV/0!</v>
      </c>
      <c r="AF45" s="131"/>
      <c r="AG45" s="131">
        <f>COUNTIFS('[1]Form 3E'!$AF$15:$AF$726,"&gt;="&amp;$AZ$10,'[1]Form 3E'!$AF$15:$AF$726,"&lt;="&amp;$BA$10,'[1]Form 3E'!$AG$15:$AG$726,"R",'[1]Form 3E'!$H$15:$H$726,B45)</f>
        <v>0</v>
      </c>
      <c r="AH45" s="131">
        <f>COUNTIFS('[1]Form 3E'!$AF$15:$AF$726,"&gt;="&amp;$AZ$10,'[1]Form 3E'!$AF$15:$AF$726,"&lt;="&amp;$BA$10,'[1]Form 3E'!$AG$15:$AG$726,"NR",'[1]Form 3E'!$H$15:$H$726,B45)</f>
        <v>0</v>
      </c>
      <c r="AI45" s="123">
        <f>SUM(AG45:AH45)</f>
        <v>0</v>
      </c>
      <c r="AJ45" s="127" t="e">
        <f>AI45/AF45*100</f>
        <v>#DIV/0!</v>
      </c>
      <c r="AK45" s="131">
        <f>COUNTIFS('[1]Form 3E'!$AH$15:$AH$726,"&gt;="&amp;$AZ$10,'[1]Form 3E'!$AH$15:$AH$726,"&lt;="&amp;$BA$10,'[1]Form 3E'!$AG$15:$AG$726,"R",'[1]Form 3E'!$H$15:$H$726,B45)</f>
        <v>0</v>
      </c>
      <c r="AL45" s="250" t="e">
        <f t="shared" ref="AL45:AL63" si="20">AK45/AF45*100</f>
        <v>#DIV/0!</v>
      </c>
      <c r="AM45" s="131">
        <f>COUNTIFS('[1]Form 3E'!$AI$15:$AI$726,"&gt;="&amp;$AZ$10,'[1]Form 3E'!$AI$15:$AI$726,"&lt;="&amp;$BA$10,'[1]Form 3E'!$AG$15:$AG$726,"R",'[1]Form 3E'!$H$15:$H$726,B45)</f>
        <v>0</v>
      </c>
      <c r="AN45" s="251" t="e">
        <f>AM45/AG45*100</f>
        <v>#DIV/0!</v>
      </c>
      <c r="AO45" s="252"/>
      <c r="AP45" s="253"/>
      <c r="AQ45" s="254"/>
      <c r="AR45" s="244"/>
      <c r="AS45" s="244"/>
      <c r="AT45" s="255"/>
      <c r="AU45" s="256"/>
    </row>
    <row r="46" spans="1:48" s="50" customFormat="1" x14ac:dyDescent="0.25">
      <c r="A46" s="123">
        <v>2</v>
      </c>
      <c r="B46" s="245" t="str">
        <f>'[1]data faskes19'!B11</f>
        <v>JODIPAN</v>
      </c>
      <c r="C46" s="185"/>
      <c r="D46" s="125">
        <f>'[1]data faskes19'!E11</f>
        <v>185</v>
      </c>
      <c r="E46" s="123">
        <f>COUNTIFS('[1]Form 3E'!$C$15:$C$726,"&gt;="&amp;$AZ$10,'[1]Form 3E'!$C$15:$C$726,"&lt;="&amp;$BA$10,'[1]Form 3E'!$M$15:$M$726,"R",'[1]Form 3E'!$H$15:$H$726,B46)</f>
        <v>0</v>
      </c>
      <c r="F46" s="123">
        <f>COUNTIFS('[1]Form 3E'!$C$15:$C$726,"&gt;="&amp;$AZ$10,'[1]Form 3E'!$C$15:$C$726,"&lt;="&amp;$BA$10,'[1]Form 3E'!$M$15:$M$726,"NR",'[1]Form 3E'!$H$15:$H$726,B46)</f>
        <v>5</v>
      </c>
      <c r="G46" s="123">
        <f t="shared" ref="G46:G62" si="21">E46+F46</f>
        <v>5</v>
      </c>
      <c r="H46" s="246">
        <f t="shared" ref="H46:H63" si="22">G46/D46*100</f>
        <v>2.7027027027027026</v>
      </c>
      <c r="I46" s="133">
        <f t="shared" ref="I46:I63" si="23">E46/G46*100</f>
        <v>0</v>
      </c>
      <c r="J46" s="123">
        <f t="shared" ref="J46:J63" si="24">G46</f>
        <v>5</v>
      </c>
      <c r="K46" s="247"/>
      <c r="L46" s="246">
        <f t="shared" ref="L46:L63" si="25">H46</f>
        <v>2.7027027027027026</v>
      </c>
      <c r="M46" s="123">
        <f>COUNTIFS('[1]Form 3E'!$M$15:$M$726,"R",'[1]Form 3E'!$P$15:$P$726,"&gt;="&amp;$AZ$10,'[1]Form 3E'!$P$15:$P$726,"&lt;="&amp;$BA$10,'[1]Form 3E'!$H$15:$H$726,B46)</f>
        <v>0</v>
      </c>
      <c r="N46" s="133" t="e">
        <f t="shared" ref="N46:N63" si="26">M46/E46*100</f>
        <v>#DIV/0!</v>
      </c>
      <c r="O46" s="123">
        <f>COUNTIFS('[1]Form 3E'!$M$15:$M$726,"R",'[1]Form 3E'!$Q$15:$Q$726,"&gt;="&amp;$AZ$10,'[1]Form 3E'!$Q$15:$Q$726,"&lt;="&amp;$BA$10,'[1]Form 3E'!$H$15:$H$726,B46)</f>
        <v>0</v>
      </c>
      <c r="P46" s="248" t="e">
        <f t="shared" ref="P46:P63" si="27">O46/M46*100</f>
        <v>#DIV/0!</v>
      </c>
      <c r="Q46" s="123">
        <f>COUNTIFS('[1]Form 3E'!$C$15:$C$726,"&gt;="&amp;$AZ$10,'[1]Form 3E'!$C$15:$C$726,"&lt;="&amp;$BA$10,'[1]Form 3E'!$M$15:$M$726,"R",'[1]Form 3E'!$V$15:$V$726,"Y",'[1]Form 3E'!$H$15:$H$726,B46)</f>
        <v>0</v>
      </c>
      <c r="R46" s="127" t="e">
        <f t="shared" ref="R46:R63" si="28">Q46/E46*100</f>
        <v>#DIV/0!</v>
      </c>
      <c r="S46" s="193"/>
      <c r="T46" s="126"/>
      <c r="U46" s="131"/>
      <c r="V46" s="127"/>
      <c r="W46" s="249">
        <f>SUMIFS('[1]Form 3E'!$X$15:$X$726,'[1]Form 3E'!$Z$15:$Z$726,"&gt;="&amp;$AZ$10,'[1]Form 3E'!$Z$15:$Z$726,"&lt;="&amp;$BA$10,'[1]Form 3E'!$M$15:$M$726,"R",'[1]Form 3E'!$H$15:$H$726,B46)</f>
        <v>0</v>
      </c>
      <c r="X46" s="129">
        <f>'[1]data faskes19'!J11</f>
        <v>10</v>
      </c>
      <c r="Y46" s="133">
        <f t="shared" ref="Y46:Y63" si="29">W46/X46*100</f>
        <v>0</v>
      </c>
      <c r="Z46" s="131">
        <f>COUNTIFS('[1]Form 3E'!$AA$15:$AA$726,"&gt;="&amp;$AZ$10,'[1]Form 3E'!$AA$15:$AA$726,"&lt;="&amp;$BA$10,'[1]Form 3E'!$M$15:$M$726,"R",'[1]Form 3E'!$H$15:$H$726,B46)</f>
        <v>0</v>
      </c>
      <c r="AA46" s="250" t="e">
        <f t="shared" ref="AA46:AA63" si="30">Z46/W46*100</f>
        <v>#DIV/0!</v>
      </c>
      <c r="AB46" s="131">
        <f>COUNTIFS('[1]Form 3E'!$AB$15:$AB$726,"&gt;="&amp;$AZ$10,'[1]Form 3E'!$AB$15:$AB$726,"&lt;="&amp;$BA$10,'[1]Form 3E'!$M$15:$M$726,"R",'[1]Form 3E'!$H$15:$H$726,B46)</f>
        <v>0</v>
      </c>
      <c r="AC46" s="127" t="e">
        <f t="shared" ref="AC46:AC63" si="31">AB46/W46*100</f>
        <v>#DIV/0!</v>
      </c>
      <c r="AD46" s="131">
        <f>COUNTIFS('[1]Form 3E'!$AD$15:$AD$726,"&gt;="&amp;$AZ$10,'[1]Form 3E'!$AD$15:$AD$726,"&lt;="&amp;$BA$10,'[1]Form 3E'!$M$15:$M$726,"R",'[1]Form 3E'!$AE$15:$AE$726,"R",'[1]Form 3E'!$H$15:$H$726,B46)</f>
        <v>0</v>
      </c>
      <c r="AE46" s="251" t="e">
        <f t="shared" ref="AE46:AE63" si="32">AD46/W46*100</f>
        <v>#DIV/0!</v>
      </c>
      <c r="AF46" s="134"/>
      <c r="AG46" s="131">
        <f>COUNTIFS('[1]Form 3E'!$AF$15:$AF$726,"&gt;="&amp;$AZ$10,'[1]Form 3E'!$AF$15:$AF$726,"&lt;="&amp;$BA$10,'[1]Form 3E'!$AG$15:$AG$726,"R",'[1]Form 3E'!$H$15:$H$726,B46)</f>
        <v>0</v>
      </c>
      <c r="AH46" s="131">
        <f>COUNTIFS('[1]Form 3E'!$AF$15:$AF$726,"&gt;="&amp;$AZ$10,'[1]Form 3E'!$AF$15:$AF$726,"&lt;="&amp;$BA$10,'[1]Form 3E'!$AG$15:$AG$726,"NR",'[1]Form 3E'!$H$15:$H$726,B46)</f>
        <v>0</v>
      </c>
      <c r="AI46" s="123">
        <f t="shared" ref="AI46:AI63" si="33">SUM(AG46:AH46)</f>
        <v>0</v>
      </c>
      <c r="AJ46" s="127" t="e">
        <f t="shared" ref="AJ46:AJ63" si="34">AI46/AF46*100</f>
        <v>#DIV/0!</v>
      </c>
      <c r="AK46" s="131">
        <f>COUNTIFS('[1]Form 3E'!$AH$15:$AH$726,"&gt;="&amp;$AZ$10,'[1]Form 3E'!$AH$15:$AH$726,"&lt;="&amp;$BA$10,'[1]Form 3E'!$AG$15:$AG$726,"R",'[1]Form 3E'!$H$15:$H$726,B46)</f>
        <v>0</v>
      </c>
      <c r="AL46" s="250" t="e">
        <f t="shared" si="20"/>
        <v>#DIV/0!</v>
      </c>
      <c r="AM46" s="131">
        <f>COUNTIFS('[1]Form 3E'!$AI$15:$AI$726,"&gt;="&amp;$AZ$10,'[1]Form 3E'!$AI$15:$AI$726,"&lt;="&amp;$BA$10,'[1]Form 3E'!$AG$15:$AG$726,"R",'[1]Form 3E'!$H$15:$H$726,B46)</f>
        <v>0</v>
      </c>
      <c r="AN46" s="251" t="e">
        <f t="shared" ref="AN46:AN63" si="35">AM46/AG46*100</f>
        <v>#DIV/0!</v>
      </c>
      <c r="AO46" s="252"/>
      <c r="AP46" s="253"/>
      <c r="AQ46" s="254"/>
      <c r="AR46" s="244"/>
      <c r="AS46" s="244"/>
      <c r="AT46" s="255"/>
      <c r="AU46" s="256"/>
    </row>
    <row r="47" spans="1:48" s="50" customFormat="1" x14ac:dyDescent="0.25">
      <c r="A47" s="123">
        <v>3</v>
      </c>
      <c r="B47" s="245" t="str">
        <f>'[1]data faskes19'!B12</f>
        <v>KESATRIAN</v>
      </c>
      <c r="C47" s="185"/>
      <c r="D47" s="125">
        <f>'[1]data faskes19'!E12</f>
        <v>168</v>
      </c>
      <c r="E47" s="123">
        <f>COUNTIFS('[1]Form 3E'!$C$15:$C$726,"&gt;="&amp;$AZ$10,'[1]Form 3E'!$C$15:$C$726,"&lt;="&amp;$BA$10,'[1]Form 3E'!$M$15:$M$726,"R",'[1]Form 3E'!$H$15:$H$726,B47)</f>
        <v>0</v>
      </c>
      <c r="F47" s="123">
        <f>COUNTIFS('[1]Form 3E'!$C$15:$C$726,"&gt;="&amp;$AZ$10,'[1]Form 3E'!$C$15:$C$726,"&lt;="&amp;$BA$10,'[1]Form 3E'!$M$15:$M$726,"NR",'[1]Form 3E'!$H$15:$H$726,B47)</f>
        <v>5</v>
      </c>
      <c r="G47" s="123">
        <f t="shared" si="21"/>
        <v>5</v>
      </c>
      <c r="H47" s="246">
        <f t="shared" si="22"/>
        <v>2.9761904761904758</v>
      </c>
      <c r="I47" s="133">
        <f t="shared" si="23"/>
        <v>0</v>
      </c>
      <c r="J47" s="123">
        <f t="shared" si="24"/>
        <v>5</v>
      </c>
      <c r="K47" s="247"/>
      <c r="L47" s="246">
        <f t="shared" si="25"/>
        <v>2.9761904761904758</v>
      </c>
      <c r="M47" s="123">
        <f>COUNTIFS('[1]Form 3E'!$M$15:$M$726,"R",'[1]Form 3E'!$P$15:$P$726,"&gt;="&amp;$AZ$10,'[1]Form 3E'!$P$15:$P$726,"&lt;="&amp;$BA$10,'[1]Form 3E'!$H$15:$H$726,B47)</f>
        <v>0</v>
      </c>
      <c r="N47" s="133" t="e">
        <f t="shared" si="26"/>
        <v>#DIV/0!</v>
      </c>
      <c r="O47" s="123">
        <f>COUNTIFS('[1]Form 3E'!$M$15:$M$726,"R",'[1]Form 3E'!$Q$15:$Q$726,"&gt;="&amp;$AZ$10,'[1]Form 3E'!$Q$15:$Q$726,"&lt;="&amp;$BA$10,'[1]Form 3E'!$H$15:$H$726,B47)</f>
        <v>0</v>
      </c>
      <c r="P47" s="248" t="e">
        <f t="shared" si="27"/>
        <v>#DIV/0!</v>
      </c>
      <c r="Q47" s="123">
        <f>COUNTIFS('[1]Form 3E'!$C$15:$C$726,"&gt;="&amp;$AZ$10,'[1]Form 3E'!$C$15:$C$726,"&lt;="&amp;$BA$10,'[1]Form 3E'!$M$15:$M$726,"R",'[1]Form 3E'!$V$15:$V$726,"Y",'[1]Form 3E'!$H$15:$H$726,B47)</f>
        <v>0</v>
      </c>
      <c r="R47" s="127" t="e">
        <f t="shared" si="28"/>
        <v>#DIV/0!</v>
      </c>
      <c r="S47" s="193"/>
      <c r="T47" s="126"/>
      <c r="U47" s="131"/>
      <c r="V47" s="127"/>
      <c r="W47" s="249">
        <f>SUMIFS('[1]Form 3E'!$X$15:$X$726,'[1]Form 3E'!$Z$15:$Z$726,"&gt;="&amp;$AZ$10,'[1]Form 3E'!$Z$15:$Z$726,"&lt;="&amp;$BA$10,'[1]Form 3E'!$M$15:$M$726,"R",'[1]Form 3E'!$H$15:$H$726,B47)</f>
        <v>0</v>
      </c>
      <c r="X47" s="129">
        <f>'[1]data faskes19'!J12</f>
        <v>11</v>
      </c>
      <c r="Y47" s="133">
        <f t="shared" si="29"/>
        <v>0</v>
      </c>
      <c r="Z47" s="131">
        <f>COUNTIFS('[1]Form 3E'!$AA$15:$AA$726,"&gt;="&amp;$AZ$10,'[1]Form 3E'!$AA$15:$AA$726,"&lt;="&amp;$BA$10,'[1]Form 3E'!$M$15:$M$726,"R",'[1]Form 3E'!$H$15:$H$726,B47)</f>
        <v>0</v>
      </c>
      <c r="AA47" s="250" t="e">
        <f t="shared" si="30"/>
        <v>#DIV/0!</v>
      </c>
      <c r="AB47" s="131">
        <f>COUNTIFS('[1]Form 3E'!$AB$15:$AB$726,"&gt;="&amp;$AZ$10,'[1]Form 3E'!$AB$15:$AB$726,"&lt;="&amp;$BA$10,'[1]Form 3E'!$M$15:$M$726,"R",'[1]Form 3E'!$H$15:$H$726,B47)</f>
        <v>0</v>
      </c>
      <c r="AC47" s="127" t="e">
        <f t="shared" si="31"/>
        <v>#DIV/0!</v>
      </c>
      <c r="AD47" s="131">
        <f>COUNTIFS('[1]Form 3E'!$AD$15:$AD$726,"&gt;="&amp;$AZ$10,'[1]Form 3E'!$AD$15:$AD$726,"&lt;="&amp;$BA$10,'[1]Form 3E'!$M$15:$M$726,"R",'[1]Form 3E'!$AE$15:$AE$726,"R",'[1]Form 3E'!$H$15:$H$726,B47)</f>
        <v>0</v>
      </c>
      <c r="AE47" s="251" t="e">
        <f t="shared" si="32"/>
        <v>#DIV/0!</v>
      </c>
      <c r="AF47" s="134"/>
      <c r="AG47" s="131">
        <f>COUNTIFS('[1]Form 3E'!$AF$15:$AF$726,"&gt;="&amp;$AZ$10,'[1]Form 3E'!$AF$15:$AF$726,"&lt;="&amp;$BA$10,'[1]Form 3E'!$AG$15:$AG$726,"R",'[1]Form 3E'!$H$15:$H$726,B47)</f>
        <v>0</v>
      </c>
      <c r="AH47" s="131">
        <f>COUNTIFS('[1]Form 3E'!$AF$15:$AF$726,"&gt;="&amp;$AZ$10,'[1]Form 3E'!$AF$15:$AF$726,"&lt;="&amp;$BA$10,'[1]Form 3E'!$AG$15:$AG$726,"NR",'[1]Form 3E'!$H$15:$H$726,B47)</f>
        <v>0</v>
      </c>
      <c r="AI47" s="123">
        <f t="shared" si="33"/>
        <v>0</v>
      </c>
      <c r="AJ47" s="127" t="e">
        <f t="shared" si="34"/>
        <v>#DIV/0!</v>
      </c>
      <c r="AK47" s="131">
        <f>COUNTIFS('[1]Form 3E'!$AH$15:$AH$726,"&gt;="&amp;$AZ$10,'[1]Form 3E'!$AH$15:$AH$726,"&lt;="&amp;$BA$10,'[1]Form 3E'!$AG$15:$AG$726,"R",'[1]Form 3E'!$H$15:$H$726,B47)</f>
        <v>0</v>
      </c>
      <c r="AL47" s="250" t="e">
        <f t="shared" si="20"/>
        <v>#DIV/0!</v>
      </c>
      <c r="AM47" s="131">
        <f>COUNTIFS('[1]Form 3E'!$AI$15:$AI$726,"&gt;="&amp;$AZ$10,'[1]Form 3E'!$AI$15:$AI$726,"&lt;="&amp;$BA$10,'[1]Form 3E'!$AG$15:$AG$726,"R",'[1]Form 3E'!$H$15:$H$726,B47)</f>
        <v>0</v>
      </c>
      <c r="AN47" s="251" t="e">
        <f t="shared" si="35"/>
        <v>#DIV/0!</v>
      </c>
      <c r="AO47" s="252"/>
      <c r="AP47" s="253"/>
      <c r="AQ47" s="254"/>
      <c r="AR47" s="244"/>
      <c r="AS47" s="244"/>
      <c r="AT47" s="255"/>
      <c r="AU47" s="256"/>
    </row>
    <row r="48" spans="1:48" s="50" customFormat="1" hidden="1" x14ac:dyDescent="0.25">
      <c r="A48" s="123">
        <v>4</v>
      </c>
      <c r="B48" s="245" t="str">
        <f>'[1]data faskes19'!B13</f>
        <v>POLEHAN</v>
      </c>
      <c r="C48" s="185"/>
      <c r="D48" s="125">
        <f>'[1]data faskes19'!E13</f>
        <v>283</v>
      </c>
      <c r="E48" s="123">
        <f>COUNTIFS('[1]Form 3E'!$C$15:$C$726,"&gt;="&amp;$AZ$10,'[1]Form 3E'!$C$15:$C$726,"&lt;="&amp;$BA$10,'[1]Form 3E'!$M$15:$M$726,"R",'[1]Form 3E'!$H$15:$H$726,B48)</f>
        <v>0</v>
      </c>
      <c r="F48" s="123">
        <f>COUNTIFS('[1]Form 3E'!$C$15:$C$726,"&gt;="&amp;$AZ$10,'[1]Form 3E'!$C$15:$C$726,"&lt;="&amp;$BA$10,'[1]Form 3E'!$M$15:$M$726,"NR",'[1]Form 3E'!$H$15:$H$726,B48)</f>
        <v>7</v>
      </c>
      <c r="G48" s="123">
        <f t="shared" si="21"/>
        <v>7</v>
      </c>
      <c r="H48" s="246">
        <f t="shared" si="22"/>
        <v>2.4734982332155475</v>
      </c>
      <c r="I48" s="133">
        <f t="shared" si="23"/>
        <v>0</v>
      </c>
      <c r="J48" s="123">
        <f t="shared" si="24"/>
        <v>7</v>
      </c>
      <c r="K48" s="247"/>
      <c r="L48" s="246">
        <f t="shared" si="25"/>
        <v>2.4734982332155475</v>
      </c>
      <c r="M48" s="123">
        <f>COUNTIFS('[1]Form 3E'!$M$15:$M$726,"R",'[1]Form 3E'!$P$15:$P$726,"&gt;="&amp;$AZ$10,'[1]Form 3E'!$P$15:$P$726,"&lt;="&amp;$BA$10,'[1]Form 3E'!$H$15:$H$726,B48)</f>
        <v>0</v>
      </c>
      <c r="N48" s="133" t="e">
        <f t="shared" si="26"/>
        <v>#DIV/0!</v>
      </c>
      <c r="O48" s="123">
        <f>COUNTIFS('[1]Form 3E'!$M$15:$M$726,"R",'[1]Form 3E'!$Q$15:$Q$726,"&gt;="&amp;$AZ$10,'[1]Form 3E'!$Q$15:$Q$726,"&lt;="&amp;$BA$10,'[1]Form 3E'!$H$15:$H$726,B48)</f>
        <v>0</v>
      </c>
      <c r="P48" s="248" t="e">
        <f t="shared" si="27"/>
        <v>#DIV/0!</v>
      </c>
      <c r="Q48" s="123">
        <f>COUNTIFS('[1]Form 3E'!$C$15:$C$726,"&gt;="&amp;$AZ$10,'[1]Form 3E'!$C$15:$C$726,"&lt;="&amp;$BA$10,'[1]Form 3E'!$M$15:$M$726,"R",'[1]Form 3E'!$V$15:$V$726,"Y",'[1]Form 3E'!$H$15:$H$726,B48)</f>
        <v>0</v>
      </c>
      <c r="R48" s="127" t="e">
        <f t="shared" si="28"/>
        <v>#DIV/0!</v>
      </c>
      <c r="S48" s="193"/>
      <c r="T48" s="126"/>
      <c r="U48" s="131"/>
      <c r="V48" s="127"/>
      <c r="W48" s="249">
        <f>SUMIFS('[1]Form 3E'!$X$15:$X$726,'[1]Form 3E'!$Z$15:$Z$726,"&gt;="&amp;$AZ$10,'[1]Form 3E'!$Z$15:$Z$726,"&lt;="&amp;$BA$10,'[1]Form 3E'!$M$15:$M$726,"R",'[1]Form 3E'!$H$15:$H$726,B48)</f>
        <v>0</v>
      </c>
      <c r="X48" s="129">
        <f>'[1]data faskes19'!J13</f>
        <v>16</v>
      </c>
      <c r="Y48" s="133">
        <f t="shared" si="29"/>
        <v>0</v>
      </c>
      <c r="Z48" s="131">
        <f>COUNTIFS('[1]Form 3E'!$AA$15:$AA$726,"&gt;="&amp;$AZ$10,'[1]Form 3E'!$AA$15:$AA$726,"&lt;="&amp;$BA$10,'[1]Form 3E'!$M$15:$M$726,"R",'[1]Form 3E'!$H$15:$H$726,B48)</f>
        <v>0</v>
      </c>
      <c r="AA48" s="250" t="e">
        <f t="shared" si="30"/>
        <v>#DIV/0!</v>
      </c>
      <c r="AB48" s="131">
        <f>COUNTIFS('[1]Form 3E'!$AB$15:$AB$726,"&gt;="&amp;$AZ$10,'[1]Form 3E'!$AB$15:$AB$726,"&lt;="&amp;$BA$10,'[1]Form 3E'!$M$15:$M$726,"R",'[1]Form 3E'!$H$15:$H$726,B48)</f>
        <v>0</v>
      </c>
      <c r="AC48" s="127" t="e">
        <f t="shared" si="31"/>
        <v>#DIV/0!</v>
      </c>
      <c r="AD48" s="131">
        <f>COUNTIFS('[1]Form 3E'!$AD$15:$AD$726,"&gt;="&amp;$AZ$10,'[1]Form 3E'!$AD$15:$AD$726,"&lt;="&amp;$BA$10,'[1]Form 3E'!$M$15:$M$726,"R",'[1]Form 3E'!$AE$15:$AE$726,"R",'[1]Form 3E'!$H$15:$H$726,B48)</f>
        <v>0</v>
      </c>
      <c r="AE48" s="251" t="e">
        <f t="shared" si="32"/>
        <v>#DIV/0!</v>
      </c>
      <c r="AF48" s="134"/>
      <c r="AG48" s="131">
        <f>COUNTIFS('[1]Form 3E'!$AF$15:$AF$726,"&gt;="&amp;$AZ$10,'[1]Form 3E'!$AF$15:$AF$726,"&lt;="&amp;$BA$10,'[1]Form 3E'!$AG$15:$AG$726,"R",'[1]Form 3E'!$H$15:$H$726,B48)</f>
        <v>0</v>
      </c>
      <c r="AH48" s="131">
        <f>COUNTIFS('[1]Form 3E'!$AF$15:$AF$726,"&gt;="&amp;$AZ$10,'[1]Form 3E'!$AF$15:$AF$726,"&lt;="&amp;$BA$10,'[1]Form 3E'!$AG$15:$AG$726,"NR",'[1]Form 3E'!$H$15:$H$726,B48)</f>
        <v>0</v>
      </c>
      <c r="AI48" s="123">
        <f t="shared" si="33"/>
        <v>0</v>
      </c>
      <c r="AJ48" s="127" t="e">
        <f t="shared" si="34"/>
        <v>#DIV/0!</v>
      </c>
      <c r="AK48" s="131">
        <f>COUNTIFS('[1]Form 3E'!$AH$15:$AH$726,"&gt;="&amp;$AZ$10,'[1]Form 3E'!$AH$15:$AH$726,"&lt;="&amp;$BA$10,'[1]Form 3E'!$AG$15:$AG$726,"R",'[1]Form 3E'!$H$15:$H$726,B48)</f>
        <v>0</v>
      </c>
      <c r="AL48" s="250" t="e">
        <f t="shared" si="20"/>
        <v>#DIV/0!</v>
      </c>
      <c r="AM48" s="131">
        <f>COUNTIFS('[1]Form 3E'!$AI$15:$AI$726,"&gt;="&amp;$AZ$10,'[1]Form 3E'!$AI$15:$AI$726,"&lt;="&amp;$BA$10,'[1]Form 3E'!$AG$15:$AG$726,"R",'[1]Form 3E'!$H$15:$H$726,B48)</f>
        <v>0</v>
      </c>
      <c r="AN48" s="251" t="e">
        <f t="shared" si="35"/>
        <v>#DIV/0!</v>
      </c>
      <c r="AO48" s="252"/>
      <c r="AP48" s="253"/>
      <c r="AQ48" s="254"/>
      <c r="AR48" s="244"/>
      <c r="AS48" s="244"/>
      <c r="AT48" s="255"/>
      <c r="AU48" s="256"/>
    </row>
    <row r="49" spans="1:49" s="50" customFormat="1" hidden="1" x14ac:dyDescent="0.25">
      <c r="A49" s="123">
        <v>5</v>
      </c>
      <c r="B49" s="245">
        <f>'[1]data faskes19'!B14</f>
        <v>0</v>
      </c>
      <c r="C49" s="185"/>
      <c r="D49" s="125">
        <f>'[1]data faskes19'!E14</f>
        <v>0</v>
      </c>
      <c r="E49" s="123">
        <f>COUNTIFS('[1]Form 3E'!$C$15:$C$726,"&gt;="&amp;$AZ$10,'[1]Form 3E'!$C$15:$C$726,"&lt;="&amp;$BA$10,'[1]Form 3E'!$M$15:$M$726,"R",'[1]Form 3E'!$H$15:$H$726,B49)</f>
        <v>0</v>
      </c>
      <c r="F49" s="123">
        <f>COUNTIFS('[1]Form 3E'!$C$15:$C$726,"&gt;="&amp;$AZ$10,'[1]Form 3E'!$C$15:$C$726,"&lt;="&amp;$BA$10,'[1]Form 3E'!$M$15:$M$726,"NR",'[1]Form 3E'!$H$15:$H$726,B49)</f>
        <v>0</v>
      </c>
      <c r="G49" s="123">
        <f t="shared" si="21"/>
        <v>0</v>
      </c>
      <c r="H49" s="246" t="e">
        <f t="shared" si="22"/>
        <v>#DIV/0!</v>
      </c>
      <c r="I49" s="133" t="e">
        <f t="shared" si="23"/>
        <v>#DIV/0!</v>
      </c>
      <c r="J49" s="123">
        <f t="shared" si="24"/>
        <v>0</v>
      </c>
      <c r="K49" s="247"/>
      <c r="L49" s="246" t="e">
        <f t="shared" si="25"/>
        <v>#DIV/0!</v>
      </c>
      <c r="M49" s="123">
        <f>COUNTIFS('[1]Form 3E'!$M$15:$M$726,"R",'[1]Form 3E'!$P$15:$P$726,"&gt;="&amp;$AZ$10,'[1]Form 3E'!$P$15:$P$726,"&lt;="&amp;$BA$10,'[1]Form 3E'!$H$15:$H$726,B49)</f>
        <v>0</v>
      </c>
      <c r="N49" s="133" t="e">
        <f t="shared" si="26"/>
        <v>#DIV/0!</v>
      </c>
      <c r="O49" s="123">
        <f>COUNTIFS('[1]Form 3E'!$M$15:$M$726,"R",'[1]Form 3E'!$Q$15:$Q$726,"&gt;="&amp;$AZ$10,'[1]Form 3E'!$Q$15:$Q$726,"&lt;="&amp;$BA$10,'[1]Form 3E'!$H$15:$H$726,B49)</f>
        <v>0</v>
      </c>
      <c r="P49" s="248" t="e">
        <f t="shared" si="27"/>
        <v>#DIV/0!</v>
      </c>
      <c r="Q49" s="123">
        <f>COUNTIFS('[1]Form 3E'!$C$15:$C$726,"&gt;="&amp;$AZ$10,'[1]Form 3E'!$C$15:$C$726,"&lt;="&amp;$BA$10,'[1]Form 3E'!$M$15:$M$726,"R",'[1]Form 3E'!$V$15:$V$726,"Y",'[1]Form 3E'!$H$15:$H$726,B49)</f>
        <v>0</v>
      </c>
      <c r="R49" s="127" t="e">
        <f t="shared" si="28"/>
        <v>#DIV/0!</v>
      </c>
      <c r="S49" s="193"/>
      <c r="T49" s="126"/>
      <c r="U49" s="131"/>
      <c r="V49" s="127"/>
      <c r="W49" s="249">
        <f>SUMIFS('[1]Form 3E'!$X$15:$X$726,'[1]Form 3E'!$Z$15:$Z$726,"&gt;="&amp;$AZ$10,'[1]Form 3E'!$Z$15:$Z$726,"&lt;="&amp;$BA$10,'[1]Form 3E'!$M$15:$M$726,"R",'[1]Form 3E'!$H$15:$H$726,B49)</f>
        <v>0</v>
      </c>
      <c r="X49" s="129">
        <f>'[1]data faskes19'!J14</f>
        <v>0</v>
      </c>
      <c r="Y49" s="133" t="e">
        <f t="shared" si="29"/>
        <v>#DIV/0!</v>
      </c>
      <c r="Z49" s="131">
        <f>COUNTIFS('[1]Form 3E'!$AA$15:$AA$726,"&gt;="&amp;$AZ$10,'[1]Form 3E'!$AA$15:$AA$726,"&lt;="&amp;$BA$10,'[1]Form 3E'!$M$15:$M$726,"R",'[1]Form 3E'!$H$15:$H$726,B49)</f>
        <v>0</v>
      </c>
      <c r="AA49" s="250" t="e">
        <f t="shared" si="30"/>
        <v>#DIV/0!</v>
      </c>
      <c r="AB49" s="131">
        <f>COUNTIFS('[1]Form 3E'!$AB$15:$AB$726,"&gt;="&amp;$AZ$10,'[1]Form 3E'!$AB$15:$AB$726,"&lt;="&amp;$BA$10,'[1]Form 3E'!$M$15:$M$726,"R",'[1]Form 3E'!$H$15:$H$726,B49)</f>
        <v>0</v>
      </c>
      <c r="AC49" s="127" t="e">
        <f t="shared" si="31"/>
        <v>#DIV/0!</v>
      </c>
      <c r="AD49" s="131">
        <f>COUNTIFS('[1]Form 3E'!$AD$15:$AD$726,"&gt;="&amp;$AZ$10,'[1]Form 3E'!$AD$15:$AD$726,"&lt;="&amp;$BA$10,'[1]Form 3E'!$M$15:$M$726,"R",'[1]Form 3E'!$AE$15:$AE$726,"R",'[1]Form 3E'!$H$15:$H$726,B49)</f>
        <v>0</v>
      </c>
      <c r="AE49" s="251" t="e">
        <f t="shared" si="32"/>
        <v>#DIV/0!</v>
      </c>
      <c r="AF49" s="134"/>
      <c r="AG49" s="131">
        <f>COUNTIFS('[1]Form 3E'!$AF$15:$AF$726,"&gt;="&amp;$AZ$10,'[1]Form 3E'!$AF$15:$AF$726,"&lt;="&amp;$BA$10,'[1]Form 3E'!$AG$15:$AG$726,"R",'[1]Form 3E'!$H$15:$H$726,B49)</f>
        <v>0</v>
      </c>
      <c r="AH49" s="131">
        <f>COUNTIFS('[1]Form 3E'!$AF$15:$AF$726,"&gt;="&amp;$AZ$10,'[1]Form 3E'!$AF$15:$AF$726,"&lt;="&amp;$BA$10,'[1]Form 3E'!$AG$15:$AG$726,"NR",'[1]Form 3E'!$H$15:$H$726,B49)</f>
        <v>0</v>
      </c>
      <c r="AI49" s="123">
        <f t="shared" si="33"/>
        <v>0</v>
      </c>
      <c r="AJ49" s="127" t="e">
        <f t="shared" si="34"/>
        <v>#DIV/0!</v>
      </c>
      <c r="AK49" s="131">
        <f>COUNTIFS('[1]Form 3E'!$AH$15:$AH$726,"&gt;="&amp;$AZ$10,'[1]Form 3E'!$AH$15:$AH$726,"&lt;="&amp;$BA$10,'[1]Form 3E'!$AG$15:$AG$726,"R",'[1]Form 3E'!$H$15:$H$726,B49)</f>
        <v>0</v>
      </c>
      <c r="AL49" s="250" t="e">
        <f t="shared" si="20"/>
        <v>#DIV/0!</v>
      </c>
      <c r="AM49" s="131">
        <f>COUNTIFS('[1]Form 3E'!$AI$15:$AI$726,"&gt;="&amp;$AZ$10,'[1]Form 3E'!$AI$15:$AI$726,"&lt;="&amp;$BA$10,'[1]Form 3E'!$AG$15:$AG$726,"R",'[1]Form 3E'!$H$15:$H$726,B49)</f>
        <v>0</v>
      </c>
      <c r="AN49" s="251" t="e">
        <f t="shared" si="35"/>
        <v>#DIV/0!</v>
      </c>
      <c r="AO49" s="252"/>
      <c r="AP49" s="253"/>
      <c r="AQ49" s="254"/>
      <c r="AR49" s="244"/>
      <c r="AS49" s="244"/>
      <c r="AT49" s="255"/>
      <c r="AU49" s="256"/>
    </row>
    <row r="50" spans="1:49" s="50" customFormat="1" hidden="1" x14ac:dyDescent="0.25">
      <c r="A50" s="123">
        <v>6</v>
      </c>
      <c r="B50" s="245">
        <f>'[1]data faskes19'!B15</f>
        <v>0</v>
      </c>
      <c r="C50" s="185"/>
      <c r="D50" s="125">
        <f>'[1]data faskes19'!E15</f>
        <v>0</v>
      </c>
      <c r="E50" s="123">
        <f>COUNTIFS('[1]Form 3E'!$C$15:$C$726,"&gt;="&amp;$AZ$10,'[1]Form 3E'!$C$15:$C$726,"&lt;="&amp;$BA$10,'[1]Form 3E'!$M$15:$M$726,"R",'[1]Form 3E'!$H$15:$H$726,B50)</f>
        <v>0</v>
      </c>
      <c r="F50" s="123">
        <f>COUNTIFS('[1]Form 3E'!$C$15:$C$726,"&gt;="&amp;$AZ$10,'[1]Form 3E'!$C$15:$C$726,"&lt;="&amp;$BA$10,'[1]Form 3E'!$M$15:$M$726,"NR",'[1]Form 3E'!$H$15:$H$726,B50)</f>
        <v>0</v>
      </c>
      <c r="G50" s="123">
        <f t="shared" si="21"/>
        <v>0</v>
      </c>
      <c r="H50" s="246" t="e">
        <f t="shared" si="22"/>
        <v>#DIV/0!</v>
      </c>
      <c r="I50" s="133" t="e">
        <f t="shared" si="23"/>
        <v>#DIV/0!</v>
      </c>
      <c r="J50" s="123">
        <f t="shared" si="24"/>
        <v>0</v>
      </c>
      <c r="K50" s="247"/>
      <c r="L50" s="246" t="e">
        <f t="shared" si="25"/>
        <v>#DIV/0!</v>
      </c>
      <c r="M50" s="123">
        <f>COUNTIFS('[1]Form 3E'!$M$15:$M$726,"R",'[1]Form 3E'!$P$15:$P$726,"&gt;="&amp;$AZ$10,'[1]Form 3E'!$P$15:$P$726,"&lt;="&amp;$BA$10,'[1]Form 3E'!$H$15:$H$726,B50)</f>
        <v>0</v>
      </c>
      <c r="N50" s="133" t="e">
        <f t="shared" si="26"/>
        <v>#DIV/0!</v>
      </c>
      <c r="O50" s="123">
        <f>COUNTIFS('[1]Form 3E'!$M$15:$M$726,"R",'[1]Form 3E'!$Q$15:$Q$726,"&gt;="&amp;$AZ$10,'[1]Form 3E'!$Q$15:$Q$726,"&lt;="&amp;$BA$10,'[1]Form 3E'!$H$15:$H$726,B50)</f>
        <v>0</v>
      </c>
      <c r="P50" s="248" t="e">
        <f t="shared" si="27"/>
        <v>#DIV/0!</v>
      </c>
      <c r="Q50" s="123">
        <f>COUNTIFS('[1]Form 3E'!$C$15:$C$726,"&gt;="&amp;$AZ$10,'[1]Form 3E'!$C$15:$C$726,"&lt;="&amp;$BA$10,'[1]Form 3E'!$M$15:$M$726,"R",'[1]Form 3E'!$V$15:$V$726,"Y",'[1]Form 3E'!$H$15:$H$726,B50)</f>
        <v>0</v>
      </c>
      <c r="R50" s="127" t="e">
        <f t="shared" si="28"/>
        <v>#DIV/0!</v>
      </c>
      <c r="S50" s="193"/>
      <c r="T50" s="126"/>
      <c r="U50" s="131"/>
      <c r="V50" s="127"/>
      <c r="W50" s="249">
        <f>SUMIFS('[1]Form 3E'!$X$15:$X$726,'[1]Form 3E'!$Z$15:$Z$726,"&gt;="&amp;$AZ$10,'[1]Form 3E'!$Z$15:$Z$726,"&lt;="&amp;$BA$10,'[1]Form 3E'!$M$15:$M$726,"R",'[1]Form 3E'!$H$15:$H$726,B50)</f>
        <v>0</v>
      </c>
      <c r="X50" s="129">
        <f>'[1]data faskes19'!J15</f>
        <v>0</v>
      </c>
      <c r="Y50" s="133" t="e">
        <f t="shared" si="29"/>
        <v>#DIV/0!</v>
      </c>
      <c r="Z50" s="131">
        <f>COUNTIFS('[1]Form 3E'!$AA$15:$AA$726,"&gt;="&amp;$AZ$10,'[1]Form 3E'!$AA$15:$AA$726,"&lt;="&amp;$BA$10,'[1]Form 3E'!$M$15:$M$726,"R",'[1]Form 3E'!$H$15:$H$726,B50)</f>
        <v>0</v>
      </c>
      <c r="AA50" s="250" t="e">
        <f t="shared" si="30"/>
        <v>#DIV/0!</v>
      </c>
      <c r="AB50" s="131">
        <f>COUNTIFS('[1]Form 3E'!$AB$15:$AB$726,"&gt;="&amp;$AZ$10,'[1]Form 3E'!$AB$15:$AB$726,"&lt;="&amp;$BA$10,'[1]Form 3E'!$M$15:$M$726,"R",'[1]Form 3E'!$H$15:$H$726,B50)</f>
        <v>0</v>
      </c>
      <c r="AC50" s="127" t="e">
        <f t="shared" si="31"/>
        <v>#DIV/0!</v>
      </c>
      <c r="AD50" s="131">
        <f>COUNTIFS('[1]Form 3E'!$AD$15:$AD$726,"&gt;="&amp;$AZ$10,'[1]Form 3E'!$AD$15:$AD$726,"&lt;="&amp;$BA$10,'[1]Form 3E'!$M$15:$M$726,"R",'[1]Form 3E'!$AE$15:$AE$726,"R",'[1]Form 3E'!$H$15:$H$726,B50)</f>
        <v>0</v>
      </c>
      <c r="AE50" s="251" t="e">
        <f t="shared" si="32"/>
        <v>#DIV/0!</v>
      </c>
      <c r="AF50" s="134"/>
      <c r="AG50" s="131">
        <f>COUNTIFS('[1]Form 3E'!$AF$15:$AF$726,"&gt;="&amp;$AZ$10,'[1]Form 3E'!$AF$15:$AF$726,"&lt;="&amp;$BA$10,'[1]Form 3E'!$AG$15:$AG$726,"R",'[1]Form 3E'!$H$15:$H$726,B50)</f>
        <v>0</v>
      </c>
      <c r="AH50" s="131">
        <f>COUNTIFS('[1]Form 3E'!$AF$15:$AF$726,"&gt;="&amp;$AZ$10,'[1]Form 3E'!$AF$15:$AF$726,"&lt;="&amp;$BA$10,'[1]Form 3E'!$AG$15:$AG$726,"NR",'[1]Form 3E'!$H$15:$H$726,B50)</f>
        <v>0</v>
      </c>
      <c r="AI50" s="123">
        <f t="shared" si="33"/>
        <v>0</v>
      </c>
      <c r="AJ50" s="127" t="e">
        <f t="shared" si="34"/>
        <v>#DIV/0!</v>
      </c>
      <c r="AK50" s="131">
        <f>COUNTIFS('[1]Form 3E'!$AH$15:$AH$726,"&gt;="&amp;$AZ$10,'[1]Form 3E'!$AH$15:$AH$726,"&lt;="&amp;$BA$10,'[1]Form 3E'!$AG$15:$AG$726,"R",'[1]Form 3E'!$H$15:$H$726,B50)</f>
        <v>0</v>
      </c>
      <c r="AL50" s="250" t="e">
        <f t="shared" si="20"/>
        <v>#DIV/0!</v>
      </c>
      <c r="AM50" s="131">
        <f>COUNTIFS('[1]Form 3E'!$AI$15:$AI$726,"&gt;="&amp;$AZ$10,'[1]Form 3E'!$AI$15:$AI$726,"&lt;="&amp;$BA$10,'[1]Form 3E'!$AG$15:$AG$726,"R",'[1]Form 3E'!$H$15:$H$726,B50)</f>
        <v>0</v>
      </c>
      <c r="AN50" s="251" t="e">
        <f t="shared" si="35"/>
        <v>#DIV/0!</v>
      </c>
      <c r="AO50" s="252"/>
      <c r="AP50" s="253"/>
      <c r="AQ50" s="254"/>
      <c r="AR50" s="244"/>
      <c r="AS50" s="244"/>
      <c r="AT50" s="255"/>
      <c r="AU50" s="256"/>
    </row>
    <row r="51" spans="1:49" s="50" customFormat="1" hidden="1" x14ac:dyDescent="0.25">
      <c r="A51" s="123">
        <v>7</v>
      </c>
      <c r="B51" s="245">
        <f>'[1]data faskes19'!B16</f>
        <v>0</v>
      </c>
      <c r="C51" s="185"/>
      <c r="D51" s="125">
        <f>'[1]data faskes19'!E16</f>
        <v>0</v>
      </c>
      <c r="E51" s="123">
        <f>COUNTIFS('[1]Form 3E'!$C$15:$C$726,"&gt;="&amp;$AZ$10,'[1]Form 3E'!$C$15:$C$726,"&lt;="&amp;$BA$10,'[1]Form 3E'!$M$15:$M$726,"R",'[1]Form 3E'!$H$15:$H$726,B51)</f>
        <v>0</v>
      </c>
      <c r="F51" s="123">
        <f>COUNTIFS('[1]Form 3E'!$C$15:$C$726,"&gt;="&amp;$AZ$10,'[1]Form 3E'!$C$15:$C$726,"&lt;="&amp;$BA$10,'[1]Form 3E'!$M$15:$M$726,"NR",'[1]Form 3E'!$H$15:$H$726,B51)</f>
        <v>0</v>
      </c>
      <c r="G51" s="123">
        <f t="shared" si="21"/>
        <v>0</v>
      </c>
      <c r="H51" s="246" t="e">
        <f t="shared" si="22"/>
        <v>#DIV/0!</v>
      </c>
      <c r="I51" s="133" t="e">
        <f t="shared" si="23"/>
        <v>#DIV/0!</v>
      </c>
      <c r="J51" s="123">
        <f t="shared" si="24"/>
        <v>0</v>
      </c>
      <c r="K51" s="247"/>
      <c r="L51" s="246" t="e">
        <f t="shared" si="25"/>
        <v>#DIV/0!</v>
      </c>
      <c r="M51" s="123">
        <f>COUNTIFS('[1]Form 3E'!$M$15:$M$726,"R",'[1]Form 3E'!$P$15:$P$726,"&gt;="&amp;$AZ$10,'[1]Form 3E'!$P$15:$P$726,"&lt;="&amp;$BA$10,'[1]Form 3E'!$H$15:$H$726,B51)</f>
        <v>0</v>
      </c>
      <c r="N51" s="133" t="e">
        <f t="shared" si="26"/>
        <v>#DIV/0!</v>
      </c>
      <c r="O51" s="123">
        <f>COUNTIFS('[1]Form 3E'!$M$15:$M$726,"R",'[1]Form 3E'!$Q$15:$Q$726,"&gt;="&amp;$AZ$10,'[1]Form 3E'!$Q$15:$Q$726,"&lt;="&amp;$BA$10,'[1]Form 3E'!$H$15:$H$726,B51)</f>
        <v>0</v>
      </c>
      <c r="P51" s="248" t="e">
        <f t="shared" si="27"/>
        <v>#DIV/0!</v>
      </c>
      <c r="Q51" s="123">
        <f>COUNTIFS('[1]Form 3E'!$C$15:$C$726,"&gt;="&amp;$AZ$10,'[1]Form 3E'!$C$15:$C$726,"&lt;="&amp;$BA$10,'[1]Form 3E'!$M$15:$M$726,"R",'[1]Form 3E'!$V$15:$V$726,"Y",'[1]Form 3E'!$H$15:$H$726,B51)</f>
        <v>0</v>
      </c>
      <c r="R51" s="127" t="e">
        <f t="shared" si="28"/>
        <v>#DIV/0!</v>
      </c>
      <c r="S51" s="193"/>
      <c r="T51" s="126"/>
      <c r="U51" s="131"/>
      <c r="V51" s="127"/>
      <c r="W51" s="249">
        <f>SUMIFS('[1]Form 3E'!$X$15:$X$726,'[1]Form 3E'!$Z$15:$Z$726,"&gt;="&amp;$AZ$10,'[1]Form 3E'!$Z$15:$Z$726,"&lt;="&amp;$BA$10,'[1]Form 3E'!$M$15:$M$726,"R",'[1]Form 3E'!$H$15:$H$726,B51)</f>
        <v>0</v>
      </c>
      <c r="X51" s="129">
        <f>'[1]data faskes19'!J16</f>
        <v>0</v>
      </c>
      <c r="Y51" s="133" t="e">
        <f t="shared" si="29"/>
        <v>#DIV/0!</v>
      </c>
      <c r="Z51" s="131">
        <f>COUNTIFS('[1]Form 3E'!$AA$15:$AA$726,"&gt;="&amp;$AZ$10,'[1]Form 3E'!$AA$15:$AA$726,"&lt;="&amp;$BA$10,'[1]Form 3E'!$M$15:$M$726,"R",'[1]Form 3E'!$H$15:$H$726,B51)</f>
        <v>0</v>
      </c>
      <c r="AA51" s="250" t="e">
        <f t="shared" si="30"/>
        <v>#DIV/0!</v>
      </c>
      <c r="AB51" s="131">
        <f>COUNTIFS('[1]Form 3E'!$AB$15:$AB$726,"&gt;="&amp;$AZ$10,'[1]Form 3E'!$AB$15:$AB$726,"&lt;="&amp;$BA$10,'[1]Form 3E'!$M$15:$M$726,"R",'[1]Form 3E'!$H$15:$H$726,B51)</f>
        <v>0</v>
      </c>
      <c r="AC51" s="127" t="e">
        <f t="shared" si="31"/>
        <v>#DIV/0!</v>
      </c>
      <c r="AD51" s="131">
        <f>COUNTIFS('[1]Form 3E'!$AD$15:$AD$726,"&gt;="&amp;$AZ$10,'[1]Form 3E'!$AD$15:$AD$726,"&lt;="&amp;$BA$10,'[1]Form 3E'!$M$15:$M$726,"R",'[1]Form 3E'!$AE$15:$AE$726,"R",'[1]Form 3E'!$H$15:$H$726,B51)</f>
        <v>0</v>
      </c>
      <c r="AE51" s="251" t="e">
        <f t="shared" si="32"/>
        <v>#DIV/0!</v>
      </c>
      <c r="AF51" s="134"/>
      <c r="AG51" s="131">
        <f>COUNTIFS('[1]Form 3E'!$AF$15:$AF$726,"&gt;="&amp;$AZ$10,'[1]Form 3E'!$AF$15:$AF$726,"&lt;="&amp;$BA$10,'[1]Form 3E'!$AG$15:$AG$726,"R",'[1]Form 3E'!$H$15:$H$726,B51)</f>
        <v>0</v>
      </c>
      <c r="AH51" s="131">
        <f>COUNTIFS('[1]Form 3E'!$AF$15:$AF$726,"&gt;="&amp;$AZ$10,'[1]Form 3E'!$AF$15:$AF$726,"&lt;="&amp;$BA$10,'[1]Form 3E'!$AG$15:$AG$726,"NR",'[1]Form 3E'!$H$15:$H$726,B51)</f>
        <v>0</v>
      </c>
      <c r="AI51" s="123">
        <f t="shared" si="33"/>
        <v>0</v>
      </c>
      <c r="AJ51" s="127" t="e">
        <f t="shared" si="34"/>
        <v>#DIV/0!</v>
      </c>
      <c r="AK51" s="131">
        <f>COUNTIFS('[1]Form 3E'!$AH$15:$AH$726,"&gt;="&amp;$AZ$10,'[1]Form 3E'!$AH$15:$AH$726,"&lt;="&amp;$BA$10,'[1]Form 3E'!$AG$15:$AG$726,"R",'[1]Form 3E'!$H$15:$H$726,B51)</f>
        <v>0</v>
      </c>
      <c r="AL51" s="250" t="e">
        <f t="shared" si="20"/>
        <v>#DIV/0!</v>
      </c>
      <c r="AM51" s="131">
        <f>COUNTIFS('[1]Form 3E'!$AI$15:$AI$726,"&gt;="&amp;$AZ$10,'[1]Form 3E'!$AI$15:$AI$726,"&lt;="&amp;$BA$10,'[1]Form 3E'!$AG$15:$AG$726,"R",'[1]Form 3E'!$H$15:$H$726,B51)</f>
        <v>0</v>
      </c>
      <c r="AN51" s="251" t="e">
        <f t="shared" si="35"/>
        <v>#DIV/0!</v>
      </c>
      <c r="AO51" s="252"/>
      <c r="AP51" s="253"/>
      <c r="AQ51" s="254"/>
      <c r="AR51" s="244"/>
      <c r="AS51" s="244"/>
      <c r="AT51" s="255"/>
      <c r="AU51" s="256"/>
    </row>
    <row r="52" spans="1:49" s="50" customFormat="1" hidden="1" x14ac:dyDescent="0.25">
      <c r="A52" s="123">
        <v>8</v>
      </c>
      <c r="B52" s="245">
        <f>'[1]data faskes19'!B17</f>
        <v>0</v>
      </c>
      <c r="C52" s="185"/>
      <c r="D52" s="125">
        <f>'[1]data faskes19'!E17</f>
        <v>0</v>
      </c>
      <c r="E52" s="123">
        <f>COUNTIFS('[1]Form 3E'!$C$15:$C$726,"&gt;="&amp;$AZ$10,'[1]Form 3E'!$C$15:$C$726,"&lt;="&amp;$BA$10,'[1]Form 3E'!$M$15:$M$726,"R",'[1]Form 3E'!$H$15:$H$726,B52)</f>
        <v>0</v>
      </c>
      <c r="F52" s="123">
        <f>COUNTIFS('[1]Form 3E'!$C$15:$C$726,"&gt;="&amp;$AZ$10,'[1]Form 3E'!$C$15:$C$726,"&lt;="&amp;$BA$10,'[1]Form 3E'!$M$15:$M$726,"NR",'[1]Form 3E'!$H$15:$H$726,B52)</f>
        <v>0</v>
      </c>
      <c r="G52" s="123">
        <f t="shared" si="21"/>
        <v>0</v>
      </c>
      <c r="H52" s="246" t="e">
        <f>G52/D52*100</f>
        <v>#DIV/0!</v>
      </c>
      <c r="I52" s="133" t="e">
        <f t="shared" si="23"/>
        <v>#DIV/0!</v>
      </c>
      <c r="J52" s="123">
        <f t="shared" si="24"/>
        <v>0</v>
      </c>
      <c r="K52" s="247"/>
      <c r="L52" s="246" t="e">
        <f t="shared" si="25"/>
        <v>#DIV/0!</v>
      </c>
      <c r="M52" s="123">
        <f>COUNTIFS('[1]Form 3E'!$M$15:$M$726,"R",'[1]Form 3E'!$P$15:$P$726,"&gt;="&amp;$AZ$10,'[1]Form 3E'!$P$15:$P$726,"&lt;="&amp;$BA$10,'[1]Form 3E'!$H$15:$H$726,B52)</f>
        <v>0</v>
      </c>
      <c r="N52" s="133" t="e">
        <f t="shared" si="26"/>
        <v>#DIV/0!</v>
      </c>
      <c r="O52" s="123">
        <f>COUNTIFS('[1]Form 3E'!$M$15:$M$726,"R",'[1]Form 3E'!$Q$15:$Q$726,"&gt;="&amp;$AZ$10,'[1]Form 3E'!$Q$15:$Q$726,"&lt;="&amp;$BA$10,'[1]Form 3E'!$H$15:$H$726,B52)</f>
        <v>0</v>
      </c>
      <c r="P52" s="248" t="e">
        <f t="shared" si="27"/>
        <v>#DIV/0!</v>
      </c>
      <c r="Q52" s="123">
        <f>COUNTIFS('[1]Form 3E'!$C$15:$C$726,"&gt;="&amp;$AZ$10,'[1]Form 3E'!$C$15:$C$726,"&lt;="&amp;$BA$10,'[1]Form 3E'!$M$15:$M$726,"R",'[1]Form 3E'!$V$15:$V$726,"Y",'[1]Form 3E'!$H$15:$H$726,B52)</f>
        <v>0</v>
      </c>
      <c r="R52" s="127" t="e">
        <f t="shared" si="28"/>
        <v>#DIV/0!</v>
      </c>
      <c r="S52" s="193"/>
      <c r="T52" s="126"/>
      <c r="U52" s="131"/>
      <c r="V52" s="127"/>
      <c r="W52" s="249">
        <f>SUMIFS('[1]Form 3E'!$X$15:$X$726,'[1]Form 3E'!$Z$15:$Z$726,"&gt;="&amp;$AZ$10,'[1]Form 3E'!$Z$15:$Z$726,"&lt;="&amp;$BA$10,'[1]Form 3E'!$M$15:$M$726,"R",'[1]Form 3E'!$H$15:$H$726,B52)</f>
        <v>0</v>
      </c>
      <c r="X52" s="129">
        <f>'[1]data faskes19'!J17</f>
        <v>0</v>
      </c>
      <c r="Y52" s="133" t="e">
        <f t="shared" si="29"/>
        <v>#DIV/0!</v>
      </c>
      <c r="Z52" s="131">
        <f>COUNTIFS('[1]Form 3E'!$AA$15:$AA$726,"&gt;="&amp;$AZ$10,'[1]Form 3E'!$AA$15:$AA$726,"&lt;="&amp;$BA$10,'[1]Form 3E'!$M$15:$M$726,"R",'[1]Form 3E'!$H$15:$H$726,B52)</f>
        <v>0</v>
      </c>
      <c r="AA52" s="250" t="e">
        <f t="shared" si="30"/>
        <v>#DIV/0!</v>
      </c>
      <c r="AB52" s="131">
        <f>COUNTIFS('[1]Form 3E'!$AB$15:$AB$726,"&gt;="&amp;$AZ$10,'[1]Form 3E'!$AB$15:$AB$726,"&lt;="&amp;$BA$10,'[1]Form 3E'!$M$15:$M$726,"R",'[1]Form 3E'!$H$15:$H$726,B52)</f>
        <v>0</v>
      </c>
      <c r="AC52" s="127" t="e">
        <f t="shared" si="31"/>
        <v>#DIV/0!</v>
      </c>
      <c r="AD52" s="131">
        <f>COUNTIFS('[1]Form 3E'!$AD$15:$AD$726,"&gt;="&amp;$AZ$10,'[1]Form 3E'!$AD$15:$AD$726,"&lt;="&amp;$BA$10,'[1]Form 3E'!$M$15:$M$726,"R",'[1]Form 3E'!$AE$15:$AE$726,"R",'[1]Form 3E'!$H$15:$H$726,B52)</f>
        <v>0</v>
      </c>
      <c r="AE52" s="251" t="e">
        <f t="shared" si="32"/>
        <v>#DIV/0!</v>
      </c>
      <c r="AF52" s="134"/>
      <c r="AG52" s="131">
        <f>COUNTIFS('[1]Form 3E'!$AF$15:$AF$726,"&gt;="&amp;$AZ$10,'[1]Form 3E'!$AF$15:$AF$726,"&lt;="&amp;$BA$10,'[1]Form 3E'!$AG$15:$AG$726,"R",'[1]Form 3E'!$H$15:$H$726,B52)</f>
        <v>0</v>
      </c>
      <c r="AH52" s="131">
        <f>COUNTIFS('[1]Form 3E'!$AF$15:$AF$726,"&gt;="&amp;$AZ$10,'[1]Form 3E'!$AF$15:$AF$726,"&lt;="&amp;$BA$10,'[1]Form 3E'!$AG$15:$AG$726,"NR",'[1]Form 3E'!$H$15:$H$726,B52)</f>
        <v>0</v>
      </c>
      <c r="AI52" s="123">
        <f t="shared" si="33"/>
        <v>0</v>
      </c>
      <c r="AJ52" s="127" t="e">
        <f t="shared" si="34"/>
        <v>#DIV/0!</v>
      </c>
      <c r="AK52" s="131">
        <f>COUNTIFS('[1]Form 3E'!$AH$15:$AH$726,"&gt;="&amp;$AZ$10,'[1]Form 3E'!$AH$15:$AH$726,"&lt;="&amp;$BA$10,'[1]Form 3E'!$AG$15:$AG$726,"R",'[1]Form 3E'!$H$15:$H$726,B52)</f>
        <v>0</v>
      </c>
      <c r="AL52" s="250" t="e">
        <f t="shared" si="20"/>
        <v>#DIV/0!</v>
      </c>
      <c r="AM52" s="131">
        <f>COUNTIFS('[1]Form 3E'!$AI$15:$AI$726,"&gt;="&amp;$AZ$10,'[1]Form 3E'!$AI$15:$AI$726,"&lt;="&amp;$BA$10,'[1]Form 3E'!$AG$15:$AG$726,"R",'[1]Form 3E'!$H$15:$H$726,B52)</f>
        <v>0</v>
      </c>
      <c r="AN52" s="251" t="e">
        <f t="shared" si="35"/>
        <v>#DIV/0!</v>
      </c>
      <c r="AO52" s="252"/>
      <c r="AP52" s="253"/>
      <c r="AQ52" s="254"/>
      <c r="AR52" s="244"/>
      <c r="AS52" s="244"/>
      <c r="AT52" s="255"/>
      <c r="AU52" s="256"/>
    </row>
    <row r="53" spans="1:49" s="50" customFormat="1" hidden="1" x14ac:dyDescent="0.25">
      <c r="A53" s="123">
        <v>9</v>
      </c>
      <c r="B53" s="245">
        <f>'[1]data faskes19'!B18</f>
        <v>0</v>
      </c>
      <c r="C53" s="185"/>
      <c r="D53" s="125">
        <f>'[1]data faskes19'!E18</f>
        <v>0</v>
      </c>
      <c r="E53" s="123">
        <f>COUNTIFS('[1]Form 3E'!$C$15:$C$726,"&gt;="&amp;$AZ$10,'[1]Form 3E'!$C$15:$C$726,"&lt;="&amp;$BA$10,'[1]Form 3E'!$M$15:$M$726,"R",'[1]Form 3E'!$H$15:$H$726,B53)</f>
        <v>0</v>
      </c>
      <c r="F53" s="123">
        <f>COUNTIFS('[1]Form 3E'!$C$15:$C$726,"&gt;="&amp;$AZ$10,'[1]Form 3E'!$C$15:$C$726,"&lt;="&amp;$BA$10,'[1]Form 3E'!$M$15:$M$726,"NR",'[1]Form 3E'!$H$15:$H$726,B53)</f>
        <v>0</v>
      </c>
      <c r="G53" s="123">
        <f t="shared" si="21"/>
        <v>0</v>
      </c>
      <c r="H53" s="246" t="e">
        <f t="shared" si="22"/>
        <v>#DIV/0!</v>
      </c>
      <c r="I53" s="133" t="e">
        <f t="shared" si="23"/>
        <v>#DIV/0!</v>
      </c>
      <c r="J53" s="123">
        <f t="shared" si="24"/>
        <v>0</v>
      </c>
      <c r="K53" s="247"/>
      <c r="L53" s="246" t="e">
        <f t="shared" si="25"/>
        <v>#DIV/0!</v>
      </c>
      <c r="M53" s="123">
        <f>COUNTIFS('[1]Form 3E'!$M$15:$M$726,"R",'[1]Form 3E'!$P$15:$P$726,"&gt;="&amp;$AZ$10,'[1]Form 3E'!$P$15:$P$726,"&lt;="&amp;$BA$10,'[1]Form 3E'!$H$15:$H$726,B53)</f>
        <v>0</v>
      </c>
      <c r="N53" s="133" t="e">
        <f t="shared" si="26"/>
        <v>#DIV/0!</v>
      </c>
      <c r="O53" s="123">
        <f>COUNTIFS('[1]Form 3E'!$M$15:$M$726,"R",'[1]Form 3E'!$Q$15:$Q$726,"&gt;="&amp;$AZ$10,'[1]Form 3E'!$Q$15:$Q$726,"&lt;="&amp;$BA$10,'[1]Form 3E'!$H$15:$H$726,B53)</f>
        <v>0</v>
      </c>
      <c r="P53" s="248" t="e">
        <f t="shared" si="27"/>
        <v>#DIV/0!</v>
      </c>
      <c r="Q53" s="123">
        <f>COUNTIFS('[1]Form 3E'!$C$15:$C$726,"&gt;="&amp;$AZ$10,'[1]Form 3E'!$C$15:$C$726,"&lt;="&amp;$BA$10,'[1]Form 3E'!$M$15:$M$726,"R",'[1]Form 3E'!$V$15:$V$726,"Y",'[1]Form 3E'!$H$15:$H$726,B53)</f>
        <v>0</v>
      </c>
      <c r="R53" s="127" t="e">
        <f t="shared" si="28"/>
        <v>#DIV/0!</v>
      </c>
      <c r="S53" s="193"/>
      <c r="T53" s="126"/>
      <c r="U53" s="131"/>
      <c r="V53" s="127"/>
      <c r="W53" s="249">
        <f>SUMIFS('[1]Form 3E'!$X$15:$X$726,'[1]Form 3E'!$Z$15:$Z$726,"&gt;="&amp;$AZ$10,'[1]Form 3E'!$Z$15:$Z$726,"&lt;="&amp;$BA$10,'[1]Form 3E'!$M$15:$M$726,"R",'[1]Form 3E'!$H$15:$H$726,B53)</f>
        <v>0</v>
      </c>
      <c r="X53" s="129">
        <f>'[1]data faskes19'!J18</f>
        <v>0</v>
      </c>
      <c r="Y53" s="133" t="e">
        <f t="shared" si="29"/>
        <v>#DIV/0!</v>
      </c>
      <c r="Z53" s="131">
        <f>COUNTIFS('[1]Form 3E'!$AA$15:$AA$726,"&gt;="&amp;$AZ$10,'[1]Form 3E'!$AA$15:$AA$726,"&lt;="&amp;$BA$10,'[1]Form 3E'!$M$15:$M$726,"R",'[1]Form 3E'!$H$15:$H$726,B53)</f>
        <v>0</v>
      </c>
      <c r="AA53" s="250" t="e">
        <f t="shared" si="30"/>
        <v>#DIV/0!</v>
      </c>
      <c r="AB53" s="131">
        <f>COUNTIFS('[1]Form 3E'!$AB$15:$AB$726,"&gt;="&amp;$AZ$10,'[1]Form 3E'!$AB$15:$AB$726,"&lt;="&amp;$BA$10,'[1]Form 3E'!$M$15:$M$726,"R",'[1]Form 3E'!$H$15:$H$726,B53)</f>
        <v>0</v>
      </c>
      <c r="AC53" s="127" t="e">
        <f t="shared" si="31"/>
        <v>#DIV/0!</v>
      </c>
      <c r="AD53" s="131">
        <f>COUNTIFS('[1]Form 3E'!$AD$15:$AD$726,"&gt;="&amp;$AZ$10,'[1]Form 3E'!$AD$15:$AD$726,"&lt;="&amp;$BA$10,'[1]Form 3E'!$M$15:$M$726,"R",'[1]Form 3E'!$AE$15:$AE$726,"R",'[1]Form 3E'!$H$15:$H$726,B53)</f>
        <v>0</v>
      </c>
      <c r="AE53" s="251" t="e">
        <f t="shared" si="32"/>
        <v>#DIV/0!</v>
      </c>
      <c r="AF53" s="134"/>
      <c r="AG53" s="131">
        <f>COUNTIFS('[1]Form 3E'!$AF$15:$AF$726,"&gt;="&amp;$AZ$10,'[1]Form 3E'!$AF$15:$AF$726,"&lt;="&amp;$BA$10,'[1]Form 3E'!$AG$15:$AG$726,"R",'[1]Form 3E'!$H$15:$H$726,B53)</f>
        <v>0</v>
      </c>
      <c r="AH53" s="131">
        <f>COUNTIFS('[1]Form 3E'!$AF$15:$AF$726,"&gt;="&amp;$AZ$10,'[1]Form 3E'!$AF$15:$AF$726,"&lt;="&amp;$BA$10,'[1]Form 3E'!$AG$15:$AG$726,"NR",'[1]Form 3E'!$H$15:$H$726,B53)</f>
        <v>0</v>
      </c>
      <c r="AI53" s="123">
        <f t="shared" si="33"/>
        <v>0</v>
      </c>
      <c r="AJ53" s="127" t="e">
        <f t="shared" si="34"/>
        <v>#DIV/0!</v>
      </c>
      <c r="AK53" s="131">
        <f>COUNTIFS('[1]Form 3E'!$AH$15:$AH$726,"&gt;="&amp;$AZ$10,'[1]Form 3E'!$AH$15:$AH$726,"&lt;="&amp;$BA$10,'[1]Form 3E'!$AG$15:$AG$726,"R",'[1]Form 3E'!$H$15:$H$726,B53)</f>
        <v>0</v>
      </c>
      <c r="AL53" s="250" t="e">
        <f t="shared" si="20"/>
        <v>#DIV/0!</v>
      </c>
      <c r="AM53" s="131">
        <f>COUNTIFS('[1]Form 3E'!$AI$15:$AI$726,"&gt;="&amp;$AZ$10,'[1]Form 3E'!$AI$15:$AI$726,"&lt;="&amp;$BA$10,'[1]Form 3E'!$AG$15:$AG$726,"R",'[1]Form 3E'!$H$15:$H$726,B53)</f>
        <v>0</v>
      </c>
      <c r="AN53" s="251" t="e">
        <f t="shared" si="35"/>
        <v>#DIV/0!</v>
      </c>
      <c r="AO53" s="252"/>
      <c r="AP53" s="253"/>
      <c r="AQ53" s="254"/>
      <c r="AR53" s="244"/>
      <c r="AS53" s="244"/>
      <c r="AT53" s="255"/>
      <c r="AU53" s="256"/>
    </row>
    <row r="54" spans="1:49" s="50" customFormat="1" hidden="1" x14ac:dyDescent="0.25">
      <c r="A54" s="123">
        <v>10</v>
      </c>
      <c r="B54" s="245">
        <f>'[1]data faskes19'!B19</f>
        <v>0</v>
      </c>
      <c r="C54" s="185"/>
      <c r="D54" s="125">
        <f>'[1]data faskes19'!E19</f>
        <v>0</v>
      </c>
      <c r="E54" s="123">
        <f>COUNTIFS('[1]Form 3E'!$C$15:$C$726,"&gt;="&amp;$AZ$10,'[1]Form 3E'!$C$15:$C$726,"&lt;="&amp;$BA$10,'[1]Form 3E'!$M$15:$M$726,"R",'[1]Form 3E'!$H$15:$H$726,B54)</f>
        <v>0</v>
      </c>
      <c r="F54" s="123">
        <f>COUNTIFS('[1]Form 3E'!$C$15:$C$726,"&gt;="&amp;$AZ$10,'[1]Form 3E'!$C$15:$C$726,"&lt;="&amp;$BA$10,'[1]Form 3E'!$M$15:$M$726,"NR",'[1]Form 3E'!$H$15:$H$726,B54)</f>
        <v>0</v>
      </c>
      <c r="G54" s="123">
        <f t="shared" si="21"/>
        <v>0</v>
      </c>
      <c r="H54" s="246" t="e">
        <f t="shared" si="22"/>
        <v>#DIV/0!</v>
      </c>
      <c r="I54" s="133" t="e">
        <f t="shared" si="23"/>
        <v>#DIV/0!</v>
      </c>
      <c r="J54" s="123">
        <f t="shared" si="24"/>
        <v>0</v>
      </c>
      <c r="K54" s="247"/>
      <c r="L54" s="246" t="e">
        <f t="shared" si="25"/>
        <v>#DIV/0!</v>
      </c>
      <c r="M54" s="123">
        <f>COUNTIFS('[1]Form 3E'!$M$15:$M$726,"R",'[1]Form 3E'!$P$15:$P$726,"&gt;="&amp;$AZ$10,'[1]Form 3E'!$P$15:$P$726,"&lt;="&amp;$BA$10,'[1]Form 3E'!$H$15:$H$726,B54)</f>
        <v>0</v>
      </c>
      <c r="N54" s="133" t="e">
        <f t="shared" si="26"/>
        <v>#DIV/0!</v>
      </c>
      <c r="O54" s="123">
        <f>COUNTIFS('[1]Form 3E'!$M$15:$M$726,"R",'[1]Form 3E'!$Q$15:$Q$726,"&gt;="&amp;$AZ$10,'[1]Form 3E'!$Q$15:$Q$726,"&lt;="&amp;$BA$10,'[1]Form 3E'!$H$15:$H$726,B54)</f>
        <v>0</v>
      </c>
      <c r="P54" s="248" t="e">
        <f t="shared" si="27"/>
        <v>#DIV/0!</v>
      </c>
      <c r="Q54" s="123">
        <f>COUNTIFS('[1]Form 3E'!$C$15:$C$726,"&gt;="&amp;$AZ$10,'[1]Form 3E'!$C$15:$C$726,"&lt;="&amp;$BA$10,'[1]Form 3E'!$M$15:$M$726,"R",'[1]Form 3E'!$V$15:$V$726,"Y",'[1]Form 3E'!$H$15:$H$726,B54)</f>
        <v>0</v>
      </c>
      <c r="R54" s="127" t="e">
        <f t="shared" si="28"/>
        <v>#DIV/0!</v>
      </c>
      <c r="S54" s="193"/>
      <c r="T54" s="126"/>
      <c r="U54" s="131"/>
      <c r="V54" s="127"/>
      <c r="W54" s="249">
        <f>SUMIFS('[1]Form 3E'!$X$15:$X$726,'[1]Form 3E'!$Z$15:$Z$726,"&gt;="&amp;$AZ$10,'[1]Form 3E'!$Z$15:$Z$726,"&lt;="&amp;$BA$10,'[1]Form 3E'!$M$15:$M$726,"R",'[1]Form 3E'!$H$15:$H$726,B54)</f>
        <v>0</v>
      </c>
      <c r="X54" s="129">
        <f>'[1]data faskes19'!J19</f>
        <v>0</v>
      </c>
      <c r="Y54" s="133" t="e">
        <f t="shared" si="29"/>
        <v>#DIV/0!</v>
      </c>
      <c r="Z54" s="131">
        <f>COUNTIFS('[1]Form 3E'!$AA$15:$AA$726,"&gt;="&amp;$AZ$10,'[1]Form 3E'!$AA$15:$AA$726,"&lt;="&amp;$BA$10,'[1]Form 3E'!$M$15:$M$726,"R",'[1]Form 3E'!$H$15:$H$726,B54)</f>
        <v>0</v>
      </c>
      <c r="AA54" s="250" t="e">
        <f t="shared" si="30"/>
        <v>#DIV/0!</v>
      </c>
      <c r="AB54" s="131">
        <f>COUNTIFS('[1]Form 3E'!$AB$15:$AB$726,"&gt;="&amp;$AZ$10,'[1]Form 3E'!$AB$15:$AB$726,"&lt;="&amp;$BA$10,'[1]Form 3E'!$M$15:$M$726,"R",'[1]Form 3E'!$H$15:$H$726,B54)</f>
        <v>0</v>
      </c>
      <c r="AC54" s="127" t="e">
        <f t="shared" si="31"/>
        <v>#DIV/0!</v>
      </c>
      <c r="AD54" s="131">
        <f>COUNTIFS('[1]Form 3E'!$AD$15:$AD$726,"&gt;="&amp;$AZ$10,'[1]Form 3E'!$AD$15:$AD$726,"&lt;="&amp;$BA$10,'[1]Form 3E'!$M$15:$M$726,"R",'[1]Form 3E'!$AE$15:$AE$726,"R",'[1]Form 3E'!$H$15:$H$726,B54)</f>
        <v>0</v>
      </c>
      <c r="AE54" s="251" t="e">
        <f t="shared" si="32"/>
        <v>#DIV/0!</v>
      </c>
      <c r="AF54" s="134"/>
      <c r="AG54" s="131">
        <f>COUNTIFS('[1]Form 3E'!$AF$15:$AF$726,"&gt;="&amp;$AZ$10,'[1]Form 3E'!$AF$15:$AF$726,"&lt;="&amp;$BA$10,'[1]Form 3E'!$AG$15:$AG$726,"R",'[1]Form 3E'!$H$15:$H$726,B54)</f>
        <v>0</v>
      </c>
      <c r="AH54" s="131">
        <f>COUNTIFS('[1]Form 3E'!$AF$15:$AF$726,"&gt;="&amp;$AZ$10,'[1]Form 3E'!$AF$15:$AF$726,"&lt;="&amp;$BA$10,'[1]Form 3E'!$AG$15:$AG$726,"NR",'[1]Form 3E'!$H$15:$H$726,B54)</f>
        <v>0</v>
      </c>
      <c r="AI54" s="123">
        <f t="shared" si="33"/>
        <v>0</v>
      </c>
      <c r="AJ54" s="127" t="e">
        <f t="shared" si="34"/>
        <v>#DIV/0!</v>
      </c>
      <c r="AK54" s="131">
        <f>COUNTIFS('[1]Form 3E'!$AH$15:$AH$726,"&gt;="&amp;$AZ$10,'[1]Form 3E'!$AH$15:$AH$726,"&lt;="&amp;$BA$10,'[1]Form 3E'!$AG$15:$AG$726,"R",'[1]Form 3E'!$H$15:$H$726,B54)</f>
        <v>0</v>
      </c>
      <c r="AL54" s="250" t="e">
        <f t="shared" si="20"/>
        <v>#DIV/0!</v>
      </c>
      <c r="AM54" s="131">
        <f>COUNTIFS('[1]Form 3E'!$AI$15:$AI$726,"&gt;="&amp;$AZ$10,'[1]Form 3E'!$AI$15:$AI$726,"&lt;="&amp;$BA$10,'[1]Form 3E'!$AG$15:$AG$726,"R",'[1]Form 3E'!$H$15:$H$726,B54)</f>
        <v>0</v>
      </c>
      <c r="AN54" s="251" t="e">
        <f t="shared" si="35"/>
        <v>#DIV/0!</v>
      </c>
      <c r="AO54" s="252"/>
      <c r="AP54" s="253"/>
      <c r="AQ54" s="254"/>
      <c r="AR54" s="244"/>
      <c r="AS54" s="244"/>
      <c r="AT54" s="255"/>
      <c r="AU54" s="256"/>
    </row>
    <row r="55" spans="1:49" s="50" customFormat="1" hidden="1" x14ac:dyDescent="0.25">
      <c r="A55" s="123">
        <v>11</v>
      </c>
      <c r="B55" s="245">
        <f>'[1]data faskes19'!B20</f>
        <v>0</v>
      </c>
      <c r="C55" s="185"/>
      <c r="D55" s="125">
        <f>'[1]data faskes19'!E20</f>
        <v>0</v>
      </c>
      <c r="E55" s="123">
        <f>COUNTIFS('[1]Form 3E'!$C$15:$C$726,"&gt;="&amp;$AZ$10,'[1]Form 3E'!$C$15:$C$726,"&lt;="&amp;$BA$10,'[1]Form 3E'!$M$15:$M$726,"R",'[1]Form 3E'!$H$15:$H$726,B55)</f>
        <v>0</v>
      </c>
      <c r="F55" s="123">
        <f>COUNTIFS('[1]Form 3E'!$C$15:$C$726,"&gt;="&amp;$AZ$10,'[1]Form 3E'!$C$15:$C$726,"&lt;="&amp;$BA$10,'[1]Form 3E'!$M$15:$M$726,"NR",'[1]Form 3E'!$H$15:$H$726,B55)</f>
        <v>0</v>
      </c>
      <c r="G55" s="123">
        <f t="shared" si="21"/>
        <v>0</v>
      </c>
      <c r="H55" s="246" t="e">
        <f t="shared" si="22"/>
        <v>#DIV/0!</v>
      </c>
      <c r="I55" s="133" t="e">
        <f t="shared" si="23"/>
        <v>#DIV/0!</v>
      </c>
      <c r="J55" s="123">
        <f t="shared" si="24"/>
        <v>0</v>
      </c>
      <c r="K55" s="247"/>
      <c r="L55" s="246" t="e">
        <f t="shared" si="25"/>
        <v>#DIV/0!</v>
      </c>
      <c r="M55" s="123">
        <f>COUNTIFS('[1]Form 3E'!$M$15:$M$726,"R",'[1]Form 3E'!$P$15:$P$726,"&gt;="&amp;$AZ$10,'[1]Form 3E'!$P$15:$P$726,"&lt;="&amp;$BA$10,'[1]Form 3E'!$H$15:$H$726,B55)</f>
        <v>0</v>
      </c>
      <c r="N55" s="133" t="e">
        <f t="shared" si="26"/>
        <v>#DIV/0!</v>
      </c>
      <c r="O55" s="123">
        <f>COUNTIFS('[1]Form 3E'!$M$15:$M$726,"R",'[1]Form 3E'!$Q$15:$Q$726,"&gt;="&amp;$AZ$10,'[1]Form 3E'!$Q$15:$Q$726,"&lt;="&amp;$BA$10,'[1]Form 3E'!$H$15:$H$726,B55)</f>
        <v>0</v>
      </c>
      <c r="P55" s="248" t="e">
        <f t="shared" si="27"/>
        <v>#DIV/0!</v>
      </c>
      <c r="Q55" s="123">
        <f>COUNTIFS('[1]Form 3E'!$C$15:$C$726,"&gt;="&amp;$AZ$10,'[1]Form 3E'!$C$15:$C$726,"&lt;="&amp;$BA$10,'[1]Form 3E'!$M$15:$M$726,"R",'[1]Form 3E'!$V$15:$V$726,"Y",'[1]Form 3E'!$H$15:$H$726,B55)</f>
        <v>0</v>
      </c>
      <c r="R55" s="127" t="e">
        <f t="shared" si="28"/>
        <v>#DIV/0!</v>
      </c>
      <c r="S55" s="193"/>
      <c r="T55" s="126"/>
      <c r="U55" s="131"/>
      <c r="V55" s="127"/>
      <c r="W55" s="249">
        <f>SUMIFS('[1]Form 3E'!$X$15:$X$726,'[1]Form 3E'!$Z$15:$Z$726,"&gt;="&amp;$AZ$10,'[1]Form 3E'!$Z$15:$Z$726,"&lt;="&amp;$BA$10,'[1]Form 3E'!$M$15:$M$726,"R",'[1]Form 3E'!$H$15:$H$726,B55)</f>
        <v>0</v>
      </c>
      <c r="X55" s="129">
        <f>'[1]data faskes19'!J20</f>
        <v>0</v>
      </c>
      <c r="Y55" s="133" t="e">
        <f t="shared" si="29"/>
        <v>#DIV/0!</v>
      </c>
      <c r="Z55" s="131">
        <f>COUNTIFS('[1]Form 3E'!$AA$15:$AA$726,"&gt;="&amp;$AZ$10,'[1]Form 3E'!$AA$15:$AA$726,"&lt;="&amp;$BA$10,'[1]Form 3E'!$M$15:$M$726,"R",'[1]Form 3E'!$H$15:$H$726,B55)</f>
        <v>0</v>
      </c>
      <c r="AA55" s="250" t="e">
        <f t="shared" si="30"/>
        <v>#DIV/0!</v>
      </c>
      <c r="AB55" s="131">
        <f>COUNTIFS('[1]Form 3E'!$AB$15:$AB$726,"&gt;="&amp;$AZ$10,'[1]Form 3E'!$AB$15:$AB$726,"&lt;="&amp;$BA$10,'[1]Form 3E'!$M$15:$M$726,"R",'[1]Form 3E'!$H$15:$H$726,B55)</f>
        <v>0</v>
      </c>
      <c r="AC55" s="127" t="e">
        <f t="shared" si="31"/>
        <v>#DIV/0!</v>
      </c>
      <c r="AD55" s="131">
        <f>COUNTIFS('[1]Form 3E'!$AD$15:$AD$726,"&gt;="&amp;$AZ$10,'[1]Form 3E'!$AD$15:$AD$726,"&lt;="&amp;$BA$10,'[1]Form 3E'!$M$15:$M$726,"R",'[1]Form 3E'!$AE$15:$AE$726,"R",'[1]Form 3E'!$H$15:$H$726,B55)</f>
        <v>0</v>
      </c>
      <c r="AE55" s="251" t="e">
        <f t="shared" si="32"/>
        <v>#DIV/0!</v>
      </c>
      <c r="AF55" s="134"/>
      <c r="AG55" s="131">
        <f>COUNTIFS('[1]Form 3E'!$AF$15:$AF$726,"&gt;="&amp;$AZ$10,'[1]Form 3E'!$AF$15:$AF$726,"&lt;="&amp;$BA$10,'[1]Form 3E'!$AG$15:$AG$726,"R",'[1]Form 3E'!$H$15:$H$726,B55)</f>
        <v>0</v>
      </c>
      <c r="AH55" s="131">
        <f>COUNTIFS('[1]Form 3E'!$AF$15:$AF$726,"&gt;="&amp;$AZ$10,'[1]Form 3E'!$AF$15:$AF$726,"&lt;="&amp;$BA$10,'[1]Form 3E'!$AG$15:$AG$726,"NR",'[1]Form 3E'!$H$15:$H$726,B55)</f>
        <v>0</v>
      </c>
      <c r="AI55" s="123">
        <f t="shared" si="33"/>
        <v>0</v>
      </c>
      <c r="AJ55" s="127" t="e">
        <f t="shared" si="34"/>
        <v>#DIV/0!</v>
      </c>
      <c r="AK55" s="131">
        <f>COUNTIFS('[1]Form 3E'!$AH$15:$AH$726,"&gt;="&amp;$AZ$10,'[1]Form 3E'!$AH$15:$AH$726,"&lt;="&amp;$BA$10,'[1]Form 3E'!$AG$15:$AG$726,"R",'[1]Form 3E'!$H$15:$H$726,B55)</f>
        <v>0</v>
      </c>
      <c r="AL55" s="250" t="e">
        <f t="shared" si="20"/>
        <v>#DIV/0!</v>
      </c>
      <c r="AM55" s="131">
        <f>COUNTIFS('[1]Form 3E'!$AI$15:$AI$726,"&gt;="&amp;$AZ$10,'[1]Form 3E'!$AI$15:$AI$726,"&lt;="&amp;$BA$10,'[1]Form 3E'!$AG$15:$AG$726,"R",'[1]Form 3E'!$H$15:$H$726,B55)</f>
        <v>0</v>
      </c>
      <c r="AN55" s="251" t="e">
        <f t="shared" si="35"/>
        <v>#DIV/0!</v>
      </c>
      <c r="AO55" s="252"/>
      <c r="AP55" s="253"/>
      <c r="AQ55" s="254"/>
      <c r="AR55" s="244"/>
      <c r="AS55" s="244"/>
      <c r="AT55" s="255"/>
      <c r="AU55" s="256"/>
    </row>
    <row r="56" spans="1:49" s="50" customFormat="1" hidden="1" x14ac:dyDescent="0.25">
      <c r="A56" s="123">
        <v>12</v>
      </c>
      <c r="B56" s="245">
        <f>'[1]data faskes19'!B21</f>
        <v>0</v>
      </c>
      <c r="C56" s="185"/>
      <c r="D56" s="125">
        <f>'[1]data faskes19'!E21</f>
        <v>0</v>
      </c>
      <c r="E56" s="123">
        <f>COUNTIFS('[1]Form 3E'!$C$15:$C$726,"&gt;="&amp;$AZ$10,'[1]Form 3E'!$C$15:$C$726,"&lt;="&amp;$BA$10,'[1]Form 3E'!$M$15:$M$726,"R",'[1]Form 3E'!$H$15:$H$726,B56)</f>
        <v>0</v>
      </c>
      <c r="F56" s="123">
        <f>COUNTIFS('[1]Form 3E'!$C$15:$C$726,"&gt;="&amp;$AZ$10,'[1]Form 3E'!$C$15:$C$726,"&lt;="&amp;$BA$10,'[1]Form 3E'!$M$15:$M$726,"NR",'[1]Form 3E'!$H$15:$H$726,B56)</f>
        <v>0</v>
      </c>
      <c r="G56" s="123">
        <f t="shared" si="21"/>
        <v>0</v>
      </c>
      <c r="H56" s="246" t="e">
        <f t="shared" si="22"/>
        <v>#DIV/0!</v>
      </c>
      <c r="I56" s="133" t="e">
        <f t="shared" si="23"/>
        <v>#DIV/0!</v>
      </c>
      <c r="J56" s="123">
        <f t="shared" si="24"/>
        <v>0</v>
      </c>
      <c r="K56" s="247"/>
      <c r="L56" s="246" t="e">
        <f t="shared" si="25"/>
        <v>#DIV/0!</v>
      </c>
      <c r="M56" s="123">
        <f>COUNTIFS('[1]Form 3E'!$M$15:$M$726,"R",'[1]Form 3E'!$P$15:$P$726,"&gt;="&amp;$AZ$10,'[1]Form 3E'!$P$15:$P$726,"&lt;="&amp;$BA$10,'[1]Form 3E'!$H$15:$H$726,B56)</f>
        <v>0</v>
      </c>
      <c r="N56" s="133" t="e">
        <f t="shared" si="26"/>
        <v>#DIV/0!</v>
      </c>
      <c r="O56" s="123">
        <f>COUNTIFS('[1]Form 3E'!$M$15:$M$726,"R",'[1]Form 3E'!$Q$15:$Q$726,"&gt;="&amp;$AZ$10,'[1]Form 3E'!$Q$15:$Q$726,"&lt;="&amp;$BA$10,'[1]Form 3E'!$H$15:$H$726,B56)</f>
        <v>0</v>
      </c>
      <c r="P56" s="248" t="e">
        <f t="shared" si="27"/>
        <v>#DIV/0!</v>
      </c>
      <c r="Q56" s="123">
        <f>COUNTIFS('[1]Form 3E'!$C$15:$C$726,"&gt;="&amp;$AZ$10,'[1]Form 3E'!$C$15:$C$726,"&lt;="&amp;$BA$10,'[1]Form 3E'!$M$15:$M$726,"R",'[1]Form 3E'!$V$15:$V$726,"Y",'[1]Form 3E'!$H$15:$H$726,B56)</f>
        <v>0</v>
      </c>
      <c r="R56" s="127" t="e">
        <f t="shared" si="28"/>
        <v>#DIV/0!</v>
      </c>
      <c r="S56" s="193"/>
      <c r="T56" s="126"/>
      <c r="U56" s="131"/>
      <c r="V56" s="127"/>
      <c r="W56" s="249">
        <f>SUMIFS('[1]Form 3E'!$X$15:$X$726,'[1]Form 3E'!$Z$15:$Z$726,"&gt;="&amp;$AZ$10,'[1]Form 3E'!$Z$15:$Z$726,"&lt;="&amp;$BA$10,'[1]Form 3E'!$M$15:$M$726,"R",'[1]Form 3E'!$H$15:$H$726,B56)</f>
        <v>0</v>
      </c>
      <c r="X56" s="129">
        <f>'[1]data faskes19'!J21</f>
        <v>0</v>
      </c>
      <c r="Y56" s="133" t="e">
        <f t="shared" si="29"/>
        <v>#DIV/0!</v>
      </c>
      <c r="Z56" s="131">
        <f>COUNTIFS('[1]Form 3E'!$AA$15:$AA$726,"&gt;="&amp;$AZ$10,'[1]Form 3E'!$AA$15:$AA$726,"&lt;="&amp;$BA$10,'[1]Form 3E'!$M$15:$M$726,"R",'[1]Form 3E'!$H$15:$H$726,B56)</f>
        <v>0</v>
      </c>
      <c r="AA56" s="250" t="e">
        <f t="shared" si="30"/>
        <v>#DIV/0!</v>
      </c>
      <c r="AB56" s="131">
        <f>COUNTIFS('[1]Form 3E'!$AB$15:$AB$726,"&gt;="&amp;$AZ$10,'[1]Form 3E'!$AB$15:$AB$726,"&lt;="&amp;$BA$10,'[1]Form 3E'!$M$15:$M$726,"R",'[1]Form 3E'!$H$15:$H$726,B56)</f>
        <v>0</v>
      </c>
      <c r="AC56" s="127" t="e">
        <f t="shared" si="31"/>
        <v>#DIV/0!</v>
      </c>
      <c r="AD56" s="131">
        <f>COUNTIFS('[1]Form 3E'!$AD$15:$AD$726,"&gt;="&amp;$AZ$10,'[1]Form 3E'!$AD$15:$AD$726,"&lt;="&amp;$BA$10,'[1]Form 3E'!$M$15:$M$726,"R",'[1]Form 3E'!$AE$15:$AE$726,"R",'[1]Form 3E'!$H$15:$H$726,B56)</f>
        <v>0</v>
      </c>
      <c r="AE56" s="251" t="e">
        <f t="shared" si="32"/>
        <v>#DIV/0!</v>
      </c>
      <c r="AF56" s="134"/>
      <c r="AG56" s="131">
        <f>COUNTIFS('[1]Form 3E'!$AF$15:$AF$726,"&gt;="&amp;$AZ$10,'[1]Form 3E'!$AF$15:$AF$726,"&lt;="&amp;$BA$10,'[1]Form 3E'!$AG$15:$AG$726,"R",'[1]Form 3E'!$H$15:$H$726,B56)</f>
        <v>0</v>
      </c>
      <c r="AH56" s="131">
        <f>COUNTIFS('[1]Form 3E'!$AF$15:$AF$726,"&gt;="&amp;$AZ$10,'[1]Form 3E'!$AF$15:$AF$726,"&lt;="&amp;$BA$10,'[1]Form 3E'!$AG$15:$AG$726,"NR",'[1]Form 3E'!$H$15:$H$726,B56)</f>
        <v>0</v>
      </c>
      <c r="AI56" s="123">
        <f t="shared" si="33"/>
        <v>0</v>
      </c>
      <c r="AJ56" s="127" t="e">
        <f t="shared" si="34"/>
        <v>#DIV/0!</v>
      </c>
      <c r="AK56" s="131">
        <f>COUNTIFS('[1]Form 3E'!$AH$15:$AH$726,"&gt;="&amp;$AZ$10,'[1]Form 3E'!$AH$15:$AH$726,"&lt;="&amp;$BA$10,'[1]Form 3E'!$AG$15:$AG$726,"R",'[1]Form 3E'!$H$15:$H$726,B56)</f>
        <v>0</v>
      </c>
      <c r="AL56" s="250" t="e">
        <f t="shared" si="20"/>
        <v>#DIV/0!</v>
      </c>
      <c r="AM56" s="131">
        <f>COUNTIFS('[1]Form 3E'!$AI$15:$AI$726,"&gt;="&amp;$AZ$10,'[1]Form 3E'!$AI$15:$AI$726,"&lt;="&amp;$BA$10,'[1]Form 3E'!$AG$15:$AG$726,"R",'[1]Form 3E'!$H$15:$H$726,B56)</f>
        <v>0</v>
      </c>
      <c r="AN56" s="251" t="e">
        <f t="shared" si="35"/>
        <v>#DIV/0!</v>
      </c>
      <c r="AO56" s="257"/>
      <c r="AP56" s="253"/>
      <c r="AQ56" s="254"/>
      <c r="AR56" s="244"/>
      <c r="AS56" s="244"/>
      <c r="AT56" s="255"/>
      <c r="AU56" s="256"/>
    </row>
    <row r="57" spans="1:49" s="50" customFormat="1" hidden="1" x14ac:dyDescent="0.25">
      <c r="A57" s="123">
        <v>13</v>
      </c>
      <c r="B57" s="245">
        <f>'[1]data faskes19'!B22</f>
        <v>0</v>
      </c>
      <c r="C57" s="185"/>
      <c r="D57" s="125">
        <f>'[1]data faskes19'!E22</f>
        <v>0</v>
      </c>
      <c r="E57" s="123">
        <f>COUNTIFS('[1]Form 3E'!$C$15:$C$726,"&gt;="&amp;$AZ$10,'[1]Form 3E'!$C$15:$C$726,"&lt;="&amp;$BA$10,'[1]Form 3E'!$M$15:$M$726,"R",'[1]Form 3E'!$H$15:$H$726,B57)</f>
        <v>0</v>
      </c>
      <c r="F57" s="123">
        <f>COUNTIFS('[1]Form 3E'!$C$15:$C$726,"&gt;="&amp;$AZ$10,'[1]Form 3E'!$C$15:$C$726,"&lt;="&amp;$BA$10,'[1]Form 3E'!$M$15:$M$726,"NR",'[1]Form 3E'!$H$15:$H$726,B57)</f>
        <v>0</v>
      </c>
      <c r="G57" s="123">
        <f t="shared" si="21"/>
        <v>0</v>
      </c>
      <c r="H57" s="246" t="e">
        <f t="shared" si="22"/>
        <v>#DIV/0!</v>
      </c>
      <c r="I57" s="133" t="e">
        <f t="shared" si="23"/>
        <v>#DIV/0!</v>
      </c>
      <c r="J57" s="123">
        <f t="shared" si="24"/>
        <v>0</v>
      </c>
      <c r="K57" s="247"/>
      <c r="L57" s="246" t="e">
        <f t="shared" si="25"/>
        <v>#DIV/0!</v>
      </c>
      <c r="M57" s="123">
        <f>COUNTIFS('[1]Form 3E'!$M$15:$M$726,"R",'[1]Form 3E'!$P$15:$P$726,"&gt;="&amp;$AZ$10,'[1]Form 3E'!$P$15:$P$726,"&lt;="&amp;$BA$10,'[1]Form 3E'!$H$15:$H$726,B57)</f>
        <v>0</v>
      </c>
      <c r="N57" s="133" t="e">
        <f t="shared" si="26"/>
        <v>#DIV/0!</v>
      </c>
      <c r="O57" s="123">
        <f>COUNTIFS('[1]Form 3E'!$M$15:$M$726,"R",'[1]Form 3E'!$Q$15:$Q$726,"&gt;="&amp;$AZ$10,'[1]Form 3E'!$Q$15:$Q$726,"&lt;="&amp;$BA$10,'[1]Form 3E'!$H$15:$H$726,B57)</f>
        <v>0</v>
      </c>
      <c r="P57" s="248" t="e">
        <f t="shared" si="27"/>
        <v>#DIV/0!</v>
      </c>
      <c r="Q57" s="123">
        <f>COUNTIFS('[1]Form 3E'!$C$15:$C$726,"&gt;="&amp;$AZ$10,'[1]Form 3E'!$C$15:$C$726,"&lt;="&amp;$BA$10,'[1]Form 3E'!$M$15:$M$726,"R",'[1]Form 3E'!$V$15:$V$726,"Y",'[1]Form 3E'!$H$15:$H$726,B57)</f>
        <v>0</v>
      </c>
      <c r="R57" s="127" t="e">
        <f t="shared" si="28"/>
        <v>#DIV/0!</v>
      </c>
      <c r="S57" s="193"/>
      <c r="T57" s="126"/>
      <c r="U57" s="131"/>
      <c r="V57" s="127"/>
      <c r="W57" s="249">
        <f>SUMIFS('[1]Form 3E'!$X$15:$X$726,'[1]Form 3E'!$Z$15:$Z$726,"&gt;="&amp;$AZ$10,'[1]Form 3E'!$Z$15:$Z$726,"&lt;="&amp;$BA$10,'[1]Form 3E'!$M$15:$M$726,"R",'[1]Form 3E'!$H$15:$H$726,B57)</f>
        <v>0</v>
      </c>
      <c r="X57" s="129">
        <f>'[1]data faskes19'!J22</f>
        <v>0</v>
      </c>
      <c r="Y57" s="133" t="e">
        <f t="shared" si="29"/>
        <v>#DIV/0!</v>
      </c>
      <c r="Z57" s="131">
        <f>COUNTIFS('[1]Form 3E'!$AA$15:$AA$726,"&gt;="&amp;$AZ$10,'[1]Form 3E'!$AA$15:$AA$726,"&lt;="&amp;$BA$10,'[1]Form 3E'!$M$15:$M$726,"R",'[1]Form 3E'!$H$15:$H$726,B57)</f>
        <v>0</v>
      </c>
      <c r="AA57" s="250" t="e">
        <f t="shared" si="30"/>
        <v>#DIV/0!</v>
      </c>
      <c r="AB57" s="131">
        <f>COUNTIFS('[1]Form 3E'!$AB$15:$AB$726,"&gt;="&amp;$AZ$10,'[1]Form 3E'!$AB$15:$AB$726,"&lt;="&amp;$BA$10,'[1]Form 3E'!$M$15:$M$726,"R",'[1]Form 3E'!$H$15:$H$726,B57)</f>
        <v>0</v>
      </c>
      <c r="AC57" s="127" t="e">
        <f t="shared" si="31"/>
        <v>#DIV/0!</v>
      </c>
      <c r="AD57" s="131">
        <f>COUNTIFS('[1]Form 3E'!$AD$15:$AD$726,"&gt;="&amp;$AZ$10,'[1]Form 3E'!$AD$15:$AD$726,"&lt;="&amp;$BA$10,'[1]Form 3E'!$M$15:$M$726,"R",'[1]Form 3E'!$AE$15:$AE$726,"R",'[1]Form 3E'!$H$15:$H$726,B57)</f>
        <v>0</v>
      </c>
      <c r="AE57" s="251" t="e">
        <f t="shared" si="32"/>
        <v>#DIV/0!</v>
      </c>
      <c r="AF57" s="134"/>
      <c r="AG57" s="131">
        <f>COUNTIFS('[1]Form 3E'!$AF$15:$AF$726,"&gt;="&amp;$AZ$10,'[1]Form 3E'!$AF$15:$AF$726,"&lt;="&amp;$BA$10,'[1]Form 3E'!$AG$15:$AG$726,"R",'[1]Form 3E'!$H$15:$H$726,B57)</f>
        <v>0</v>
      </c>
      <c r="AH57" s="131">
        <f>COUNTIFS('[1]Form 3E'!$AF$15:$AF$726,"&gt;="&amp;$AZ$10,'[1]Form 3E'!$AF$15:$AF$726,"&lt;="&amp;$BA$10,'[1]Form 3E'!$AG$15:$AG$726,"NR",'[1]Form 3E'!$H$15:$H$726,B57)</f>
        <v>0</v>
      </c>
      <c r="AI57" s="123">
        <f t="shared" si="33"/>
        <v>0</v>
      </c>
      <c r="AJ57" s="127" t="e">
        <f t="shared" si="34"/>
        <v>#DIV/0!</v>
      </c>
      <c r="AK57" s="131">
        <f>COUNTIFS('[1]Form 3E'!$AH$15:$AH$726,"&gt;="&amp;$AZ$10,'[1]Form 3E'!$AH$15:$AH$726,"&lt;="&amp;$BA$10,'[1]Form 3E'!$AG$15:$AG$726,"R",'[1]Form 3E'!$H$15:$H$726,B57)</f>
        <v>0</v>
      </c>
      <c r="AL57" s="250" t="e">
        <f t="shared" si="20"/>
        <v>#DIV/0!</v>
      </c>
      <c r="AM57" s="131">
        <f>COUNTIFS('[1]Form 3E'!$AI$15:$AI$726,"&gt;="&amp;$AZ$10,'[1]Form 3E'!$AI$15:$AI$726,"&lt;="&amp;$BA$10,'[1]Form 3E'!$AG$15:$AG$726,"R",'[1]Form 3E'!$H$15:$H$726,B57)</f>
        <v>0</v>
      </c>
      <c r="AN57" s="251" t="e">
        <f t="shared" si="35"/>
        <v>#DIV/0!</v>
      </c>
      <c r="AO57" s="257"/>
      <c r="AP57" s="253"/>
      <c r="AQ57" s="254"/>
      <c r="AR57" s="244"/>
      <c r="AS57" s="244"/>
      <c r="AT57" s="255"/>
      <c r="AU57" s="256"/>
    </row>
    <row r="58" spans="1:49" s="145" customFormat="1" hidden="1" x14ac:dyDescent="0.25">
      <c r="A58" s="123">
        <v>14</v>
      </c>
      <c r="B58" s="245">
        <f>'[1]data faskes19'!B23</f>
        <v>0</v>
      </c>
      <c r="C58" s="185"/>
      <c r="D58" s="125">
        <f>'[1]data faskes19'!E23</f>
        <v>0</v>
      </c>
      <c r="E58" s="123">
        <f>COUNTIFS('[1]Form 3E'!$C$15:$C$726,"&gt;="&amp;$AZ$10,'[1]Form 3E'!$C$15:$C$726,"&lt;="&amp;$BA$10,'[1]Form 3E'!$M$15:$M$726,"R",'[1]Form 3E'!$H$15:$H$726,B58)</f>
        <v>0</v>
      </c>
      <c r="F58" s="123">
        <f>COUNTIFS('[1]Form 3E'!$C$15:$C$726,"&gt;="&amp;$AZ$10,'[1]Form 3E'!$C$15:$C$726,"&lt;="&amp;$BA$10,'[1]Form 3E'!$M$15:$M$726,"NR",'[1]Form 3E'!$H$15:$H$726,B58)</f>
        <v>0</v>
      </c>
      <c r="G58" s="123">
        <f t="shared" si="21"/>
        <v>0</v>
      </c>
      <c r="H58" s="246" t="e">
        <f t="shared" si="22"/>
        <v>#DIV/0!</v>
      </c>
      <c r="I58" s="133" t="e">
        <f t="shared" si="23"/>
        <v>#DIV/0!</v>
      </c>
      <c r="J58" s="123">
        <f t="shared" si="24"/>
        <v>0</v>
      </c>
      <c r="K58" s="247"/>
      <c r="L58" s="246" t="e">
        <f t="shared" si="25"/>
        <v>#DIV/0!</v>
      </c>
      <c r="M58" s="123">
        <f>COUNTIFS('[1]Form 3E'!$M$15:$M$726,"R",'[1]Form 3E'!$P$15:$P$726,"&gt;="&amp;$AZ$10,'[1]Form 3E'!$P$15:$P$726,"&lt;="&amp;$BA$10,'[1]Form 3E'!$H$15:$H$726,B58)</f>
        <v>0</v>
      </c>
      <c r="N58" s="133" t="e">
        <f t="shared" si="26"/>
        <v>#DIV/0!</v>
      </c>
      <c r="O58" s="123">
        <f>COUNTIFS('[1]Form 3E'!$M$15:$M$726,"R",'[1]Form 3E'!$Q$15:$Q$726,"&gt;="&amp;$AZ$10,'[1]Form 3E'!$Q$15:$Q$726,"&lt;="&amp;$BA$10,'[1]Form 3E'!$H$15:$H$726,B58)</f>
        <v>0</v>
      </c>
      <c r="P58" s="248" t="e">
        <f t="shared" si="27"/>
        <v>#DIV/0!</v>
      </c>
      <c r="Q58" s="123">
        <f>COUNTIFS('[1]Form 3E'!$C$15:$C$726,"&gt;="&amp;$AZ$10,'[1]Form 3E'!$C$15:$C$726,"&lt;="&amp;$BA$10,'[1]Form 3E'!$M$15:$M$726,"R",'[1]Form 3E'!$V$15:$V$726,"Y",'[1]Form 3E'!$H$15:$H$726,B58)</f>
        <v>0</v>
      </c>
      <c r="R58" s="127" t="e">
        <f t="shared" si="28"/>
        <v>#DIV/0!</v>
      </c>
      <c r="S58" s="193"/>
      <c r="T58" s="126"/>
      <c r="U58" s="131"/>
      <c r="V58" s="127"/>
      <c r="W58" s="249">
        <f>SUMIFS('[1]Form 3E'!$X$15:$X$726,'[1]Form 3E'!$Z$15:$Z$726,"&gt;="&amp;$AZ$10,'[1]Form 3E'!$Z$15:$Z$726,"&lt;="&amp;$BA$10,'[1]Form 3E'!$M$15:$M$726,"R",'[1]Form 3E'!$H$15:$H$726,B58)</f>
        <v>0</v>
      </c>
      <c r="X58" s="129">
        <f>'[1]data faskes19'!J23</f>
        <v>0</v>
      </c>
      <c r="Y58" s="133" t="e">
        <f t="shared" si="29"/>
        <v>#DIV/0!</v>
      </c>
      <c r="Z58" s="131">
        <f>COUNTIFS('[1]Form 3E'!$AA$15:$AA$726,"&gt;="&amp;$AZ$10,'[1]Form 3E'!$AA$15:$AA$726,"&lt;="&amp;$BA$10,'[1]Form 3E'!$M$15:$M$726,"R",'[1]Form 3E'!$H$15:$H$726,B58)</f>
        <v>0</v>
      </c>
      <c r="AA58" s="250" t="e">
        <f t="shared" si="30"/>
        <v>#DIV/0!</v>
      </c>
      <c r="AB58" s="131">
        <f>COUNTIFS('[1]Form 3E'!$AB$15:$AB$726,"&gt;="&amp;$AZ$10,'[1]Form 3E'!$AB$15:$AB$726,"&lt;="&amp;$BA$10,'[1]Form 3E'!$M$15:$M$726,"R",'[1]Form 3E'!$H$15:$H$726,B58)</f>
        <v>0</v>
      </c>
      <c r="AC58" s="127" t="e">
        <f t="shared" si="31"/>
        <v>#DIV/0!</v>
      </c>
      <c r="AD58" s="131">
        <f>COUNTIFS('[1]Form 3E'!$AD$15:$AD$726,"&gt;="&amp;$AZ$10,'[1]Form 3E'!$AD$15:$AD$726,"&lt;="&amp;$BA$10,'[1]Form 3E'!$M$15:$M$726,"R",'[1]Form 3E'!$AE$15:$AE$726,"R",'[1]Form 3E'!$H$15:$H$726,B58)</f>
        <v>0</v>
      </c>
      <c r="AE58" s="251" t="e">
        <f t="shared" si="32"/>
        <v>#DIV/0!</v>
      </c>
      <c r="AF58" s="134"/>
      <c r="AG58" s="131">
        <f>COUNTIFS('[1]Form 3E'!$AF$15:$AF$726,"&gt;="&amp;$AZ$10,'[1]Form 3E'!$AF$15:$AF$726,"&lt;="&amp;$BA$10,'[1]Form 3E'!$AG$15:$AG$726,"R",'[1]Form 3E'!$H$15:$H$726,B58)</f>
        <v>0</v>
      </c>
      <c r="AH58" s="131">
        <f>COUNTIFS('[1]Form 3E'!$AF$15:$AF$726,"&gt;="&amp;$AZ$10,'[1]Form 3E'!$AF$15:$AF$726,"&lt;="&amp;$BA$10,'[1]Form 3E'!$AG$15:$AG$726,"NR",'[1]Form 3E'!$H$15:$H$726,B58)</f>
        <v>0</v>
      </c>
      <c r="AI58" s="123">
        <f t="shared" si="33"/>
        <v>0</v>
      </c>
      <c r="AJ58" s="127" t="e">
        <f t="shared" si="34"/>
        <v>#DIV/0!</v>
      </c>
      <c r="AK58" s="131">
        <f>COUNTIFS('[1]Form 3E'!$AH$15:$AH$726,"&gt;="&amp;$AZ$10,'[1]Form 3E'!$AH$15:$AH$726,"&lt;="&amp;$BA$10,'[1]Form 3E'!$AG$15:$AG$726,"R",'[1]Form 3E'!$H$15:$H$726,B58)</f>
        <v>0</v>
      </c>
      <c r="AL58" s="250" t="e">
        <f t="shared" si="20"/>
        <v>#DIV/0!</v>
      </c>
      <c r="AM58" s="131">
        <f>COUNTIFS('[1]Form 3E'!$AI$15:$AI$726,"&gt;="&amp;$AZ$10,'[1]Form 3E'!$AI$15:$AI$726,"&lt;="&amp;$BA$10,'[1]Form 3E'!$AG$15:$AG$726,"R",'[1]Form 3E'!$H$15:$H$726,B58)</f>
        <v>0</v>
      </c>
      <c r="AN58" s="251" t="e">
        <f t="shared" si="35"/>
        <v>#DIV/0!</v>
      </c>
      <c r="AO58" s="258"/>
      <c r="AP58" s="253"/>
      <c r="AQ58" s="254"/>
      <c r="AR58" s="244"/>
      <c r="AS58" s="244"/>
      <c r="AT58" s="255"/>
      <c r="AU58" s="256"/>
    </row>
    <row r="59" spans="1:49" s="145" customFormat="1" hidden="1" x14ac:dyDescent="0.25">
      <c r="A59" s="123">
        <v>15</v>
      </c>
      <c r="B59" s="245">
        <f>'[1]data faskes19'!B24</f>
        <v>0</v>
      </c>
      <c r="C59" s="185"/>
      <c r="D59" s="125">
        <f>'[1]data faskes19'!E24</f>
        <v>0</v>
      </c>
      <c r="E59" s="123">
        <f>COUNTIFS('[1]Form 3E'!$C$15:$C$726,"&gt;="&amp;$AZ$10,'[1]Form 3E'!$C$15:$C$726,"&lt;="&amp;$BA$10,'[1]Form 3E'!$M$15:$M$726,"R",'[1]Form 3E'!$H$15:$H$726,B59)</f>
        <v>0</v>
      </c>
      <c r="F59" s="123">
        <f>COUNTIFS('[1]Form 3E'!$C$15:$C$726,"&gt;="&amp;$AZ$10,'[1]Form 3E'!$C$15:$C$726,"&lt;="&amp;$BA$10,'[1]Form 3E'!$M$15:$M$726,"NR",'[1]Form 3E'!$H$15:$H$726,B59)</f>
        <v>0</v>
      </c>
      <c r="G59" s="123">
        <f t="shared" si="21"/>
        <v>0</v>
      </c>
      <c r="H59" s="246" t="e">
        <f t="shared" si="22"/>
        <v>#DIV/0!</v>
      </c>
      <c r="I59" s="133" t="e">
        <f t="shared" si="23"/>
        <v>#DIV/0!</v>
      </c>
      <c r="J59" s="123">
        <f t="shared" si="24"/>
        <v>0</v>
      </c>
      <c r="K59" s="247"/>
      <c r="L59" s="246" t="e">
        <f t="shared" si="25"/>
        <v>#DIV/0!</v>
      </c>
      <c r="M59" s="123">
        <f>COUNTIFS('[1]Form 3E'!$M$15:$M$726,"R",'[1]Form 3E'!$P$15:$P$726,"&gt;="&amp;$AZ$10,'[1]Form 3E'!$P$15:$P$726,"&lt;="&amp;$BA$10,'[1]Form 3E'!$H$15:$H$726,B59)</f>
        <v>0</v>
      </c>
      <c r="N59" s="133" t="e">
        <f t="shared" si="26"/>
        <v>#DIV/0!</v>
      </c>
      <c r="O59" s="123">
        <f>COUNTIFS('[1]Form 3E'!$M$15:$M$726,"R",'[1]Form 3E'!$Q$15:$Q$726,"&gt;="&amp;$AZ$10,'[1]Form 3E'!$Q$15:$Q$726,"&lt;="&amp;$BA$10,'[1]Form 3E'!$H$15:$H$726,B59)</f>
        <v>0</v>
      </c>
      <c r="P59" s="248" t="e">
        <f t="shared" si="27"/>
        <v>#DIV/0!</v>
      </c>
      <c r="Q59" s="123">
        <f>COUNTIFS('[1]Form 3E'!$C$15:$C$726,"&gt;="&amp;$AZ$10,'[1]Form 3E'!$C$15:$C$726,"&lt;="&amp;$BA$10,'[1]Form 3E'!$M$15:$M$726,"R",'[1]Form 3E'!$V$15:$V$726,"Y",'[1]Form 3E'!$H$15:$H$726,B59)</f>
        <v>0</v>
      </c>
      <c r="R59" s="127" t="e">
        <f t="shared" si="28"/>
        <v>#DIV/0!</v>
      </c>
      <c r="S59" s="193"/>
      <c r="T59" s="126"/>
      <c r="U59" s="131"/>
      <c r="V59" s="127"/>
      <c r="W59" s="249">
        <f>SUMIFS('[1]Form 3E'!$X$15:$X$726,'[1]Form 3E'!$Z$15:$Z$726,"&gt;="&amp;$AZ$10,'[1]Form 3E'!$Z$15:$Z$726,"&lt;="&amp;$BA$10,'[1]Form 3E'!$M$15:$M$726,"R",'[1]Form 3E'!$H$15:$H$726,B59)</f>
        <v>0</v>
      </c>
      <c r="X59" s="129">
        <f>'[1]data faskes19'!J24</f>
        <v>0</v>
      </c>
      <c r="Y59" s="133" t="e">
        <f t="shared" si="29"/>
        <v>#DIV/0!</v>
      </c>
      <c r="Z59" s="131">
        <f>COUNTIFS('[1]Form 3E'!$AA$15:$AA$726,"&gt;="&amp;$AZ$10,'[1]Form 3E'!$AA$15:$AA$726,"&lt;="&amp;$BA$10,'[1]Form 3E'!$M$15:$M$726,"R",'[1]Form 3E'!$H$15:$H$726,B59)</f>
        <v>0</v>
      </c>
      <c r="AA59" s="250" t="e">
        <f t="shared" si="30"/>
        <v>#DIV/0!</v>
      </c>
      <c r="AB59" s="131">
        <f>COUNTIFS('[1]Form 3E'!$AB$15:$AB$726,"&gt;="&amp;$AZ$10,'[1]Form 3E'!$AB$15:$AB$726,"&lt;="&amp;$BA$10,'[1]Form 3E'!$M$15:$M$726,"R",'[1]Form 3E'!$H$15:$H$726,B59)</f>
        <v>0</v>
      </c>
      <c r="AC59" s="127" t="e">
        <f t="shared" si="31"/>
        <v>#DIV/0!</v>
      </c>
      <c r="AD59" s="131">
        <f>COUNTIFS('[1]Form 3E'!$AD$15:$AD$726,"&gt;="&amp;$AZ$10,'[1]Form 3E'!$AD$15:$AD$726,"&lt;="&amp;$BA$10,'[1]Form 3E'!$M$15:$M$726,"R",'[1]Form 3E'!$AE$15:$AE$726,"R",'[1]Form 3E'!$H$15:$H$726,B59)</f>
        <v>0</v>
      </c>
      <c r="AE59" s="251" t="e">
        <f t="shared" si="32"/>
        <v>#DIV/0!</v>
      </c>
      <c r="AF59" s="134"/>
      <c r="AG59" s="131">
        <f>COUNTIFS('[1]Form 3E'!$AF$15:$AF$726,"&gt;="&amp;$AZ$10,'[1]Form 3E'!$AF$15:$AF$726,"&lt;="&amp;$BA$10,'[1]Form 3E'!$AG$15:$AG$726,"R",'[1]Form 3E'!$H$15:$H$726,B59)</f>
        <v>0</v>
      </c>
      <c r="AH59" s="131">
        <f>COUNTIFS('[1]Form 3E'!$AF$15:$AF$726,"&gt;="&amp;$AZ$10,'[1]Form 3E'!$AF$15:$AF$726,"&lt;="&amp;$BA$10,'[1]Form 3E'!$AG$15:$AG$726,"NR",'[1]Form 3E'!$H$15:$H$726,B59)</f>
        <v>0</v>
      </c>
      <c r="AI59" s="123">
        <f t="shared" si="33"/>
        <v>0</v>
      </c>
      <c r="AJ59" s="127" t="e">
        <f t="shared" si="34"/>
        <v>#DIV/0!</v>
      </c>
      <c r="AK59" s="131">
        <f>COUNTIFS('[1]Form 3E'!$AH$15:$AH$726,"&gt;="&amp;$AZ$10,'[1]Form 3E'!$AH$15:$AH$726,"&lt;="&amp;$BA$10,'[1]Form 3E'!$AG$15:$AG$726,"R",'[1]Form 3E'!$H$15:$H$726,B59)</f>
        <v>0</v>
      </c>
      <c r="AL59" s="250" t="e">
        <f t="shared" si="20"/>
        <v>#DIV/0!</v>
      </c>
      <c r="AM59" s="131">
        <f>COUNTIFS('[1]Form 3E'!$AI$15:$AI$726,"&gt;="&amp;$AZ$10,'[1]Form 3E'!$AI$15:$AI$726,"&lt;="&amp;$BA$10,'[1]Form 3E'!$AG$15:$AG$726,"R",'[1]Form 3E'!$H$15:$H$726,B59)</f>
        <v>0</v>
      </c>
      <c r="AN59" s="251" t="e">
        <f t="shared" si="35"/>
        <v>#DIV/0!</v>
      </c>
      <c r="AO59" s="258"/>
      <c r="AP59" s="253"/>
      <c r="AQ59" s="254"/>
      <c r="AR59" s="244"/>
      <c r="AS59" s="244"/>
      <c r="AT59" s="255"/>
      <c r="AU59" s="256"/>
    </row>
    <row r="60" spans="1:49" s="50" customFormat="1" x14ac:dyDescent="0.25">
      <c r="A60" s="147"/>
      <c r="B60" s="259"/>
      <c r="C60" s="260"/>
      <c r="D60" s="261"/>
      <c r="E60" s="147">
        <f>COUNTIFS('[1]Form 3E'!$C$15:$C$726,"&gt;="&amp;$AZ$10,'[1]Form 3E'!$C$15:$C$726,"&lt;="&amp;$BA$10,'[1]Form 3E'!$M$15:$M$726,"R",'[1]Form 3E'!$H$15:$H$726,B60)</f>
        <v>0</v>
      </c>
      <c r="F60" s="147">
        <f>COUNTIFS('[1]Form 3E'!$C$15:$C$726,"&gt;="&amp;$AZ$10,'[1]Form 3E'!$C$15:$C$726,"&lt;="&amp;$BA$10,'[1]Form 3E'!$M$15:$M$726,"NR",'[1]Form 3E'!$H$15:$H$726,B60)</f>
        <v>0</v>
      </c>
      <c r="G60" s="147">
        <f t="shared" si="21"/>
        <v>0</v>
      </c>
      <c r="H60" s="262" t="e">
        <f t="shared" si="22"/>
        <v>#DIV/0!</v>
      </c>
      <c r="I60" s="158" t="e">
        <f t="shared" si="23"/>
        <v>#DIV/0!</v>
      </c>
      <c r="J60" s="147">
        <f t="shared" si="24"/>
        <v>0</v>
      </c>
      <c r="K60" s="263"/>
      <c r="L60" s="262" t="e">
        <f t="shared" si="25"/>
        <v>#DIV/0!</v>
      </c>
      <c r="M60" s="147">
        <f>COUNTIFS('[1]Form 3E'!$M$15:$M$726,"R",'[1]Form 3E'!$P$15:$P$726,"&gt;="&amp;$AZ$10,'[1]Form 3E'!$P$15:$P$726,"&lt;="&amp;$BA$10,'[1]Form 3E'!$H$15:$H$726,B60)</f>
        <v>0</v>
      </c>
      <c r="N60" s="158" t="e">
        <f t="shared" si="26"/>
        <v>#DIV/0!</v>
      </c>
      <c r="O60" s="147">
        <f>COUNTIFS('[1]Form 3E'!$M$15:$M$726,"R",'[1]Form 3E'!$Q$15:$Q$726,"&gt;="&amp;$AZ$10,'[1]Form 3E'!$Q$15:$Q$726,"&lt;="&amp;$BA$10,'[1]Form 3E'!$H$15:$H$726,B60)</f>
        <v>0</v>
      </c>
      <c r="P60" s="264" t="e">
        <f t="shared" si="27"/>
        <v>#DIV/0!</v>
      </c>
      <c r="Q60" s="147">
        <f>COUNTIFS('[1]Form 3E'!$C$15:$C$726,"&gt;="&amp;$AZ$10,'[1]Form 3E'!$C$15:$C$726,"&lt;="&amp;$BA$10,'[1]Form 3E'!$M$15:$M$726,"R",'[1]Form 3E'!$V$15:$V$726,"Y",'[1]Form 3E'!$H$15:$H$726,B60)</f>
        <v>0</v>
      </c>
      <c r="R60" s="152" t="e">
        <f t="shared" si="28"/>
        <v>#DIV/0!</v>
      </c>
      <c r="S60" s="157"/>
      <c r="T60" s="265"/>
      <c r="U60" s="266"/>
      <c r="V60" s="152"/>
      <c r="W60" s="267">
        <f>SUMIFS('[1]Form 3E'!$X$15:$X$726,'[1]Form 3E'!$Z$15:$Z$726,"&gt;="&amp;$AZ$10,'[1]Form 3E'!$Z$15:$Z$726,"&lt;="&amp;$BA$10,'[1]Form 3E'!$M$15:$M$726,"R",'[1]Form 3E'!$H$15:$H$726,B60)</f>
        <v>0</v>
      </c>
      <c r="X60" s="268"/>
      <c r="Y60" s="158" t="e">
        <f t="shared" si="29"/>
        <v>#DIV/0!</v>
      </c>
      <c r="Z60" s="156">
        <f>COUNTIFS('[1]Form 3E'!$AA$15:$AA$726,"&gt;="&amp;$AZ$10,'[1]Form 3E'!$AA$15:$AA$726,"&lt;="&amp;$BA$10,'[1]Form 3E'!$M$15:$M$726,"R",'[1]Form 3E'!$H$15:$H$726,B60)</f>
        <v>0</v>
      </c>
      <c r="AA60" s="269" t="e">
        <f t="shared" si="30"/>
        <v>#DIV/0!</v>
      </c>
      <c r="AB60" s="156">
        <f>COUNTIFS('[1]Form 3E'!$AB$15:$AB$726,"&gt;="&amp;$AZ$10,'[1]Form 3E'!$AB$15:$AB$726,"&lt;="&amp;$BA$10,'[1]Form 3E'!$M$15:$M$726,"R",'[1]Form 3E'!$H$15:$H$726,B60)</f>
        <v>0</v>
      </c>
      <c r="AC60" s="152" t="e">
        <f t="shared" si="31"/>
        <v>#DIV/0!</v>
      </c>
      <c r="AD60" s="156">
        <f>COUNTIFS('[1]Form 3E'!$AD$15:$AD$726,"&gt;="&amp;$AZ$10,'[1]Form 3E'!$AD$15:$AD$726,"&lt;="&amp;$BA$10,'[1]Form 3E'!$M$15:$M$726,"R",'[1]Form 3E'!$AE$15:$AE$726,"R",'[1]Form 3E'!$H$15:$H$726,B60)</f>
        <v>0</v>
      </c>
      <c r="AE60" s="270" t="e">
        <f t="shared" si="32"/>
        <v>#DIV/0!</v>
      </c>
      <c r="AF60" s="154"/>
      <c r="AG60" s="156">
        <f>COUNTIFS('[1]Form 3E'!$AF$15:$AF$726,"&gt;="&amp;$AZ$10,'[1]Form 3E'!$AF$15:$AF$726,"&lt;="&amp;$BA$10,'[1]Form 3E'!$AG$15:$AG$726,"R",'[1]Form 3E'!$H$15:$H$726,B60)</f>
        <v>0</v>
      </c>
      <c r="AH60" s="156">
        <f>COUNTIFS('[1]Form 3E'!$AF$15:$AF$726,"&gt;="&amp;$AZ$10,'[1]Form 3E'!$AF$15:$AF$726,"&lt;="&amp;$BA$10,'[1]Form 3E'!$AG$15:$AG$726,"NR",'[1]Form 3E'!$H$15:$H$726,B60)</f>
        <v>0</v>
      </c>
      <c r="AI60" s="147">
        <f t="shared" si="33"/>
        <v>0</v>
      </c>
      <c r="AJ60" s="152" t="e">
        <f t="shared" si="34"/>
        <v>#DIV/0!</v>
      </c>
      <c r="AK60" s="156">
        <f>COUNTIFS('[1]Form 3E'!$AH$15:$AH$726,"&gt;="&amp;$AZ$10,'[1]Form 3E'!$AH$15:$AH$726,"&lt;="&amp;$BA$10,'[1]Form 3E'!$AG$15:$AG$726,"R",'[1]Form 3E'!$H$15:$H$726,B60)</f>
        <v>0</v>
      </c>
      <c r="AL60" s="269" t="e">
        <f t="shared" si="20"/>
        <v>#DIV/0!</v>
      </c>
      <c r="AM60" s="156">
        <f>COUNTIFS('[1]Form 3E'!$AI$15:$AI$726,"&gt;="&amp;$AZ$10,'[1]Form 3E'!$AI$15:$AI$726,"&lt;="&amp;$BA$10,'[1]Form 3E'!$AG$15:$AG$726,"R",'[1]Form 3E'!$H$15:$H$726,B60)</f>
        <v>0</v>
      </c>
      <c r="AN60" s="270" t="e">
        <f t="shared" si="35"/>
        <v>#DIV/0!</v>
      </c>
      <c r="AO60" s="271"/>
      <c r="AP60" s="272"/>
      <c r="AQ60" s="273"/>
      <c r="AR60" s="244"/>
      <c r="AS60" s="244"/>
      <c r="AT60" s="255"/>
      <c r="AU60" s="256"/>
    </row>
    <row r="61" spans="1:49" s="50" customFormat="1" x14ac:dyDescent="0.25">
      <c r="A61" s="164"/>
      <c r="B61" s="274" t="s">
        <v>90</v>
      </c>
      <c r="C61" s="275"/>
      <c r="D61" s="167">
        <f>'[1]data faskes19'!E27</f>
        <v>1000</v>
      </c>
      <c r="E61" s="168">
        <f>SUM(E45:E60)</f>
        <v>0</v>
      </c>
      <c r="F61" s="168">
        <f>SUM(F45:F60)</f>
        <v>33</v>
      </c>
      <c r="G61" s="276">
        <f t="shared" si="21"/>
        <v>33</v>
      </c>
      <c r="H61" s="277">
        <f t="shared" si="22"/>
        <v>3.3000000000000003</v>
      </c>
      <c r="I61" s="178">
        <f t="shared" si="23"/>
        <v>0</v>
      </c>
      <c r="J61" s="276">
        <f t="shared" si="24"/>
        <v>33</v>
      </c>
      <c r="K61" s="278"/>
      <c r="L61" s="277">
        <f t="shared" si="25"/>
        <v>3.3000000000000003</v>
      </c>
      <c r="M61" s="164">
        <f>SUM(M45:M60)</f>
        <v>0</v>
      </c>
      <c r="N61" s="178" t="e">
        <f t="shared" si="26"/>
        <v>#DIV/0!</v>
      </c>
      <c r="O61" s="276">
        <f>SUM(O45:O60)</f>
        <v>0</v>
      </c>
      <c r="P61" s="279" t="e">
        <f t="shared" si="27"/>
        <v>#DIV/0!</v>
      </c>
      <c r="Q61" s="177">
        <f>SUM(Q45:Q60)</f>
        <v>0</v>
      </c>
      <c r="R61" s="170" t="e">
        <f t="shared" si="28"/>
        <v>#DIV/0!</v>
      </c>
      <c r="S61" s="175"/>
      <c r="T61" s="280"/>
      <c r="U61" s="177"/>
      <c r="V61" s="170"/>
      <c r="W61" s="281">
        <f>SUM(W45:W60)</f>
        <v>0</v>
      </c>
      <c r="X61" s="282">
        <f>'[1]data faskes19'!J27</f>
        <v>70</v>
      </c>
      <c r="Y61" s="178">
        <f t="shared" si="29"/>
        <v>0</v>
      </c>
      <c r="Z61" s="177">
        <f>SUM(Z45:Z60)</f>
        <v>0</v>
      </c>
      <c r="AA61" s="283" t="e">
        <f t="shared" si="30"/>
        <v>#DIV/0!</v>
      </c>
      <c r="AB61" s="179">
        <f>SUM(AB45:AB60)</f>
        <v>0</v>
      </c>
      <c r="AC61" s="170" t="e">
        <f>AB61/W61*100</f>
        <v>#DIV/0!</v>
      </c>
      <c r="AD61" s="181">
        <f>SUM(AD45:AD60)</f>
        <v>0</v>
      </c>
      <c r="AE61" s="284" t="e">
        <f t="shared" si="32"/>
        <v>#DIV/0!</v>
      </c>
      <c r="AF61" s="172"/>
      <c r="AG61" s="164">
        <f>SUM(AG45:AG60)</f>
        <v>0</v>
      </c>
      <c r="AH61" s="276">
        <f>SUM(AH45:AH60)</f>
        <v>0</v>
      </c>
      <c r="AI61" s="276">
        <f t="shared" si="33"/>
        <v>0</v>
      </c>
      <c r="AJ61" s="170" t="e">
        <f t="shared" si="34"/>
        <v>#DIV/0!</v>
      </c>
      <c r="AK61" s="177">
        <f>SUM(AK45:AK60)</f>
        <v>0</v>
      </c>
      <c r="AL61" s="283" t="e">
        <f t="shared" si="20"/>
        <v>#DIV/0!</v>
      </c>
      <c r="AM61" s="171">
        <f>SUM(AM45:AM60)</f>
        <v>0</v>
      </c>
      <c r="AN61" s="284" t="e">
        <f t="shared" si="35"/>
        <v>#DIV/0!</v>
      </c>
      <c r="AO61" s="285"/>
      <c r="AP61" s="286"/>
      <c r="AQ61" s="287"/>
      <c r="AR61" s="244"/>
      <c r="AS61" s="244"/>
      <c r="AT61" s="255"/>
      <c r="AU61" s="256"/>
    </row>
    <row r="62" spans="1:49" s="50" customFormat="1" x14ac:dyDescent="0.25">
      <c r="A62" s="123"/>
      <c r="B62" s="288" t="s">
        <v>58</v>
      </c>
      <c r="C62" s="289"/>
      <c r="D62" s="290"/>
      <c r="E62" s="123">
        <f>COUNTIFS('[1]Form 3E'!$C$15:$C$726,"&gt;="&amp;$AZ$10,'[1]Form 3E'!$C$15:$C$726,"&lt;="&amp;$BA$10,'[1]Form 3E'!$M$15:$M$726,"R",'[1]Form 3E'!$H$15:$H$726,"Luar Wilayah")</f>
        <v>0</v>
      </c>
      <c r="F62" s="123">
        <f>COUNTIFS('[1]Form 3E'!$C$15:$C$726,"&gt;="&amp;$AZ$10,'[1]Form 3E'!$C$15:$C$726,"&lt;="&amp;$BA$10,'[1]Form 3E'!$M$15:$M$726,"NR",'[1]Form 3E'!$H$15:$H$726,"Luar Wilayah")</f>
        <v>9</v>
      </c>
      <c r="G62" s="123">
        <f t="shared" si="21"/>
        <v>9</v>
      </c>
      <c r="H62" s="291" t="e">
        <f t="shared" si="22"/>
        <v>#DIV/0!</v>
      </c>
      <c r="I62" s="194">
        <f t="shared" si="23"/>
        <v>0</v>
      </c>
      <c r="J62" s="123">
        <f t="shared" si="24"/>
        <v>9</v>
      </c>
      <c r="K62" s="292"/>
      <c r="L62" s="291" t="e">
        <f t="shared" si="25"/>
        <v>#DIV/0!</v>
      </c>
      <c r="M62" s="123">
        <f>COUNTIFS('[1]Form 3E'!$M$15:$M$726,"R",'[1]Form 3E'!$P$15:$P$726,"&gt;="&amp;$AZ$10,'[1]Form 3E'!$P$15:$P$726,"&lt;="&amp;$BA$10,'[1]Form 3E'!$H$15:$H$726,B62)</f>
        <v>0</v>
      </c>
      <c r="N62" s="194" t="e">
        <f t="shared" si="26"/>
        <v>#DIV/0!</v>
      </c>
      <c r="O62" s="123">
        <f>COUNTIFS('[1]Form 3E'!$M$15:$M$726,"R",'[1]Form 3E'!$Q$15:$Q$726,"&gt;="&amp;$AZ$10,'[1]Form 3E'!$Q$15:$Q$726,"&lt;="&amp;$BA$10,'[1]Form 3E'!$H$15:$H$726,B62)</f>
        <v>0</v>
      </c>
      <c r="P62" s="293" t="e">
        <f t="shared" si="27"/>
        <v>#DIV/0!</v>
      </c>
      <c r="Q62" s="123">
        <f>COUNTIFS('[1]Form 3E'!$C$15:$C$726,"&gt;="&amp;$AZ$10,'[1]Form 3E'!$C$15:$C$726,"&lt;="&amp;$BA$10,'[1]Form 3E'!$M$15:$M$726,"R",'[1]Form 3E'!$V$15:$V$726,"Y",'[1]Form 3E'!$H$15:$H$726,B62)</f>
        <v>0</v>
      </c>
      <c r="R62" s="190" t="e">
        <f t="shared" si="28"/>
        <v>#DIV/0!</v>
      </c>
      <c r="S62" s="193"/>
      <c r="T62" s="189"/>
      <c r="U62" s="131"/>
      <c r="V62" s="190"/>
      <c r="W62" s="294">
        <f>SUMIFS('[1]Form 3E'!$X$15:$X$726,'[1]Form 3E'!$Z$15:$Z$726,"&gt;="&amp;$AZ$10,'[1]Form 3E'!$Z$15:$Z$726,"&lt;="&amp;$BA$10,'[1]Form 3E'!$M$15:$M$726,"R",'[1]Form 3E'!$H$15:$H$726,B62)</f>
        <v>0</v>
      </c>
      <c r="X62" s="295"/>
      <c r="Y62" s="194" t="e">
        <f t="shared" si="29"/>
        <v>#DIV/0!</v>
      </c>
      <c r="Z62" s="131">
        <f>COUNTIFS('[1]Form 3E'!$AA$15:$AA$726,"&gt;="&amp;$AZ$10,'[1]Form 3E'!$AA$15:$AA$726,"&lt;="&amp;$BA$10,'[1]Form 3E'!$M$15:$M$726,"R",'[1]Form 3E'!$H$15:$H$726,B62)</f>
        <v>0</v>
      </c>
      <c r="AA62" s="296" t="e">
        <f t="shared" si="30"/>
        <v>#DIV/0!</v>
      </c>
      <c r="AB62" s="131">
        <f>COUNTIFS('[1]Form 3E'!$AB$15:$AB$726,"&gt;="&amp;$AZ$10,'[1]Form 3E'!$AB$15:$AB$726,"&lt;="&amp;$BA$10,'[1]Form 3E'!$M$15:$M$726,"R",'[1]Form 3E'!$H$15:$H$726,B62)</f>
        <v>0</v>
      </c>
      <c r="AC62" s="190" t="e">
        <f t="shared" si="31"/>
        <v>#DIV/0!</v>
      </c>
      <c r="AD62" s="131">
        <f>COUNTIFS('[1]Form 3E'!$AD$15:$AD$726,"&gt;="&amp;$AZ$10,'[1]Form 3E'!$AD$15:$AD$726,"&lt;="&amp;$BA$10,'[1]Form 3E'!$M$15:$M$726,"R",'[1]Form 3E'!$AE$15:$AE$726,"R",'[1]Form 3E'!$H$15:$H$726,B62)</f>
        <v>0</v>
      </c>
      <c r="AE62" s="297" t="e">
        <f t="shared" si="32"/>
        <v>#DIV/0!</v>
      </c>
      <c r="AF62" s="192"/>
      <c r="AG62" s="131">
        <f>COUNTIFS('[1]Form 3E'!$AF$15:$AF$726,"&gt;="&amp;$AZ$10,'[1]Form 3E'!$AF$15:$AF$726,"&lt;="&amp;$BA$10,'[1]Form 3E'!$AG$15:$AG$726,"R",'[1]Form 3E'!$H$15:$H$726,B62)</f>
        <v>0</v>
      </c>
      <c r="AH62" s="131">
        <f>COUNTIFS('[1]Form 3E'!$AF$15:$AF$726,"&gt;="&amp;$AZ$10,'[1]Form 3E'!$AF$15:$AF$726,"&lt;="&amp;$BA$10,'[1]Form 3E'!$AG$15:$AG$726,"NR",'[1]Form 3E'!$H$15:$H$726,B62)</f>
        <v>0</v>
      </c>
      <c r="AI62" s="123">
        <f t="shared" si="33"/>
        <v>0</v>
      </c>
      <c r="AJ62" s="190" t="e">
        <f t="shared" si="34"/>
        <v>#DIV/0!</v>
      </c>
      <c r="AK62" s="131">
        <f>COUNTIFS('[1]Form 3E'!$AH$15:$AH$726,"&gt;="&amp;$AZ$10,'[1]Form 3E'!$AH$15:$AH$726,"&lt;="&amp;$BA$10,'[1]Form 3E'!$AG$15:$AG$726,"R",'[1]Form 3E'!$H$15:$H$726,B62)</f>
        <v>0</v>
      </c>
      <c r="AL62" s="296" t="e">
        <f t="shared" si="20"/>
        <v>#DIV/0!</v>
      </c>
      <c r="AM62" s="131">
        <f>COUNTIFS('[1]Form 3E'!$AI$15:$AI$726,"&gt;="&amp;$AZ$10,'[1]Form 3E'!$AI$15:$AI$726,"&lt;="&amp;$BA$10,'[1]Form 3E'!$AG$15:$AG$726,"R",'[1]Form 3E'!$H$15:$H$726,B62)</f>
        <v>0</v>
      </c>
      <c r="AN62" s="297" t="e">
        <f t="shared" si="35"/>
        <v>#DIV/0!</v>
      </c>
      <c r="AO62" s="257"/>
      <c r="AP62" s="253"/>
      <c r="AQ62" s="298"/>
      <c r="AR62" s="83"/>
      <c r="AS62" s="244"/>
      <c r="AT62" s="255"/>
      <c r="AU62" s="256"/>
    </row>
    <row r="63" spans="1:49" s="50" customFormat="1" x14ac:dyDescent="0.25">
      <c r="A63" s="197" t="s">
        <v>40</v>
      </c>
      <c r="B63" s="197"/>
      <c r="C63" s="180"/>
      <c r="D63" s="299">
        <f>D61</f>
        <v>1000</v>
      </c>
      <c r="E63" s="201">
        <f>SUM(E61:E62)</f>
        <v>0</v>
      </c>
      <c r="F63" s="300">
        <f>SUM(F61:F62)</f>
        <v>42</v>
      </c>
      <c r="G63" s="276">
        <f>E63+F63</f>
        <v>42</v>
      </c>
      <c r="H63" s="277">
        <f t="shared" si="22"/>
        <v>4.2</v>
      </c>
      <c r="I63" s="178">
        <f t="shared" si="23"/>
        <v>0</v>
      </c>
      <c r="J63" s="276">
        <f t="shared" si="24"/>
        <v>42</v>
      </c>
      <c r="K63" s="278"/>
      <c r="L63" s="277">
        <f t="shared" si="25"/>
        <v>4.2</v>
      </c>
      <c r="M63" s="301">
        <f>SUM(M61:M62)</f>
        <v>0</v>
      </c>
      <c r="N63" s="178" t="e">
        <f t="shared" si="26"/>
        <v>#DIV/0!</v>
      </c>
      <c r="O63" s="302">
        <f>SUM(O61:O62)</f>
        <v>0</v>
      </c>
      <c r="P63" s="279" t="e">
        <f t="shared" si="27"/>
        <v>#DIV/0!</v>
      </c>
      <c r="Q63" s="164">
        <f>SUM(Q61:Q62)</f>
        <v>0</v>
      </c>
      <c r="R63" s="170" t="e">
        <f t="shared" si="28"/>
        <v>#DIV/0!</v>
      </c>
      <c r="S63" s="175"/>
      <c r="T63" s="280"/>
      <c r="U63" s="177"/>
      <c r="V63" s="170"/>
      <c r="W63" s="281">
        <f>SUM(W61:W62)</f>
        <v>0</v>
      </c>
      <c r="X63" s="282">
        <f>X61</f>
        <v>70</v>
      </c>
      <c r="Y63" s="178">
        <f t="shared" si="29"/>
        <v>0</v>
      </c>
      <c r="Z63" s="177">
        <f>SUM(Z61:Z62)</f>
        <v>0</v>
      </c>
      <c r="AA63" s="283" t="e">
        <f t="shared" si="30"/>
        <v>#DIV/0!</v>
      </c>
      <c r="AB63" s="202">
        <f>SUM(AB61:AB62)</f>
        <v>0</v>
      </c>
      <c r="AC63" s="170" t="e">
        <f t="shared" si="31"/>
        <v>#DIV/0!</v>
      </c>
      <c r="AD63" s="181">
        <f>SUM(AD61:AD62)</f>
        <v>0</v>
      </c>
      <c r="AE63" s="284" t="e">
        <f t="shared" si="32"/>
        <v>#DIV/0!</v>
      </c>
      <c r="AF63" s="172"/>
      <c r="AG63" s="164">
        <f>SUM(AG61:AG62)</f>
        <v>0</v>
      </c>
      <c r="AH63" s="276">
        <f>SUM(AH61:AH62)</f>
        <v>0</v>
      </c>
      <c r="AI63" s="276">
        <f t="shared" si="33"/>
        <v>0</v>
      </c>
      <c r="AJ63" s="170" t="e">
        <f t="shared" si="34"/>
        <v>#DIV/0!</v>
      </c>
      <c r="AK63" s="177">
        <f>SUM(AK61:AK62)</f>
        <v>0</v>
      </c>
      <c r="AL63" s="283" t="e">
        <f t="shared" si="20"/>
        <v>#DIV/0!</v>
      </c>
      <c r="AM63" s="205">
        <f>SUM(AM61:AM62)</f>
        <v>0</v>
      </c>
      <c r="AN63" s="284" t="e">
        <f t="shared" si="35"/>
        <v>#DIV/0!</v>
      </c>
      <c r="AO63" s="285"/>
      <c r="AP63" s="286"/>
      <c r="AQ63" s="303"/>
      <c r="AR63" s="304"/>
      <c r="AS63" s="244"/>
      <c r="AT63" s="255"/>
      <c r="AU63" s="256"/>
    </row>
    <row r="64" spans="1:49" s="207" customFormat="1" x14ac:dyDescent="0.25">
      <c r="AA64" s="209"/>
      <c r="AB64" s="209"/>
      <c r="AN64" s="14"/>
      <c r="AO64" s="14"/>
      <c r="AP64" s="14"/>
      <c r="AQ64" s="14"/>
      <c r="AR64" s="14"/>
      <c r="AS64" s="14"/>
      <c r="AT64" s="14"/>
      <c r="AU64" s="14"/>
      <c r="AV64" s="14"/>
      <c r="AW64" s="14"/>
    </row>
    <row r="65" spans="1:48" x14ac:dyDescent="0.25">
      <c r="Y65" s="14"/>
      <c r="Z65" s="14"/>
      <c r="AA65" s="305"/>
      <c r="AB65" s="305"/>
      <c r="AH65" s="14"/>
      <c r="AI65" s="14"/>
    </row>
    <row r="66" spans="1:48" x14ac:dyDescent="0.25">
      <c r="Y66" s="14"/>
      <c r="Z66" s="14"/>
      <c r="AA66" s="305"/>
      <c r="AB66" s="305"/>
      <c r="AH66" s="14"/>
      <c r="AI66" s="14"/>
    </row>
    <row r="67" spans="1:48" x14ac:dyDescent="0.25">
      <c r="Y67" s="14"/>
      <c r="Z67" s="14"/>
      <c r="AA67" s="305"/>
      <c r="AB67" s="305"/>
      <c r="AH67" s="14"/>
      <c r="AI67" s="14"/>
    </row>
    <row r="68" spans="1:48" s="5" customFormat="1" ht="21" x14ac:dyDescent="0.35">
      <c r="A68" s="1"/>
      <c r="B68" s="306" t="s">
        <v>91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AA68" s="307"/>
      <c r="AB68" s="30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</row>
    <row r="69" spans="1:48" ht="15" customHeight="1" x14ac:dyDescent="0.25">
      <c r="A69" s="6"/>
      <c r="B69" s="6" t="s">
        <v>1</v>
      </c>
      <c r="C69" s="6" t="s">
        <v>2</v>
      </c>
      <c r="D69" s="6" t="str">
        <f>'[1]data faskes19'!D3</f>
        <v>PUSKESMAS KENDALKEREP</v>
      </c>
      <c r="E69" s="6"/>
      <c r="F69" s="6"/>
      <c r="G69" s="6"/>
      <c r="H69" s="6"/>
      <c r="I69" s="6" t="s">
        <v>3</v>
      </c>
      <c r="J69" s="6"/>
      <c r="K69" s="6" t="s">
        <v>2</v>
      </c>
      <c r="L69" s="6" t="str">
        <f>'[1]data faskes19'!I3</f>
        <v>KOTA MALANG</v>
      </c>
      <c r="M69" s="6"/>
      <c r="N69" s="7"/>
      <c r="O69" s="7"/>
      <c r="P69" s="7"/>
      <c r="Q69" s="7"/>
      <c r="R69" s="7"/>
      <c r="S69" s="7"/>
      <c r="T69" s="7"/>
      <c r="U69" s="308"/>
      <c r="V69" s="308"/>
      <c r="W69" s="308"/>
      <c r="X69" s="308"/>
      <c r="Y69" s="309"/>
      <c r="Z69" s="309"/>
      <c r="AA69" s="308"/>
      <c r="AB69" s="308"/>
      <c r="AC69" s="308"/>
      <c r="AD69" s="308"/>
      <c r="AE69" s="308"/>
      <c r="AF69" s="308"/>
      <c r="AG69" s="310"/>
      <c r="AH69" s="310"/>
      <c r="AI69" s="311"/>
      <c r="AJ69" s="311"/>
      <c r="AK69" s="312"/>
      <c r="AL69" s="312"/>
      <c r="AV69" s="219"/>
    </row>
    <row r="70" spans="1:48" ht="15" customHeight="1" x14ac:dyDescent="0.25">
      <c r="A70" s="6"/>
      <c r="B70" s="6" t="s">
        <v>4</v>
      </c>
      <c r="C70" s="6" t="s">
        <v>2</v>
      </c>
      <c r="D70" s="220">
        <f>'[1]data faskes19'!D4:F4</f>
        <v>1033249</v>
      </c>
      <c r="E70" s="220"/>
      <c r="F70" s="220"/>
      <c r="G70" s="6"/>
      <c r="H70" s="6"/>
      <c r="I70" s="6" t="s">
        <v>5</v>
      </c>
      <c r="J70" s="6"/>
      <c r="K70" s="6" t="s">
        <v>2</v>
      </c>
      <c r="L70" s="6" t="str">
        <f>'[1]data faskes19'!I4</f>
        <v>JAWA TIMUR</v>
      </c>
      <c r="M70" s="16"/>
      <c r="N70" s="7"/>
      <c r="O70" s="7"/>
      <c r="P70" s="7"/>
      <c r="Q70" s="7"/>
      <c r="R70" s="7"/>
      <c r="S70" s="7"/>
      <c r="T70" s="7"/>
      <c r="U70" s="308"/>
      <c r="V70" s="308"/>
      <c r="W70" s="308"/>
      <c r="X70" s="308"/>
      <c r="Y70" s="309"/>
      <c r="Z70" s="309"/>
      <c r="AA70" s="308"/>
      <c r="AB70" s="308"/>
      <c r="AC70" s="308"/>
      <c r="AD70" s="308"/>
      <c r="AE70" s="308"/>
      <c r="AF70" s="308"/>
      <c r="AG70" s="310"/>
      <c r="AH70" s="310"/>
      <c r="AI70" s="311"/>
      <c r="AJ70" s="311"/>
      <c r="AK70" s="312"/>
      <c r="AL70" s="312"/>
      <c r="AV70" s="219"/>
    </row>
    <row r="71" spans="1:48" x14ac:dyDescent="0.25">
      <c r="A71" s="6"/>
      <c r="B71" s="6" t="s">
        <v>6</v>
      </c>
      <c r="C71" s="6" t="s">
        <v>2</v>
      </c>
      <c r="D71" s="6" t="str">
        <f>'[1]data faskes19'!D5</f>
        <v>BLIMBING</v>
      </c>
      <c r="E71" s="6"/>
      <c r="F71" s="6"/>
      <c r="G71" s="6"/>
      <c r="H71" s="6"/>
      <c r="I71" s="17" t="s">
        <v>7</v>
      </c>
      <c r="J71" s="6"/>
      <c r="K71" s="18" t="s">
        <v>2</v>
      </c>
      <c r="L71" s="222">
        <f>'[1]data faskes19'!D2</f>
        <v>2022</v>
      </c>
      <c r="M71" s="6"/>
      <c r="N71" s="7"/>
      <c r="O71" s="7"/>
      <c r="P71" s="7"/>
      <c r="Q71" s="7"/>
      <c r="R71" s="7"/>
      <c r="S71" s="7"/>
      <c r="T71" s="7"/>
      <c r="U71" s="308"/>
      <c r="V71" s="308"/>
      <c r="W71" s="308"/>
      <c r="X71" s="308"/>
      <c r="Y71" s="309"/>
      <c r="Z71" s="309"/>
      <c r="AA71" s="308"/>
      <c r="AB71" s="308"/>
      <c r="AC71" s="308"/>
      <c r="AD71" s="313"/>
      <c r="AE71" s="313"/>
      <c r="AF71" s="313"/>
      <c r="AG71" s="313"/>
      <c r="AH71" s="314"/>
      <c r="AI71" s="315"/>
      <c r="AJ71" s="315"/>
      <c r="AK71" s="312"/>
      <c r="AL71" s="312"/>
    </row>
    <row r="72" spans="1:48" x14ac:dyDescent="0.25">
      <c r="A72" s="6"/>
      <c r="B72" s="6" t="s">
        <v>8</v>
      </c>
      <c r="C72" s="6" t="s">
        <v>2</v>
      </c>
      <c r="D72" s="23" t="str">
        <f>D5</f>
        <v>APRIL</v>
      </c>
      <c r="E72" s="220"/>
      <c r="F72" s="220"/>
      <c r="G72" s="6"/>
      <c r="H72" s="6"/>
      <c r="I72" s="6"/>
      <c r="J72" s="6"/>
      <c r="K72" s="6"/>
      <c r="L72" s="6"/>
      <c r="M72" s="6"/>
      <c r="N72" s="6"/>
      <c r="O72" s="7"/>
      <c r="P72" s="6"/>
      <c r="Q72" s="6"/>
      <c r="R72" s="7"/>
      <c r="S72" s="6"/>
      <c r="T72" s="9"/>
      <c r="U72" s="310"/>
      <c r="V72" s="308"/>
      <c r="W72" s="310"/>
      <c r="X72" s="310"/>
      <c r="Y72" s="316"/>
      <c r="Z72" s="316"/>
      <c r="AA72" s="310"/>
      <c r="AB72" s="310"/>
      <c r="AC72" s="310"/>
      <c r="AD72" s="314"/>
      <c r="AE72" s="313"/>
      <c r="AF72" s="314"/>
      <c r="AG72" s="314"/>
      <c r="AH72" s="317"/>
      <c r="AI72" s="318"/>
      <c r="AJ72" s="318"/>
      <c r="AK72" s="312"/>
      <c r="AL72" s="312"/>
    </row>
    <row r="73" spans="1:48" ht="8.2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  <c r="Q73" s="7"/>
      <c r="R73" s="7"/>
      <c r="S73" s="7"/>
      <c r="T73" s="7"/>
      <c r="U73" s="308"/>
      <c r="V73" s="308"/>
      <c r="W73" s="308"/>
      <c r="X73" s="308"/>
      <c r="Y73" s="308"/>
      <c r="Z73" s="308"/>
      <c r="AA73" s="309"/>
      <c r="AB73" s="309"/>
      <c r="AC73" s="308"/>
      <c r="AD73" s="308"/>
      <c r="AE73" s="308"/>
      <c r="AF73" s="308"/>
      <c r="AG73" s="308"/>
      <c r="AH73" s="308"/>
      <c r="AI73" s="308"/>
      <c r="AJ73" s="312"/>
      <c r="AK73" s="312"/>
      <c r="AL73" s="312"/>
      <c r="AM73" s="312"/>
      <c r="AN73" s="312"/>
    </row>
    <row r="74" spans="1:48" s="50" customFormat="1" ht="30.75" customHeight="1" x14ac:dyDescent="0.25">
      <c r="A74" s="27" t="s">
        <v>9</v>
      </c>
      <c r="B74" s="34" t="s">
        <v>92</v>
      </c>
      <c r="C74" s="223"/>
      <c r="D74" s="30" t="s">
        <v>11</v>
      </c>
      <c r="E74" s="28" t="s">
        <v>93</v>
      </c>
      <c r="F74" s="31"/>
      <c r="G74" s="32"/>
      <c r="H74" s="33" t="s">
        <v>62</v>
      </c>
      <c r="I74" s="33" t="s">
        <v>14</v>
      </c>
      <c r="J74" s="34" t="s">
        <v>94</v>
      </c>
      <c r="K74" s="35" t="s">
        <v>95</v>
      </c>
      <c r="L74" s="36"/>
      <c r="M74" s="319" t="s">
        <v>96</v>
      </c>
      <c r="N74" s="320" t="s">
        <v>97</v>
      </c>
      <c r="O74" s="34" t="s">
        <v>98</v>
      </c>
      <c r="P74" s="33" t="s">
        <v>99</v>
      </c>
      <c r="Q74" s="34" t="s">
        <v>100</v>
      </c>
      <c r="R74" s="33" t="s">
        <v>101</v>
      </c>
      <c r="S74" s="34" t="s">
        <v>102</v>
      </c>
      <c r="T74" s="33" t="s">
        <v>103</v>
      </c>
      <c r="U74" s="227" t="s">
        <v>104</v>
      </c>
      <c r="V74" s="227"/>
      <c r="W74" s="227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228"/>
      <c r="AP74" s="228"/>
      <c r="AQ74" s="228"/>
      <c r="AR74" s="228"/>
      <c r="AS74" s="228"/>
      <c r="AT74" s="228"/>
      <c r="AU74" s="228"/>
    </row>
    <row r="75" spans="1:48" s="50" customFormat="1" ht="30.75" customHeight="1" x14ac:dyDescent="0.25">
      <c r="A75" s="51"/>
      <c r="B75" s="229"/>
      <c r="C75" s="230"/>
      <c r="D75" s="53"/>
      <c r="E75" s="54"/>
      <c r="F75" s="55"/>
      <c r="G75" s="56"/>
      <c r="H75" s="57"/>
      <c r="I75" s="58"/>
      <c r="J75" s="51"/>
      <c r="K75" s="59"/>
      <c r="L75" s="60"/>
      <c r="M75" s="321"/>
      <c r="N75" s="322"/>
      <c r="O75" s="229"/>
      <c r="P75" s="57"/>
      <c r="Q75" s="229"/>
      <c r="R75" s="57"/>
      <c r="S75" s="229"/>
      <c r="T75" s="57"/>
      <c r="U75" s="227"/>
      <c r="V75" s="227"/>
      <c r="W75" s="227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O75" s="228"/>
      <c r="AP75" s="228"/>
      <c r="AQ75" s="228"/>
      <c r="AR75" s="228"/>
      <c r="AS75" s="228"/>
      <c r="AT75" s="228"/>
      <c r="AU75" s="228"/>
    </row>
    <row r="76" spans="1:48" s="83" customFormat="1" ht="30" customHeight="1" x14ac:dyDescent="0.25">
      <c r="A76" s="51"/>
      <c r="B76" s="229"/>
      <c r="C76" s="230"/>
      <c r="D76" s="53"/>
      <c r="E76" s="34" t="s">
        <v>38</v>
      </c>
      <c r="F76" s="34" t="s">
        <v>39</v>
      </c>
      <c r="G76" s="34" t="s">
        <v>40</v>
      </c>
      <c r="H76" s="57"/>
      <c r="I76" s="58"/>
      <c r="J76" s="51"/>
      <c r="K76" s="59"/>
      <c r="L76" s="60"/>
      <c r="M76" s="321"/>
      <c r="N76" s="322"/>
      <c r="O76" s="229"/>
      <c r="P76" s="57"/>
      <c r="Q76" s="229"/>
      <c r="R76" s="57"/>
      <c r="S76" s="229"/>
      <c r="T76" s="57"/>
      <c r="U76" s="227"/>
      <c r="V76" s="227"/>
      <c r="W76" s="227"/>
      <c r="AN76" s="50"/>
      <c r="AO76" s="228"/>
      <c r="AP76" s="228"/>
      <c r="AQ76" s="234"/>
      <c r="AR76" s="228"/>
      <c r="AS76" s="228"/>
      <c r="AT76" s="233"/>
      <c r="AU76" s="234"/>
    </row>
    <row r="77" spans="1:48" s="83" customFormat="1" ht="27.75" customHeight="1" x14ac:dyDescent="0.25">
      <c r="A77" s="84"/>
      <c r="B77" s="235"/>
      <c r="C77" s="236"/>
      <c r="D77" s="56"/>
      <c r="E77" s="84"/>
      <c r="F77" s="84"/>
      <c r="G77" s="84"/>
      <c r="H77" s="86"/>
      <c r="I77" s="87"/>
      <c r="J77" s="84"/>
      <c r="K77" s="88"/>
      <c r="L77" s="89"/>
      <c r="M77" s="323"/>
      <c r="N77" s="324"/>
      <c r="O77" s="235"/>
      <c r="P77" s="86"/>
      <c r="Q77" s="235"/>
      <c r="R77" s="86"/>
      <c r="S77" s="235"/>
      <c r="T77" s="86"/>
      <c r="U77" s="227"/>
      <c r="V77" s="227"/>
      <c r="W77" s="227"/>
      <c r="AN77" s="50"/>
      <c r="AT77" s="228"/>
      <c r="AU77" s="228"/>
    </row>
    <row r="78" spans="1:48" s="50" customFormat="1" x14ac:dyDescent="0.25">
      <c r="A78" s="107">
        <v>1</v>
      </c>
      <c r="B78" s="112">
        <v>2</v>
      </c>
      <c r="C78" s="108"/>
      <c r="D78" s="110">
        <v>3</v>
      </c>
      <c r="E78" s="111">
        <v>4</v>
      </c>
      <c r="F78" s="112">
        <v>5</v>
      </c>
      <c r="G78" s="112">
        <v>6</v>
      </c>
      <c r="H78" s="113">
        <v>7</v>
      </c>
      <c r="I78" s="112">
        <v>8</v>
      </c>
      <c r="J78" s="112">
        <v>9</v>
      </c>
      <c r="K78" s="114"/>
      <c r="L78" s="115">
        <v>10</v>
      </c>
      <c r="M78" s="111">
        <v>11</v>
      </c>
      <c r="N78" s="116">
        <v>12</v>
      </c>
      <c r="O78" s="112">
        <v>13</v>
      </c>
      <c r="P78" s="111">
        <v>14</v>
      </c>
      <c r="Q78" s="135">
        <v>15</v>
      </c>
      <c r="R78" s="325">
        <v>16</v>
      </c>
      <c r="S78" s="112">
        <v>17</v>
      </c>
      <c r="T78" s="112">
        <v>18</v>
      </c>
      <c r="U78" s="252">
        <v>19</v>
      </c>
      <c r="V78" s="326"/>
      <c r="W78" s="327"/>
      <c r="Y78" s="244"/>
      <c r="Z78" s="244"/>
      <c r="AA78" s="244"/>
      <c r="AB78" s="244"/>
      <c r="AC78" s="244"/>
      <c r="AD78" s="244"/>
      <c r="AF78" s="244"/>
      <c r="AG78" s="244"/>
      <c r="AI78" s="244"/>
      <c r="AJ78" s="244"/>
      <c r="AK78" s="244"/>
      <c r="AL78" s="244"/>
      <c r="AM78" s="244"/>
      <c r="AN78" s="244"/>
      <c r="AO78" s="244"/>
      <c r="AP78" s="244"/>
      <c r="AQ78" s="244"/>
      <c r="AS78" s="244"/>
      <c r="AT78" s="244"/>
    </row>
    <row r="79" spans="1:48" s="50" customFormat="1" x14ac:dyDescent="0.25">
      <c r="A79" s="123">
        <v>1</v>
      </c>
      <c r="B79" s="245" t="str">
        <f>'[1]data faskes19'!B10</f>
        <v>BUNULREJO</v>
      </c>
      <c r="C79" s="185"/>
      <c r="D79" s="125">
        <f>'[1]data faskes19'!E10</f>
        <v>364</v>
      </c>
      <c r="E79" s="123">
        <f>COUNTIFS('[1]Form 3E'!$C$15:$C$726,"&gt;="&amp;$AZ$10,'[1]Form 3E'!$C$15:$C$726,"&lt;="&amp;$BA$10,'[1]Form 3E'!$N$15:$N$726,"R",'[1]Form 3E'!$H$15:$H$726,B79)</f>
        <v>0</v>
      </c>
      <c r="F79" s="123">
        <f>COUNTIFS('[1]Form 3E'!$C$15:$C$726,"&gt;="&amp;$AZ$10,'[1]Form 3E'!$C$15:$C$726,"&lt;="&amp;$BA$10,'[1]Form 3E'!$N$15:$N$726,"NR",'[1]Form 3E'!$H$15:$H$726,B79)</f>
        <v>16</v>
      </c>
      <c r="G79" s="123">
        <f>SUM(E79:F79)</f>
        <v>16</v>
      </c>
      <c r="H79" s="126">
        <f>G79/D79*100</f>
        <v>4.395604395604396</v>
      </c>
      <c r="I79" s="127">
        <f>E79/G79*100</f>
        <v>0</v>
      </c>
      <c r="J79" s="123">
        <f>COUNTIFS('[1]Form 3E'!$C$15:$C$726,"&gt;="&amp;$AZ$10,'[1]Form 3E'!$C$15:$C$726,"&lt;="&amp;$BA$10,'[1]Form 3E'!$N$15:$N$726,"R",'[1]Form 3E'!$R$15:$R$726,"Y",'[1]Form 3E'!$H$15:$H$726,B79)</f>
        <v>0</v>
      </c>
      <c r="K79" s="128"/>
      <c r="L79" s="126" t="e">
        <f>J79/E79*100</f>
        <v>#DIV/0!</v>
      </c>
      <c r="M79" s="123">
        <f>COUNTIFS('[1]Form 3E'!$C$15:$C$726,"&gt;="&amp;$AZ$10,'[1]Form 3E'!$C$15:$C$726,"&lt;="&amp;$BA$10,'[1]Form 3E'!$N$15:$N$726,"R",'[1]Form 3E'!$S$15:$S$726,"Y",'[1]Form 3E'!$H$15:$H$726,B79)</f>
        <v>0</v>
      </c>
      <c r="N79" s="116" t="e">
        <f>M79/E79*100</f>
        <v>#DIV/0!</v>
      </c>
      <c r="O79" s="123">
        <f>COUNTIFS('[1]Form 3E'!$C$15:$C$726,"&gt;="&amp;$AZ$10,'[1]Form 3E'!$C$15:$C$726,"&lt;="&amp;$BA$10,'[1]Form 3E'!$N$15:$N$726,"R",'[1]Form 3E'!$W$15:$W$726,"Y",'[1]Form 3E'!$H$15:$H$726,B79)</f>
        <v>0</v>
      </c>
      <c r="P79" s="112" t="e">
        <f>O79/E79*100</f>
        <v>#DIV/0!</v>
      </c>
      <c r="Q79" s="123">
        <f>COUNTIFS('[1]Form 3E'!$AK$15:$AK$726,"&gt;="&amp;$AZ$10,'[1]Form 3E'!$AK$15:$AK$726,"&lt;="&amp;$BA$10,'[1]Form 3E'!$AL$15:$AL$726,"R",'[1]Form 3E'!$N$15:$N$726,"R",'[1]Form 3E'!$H$15:$H$726,B79)</f>
        <v>0</v>
      </c>
      <c r="R79" s="325" t="e">
        <f>Q79/E79*100</f>
        <v>#DIV/0!</v>
      </c>
      <c r="S79" s="123">
        <f>COUNTIFS('[1]Form 3E'!$C$15:$C$726,"&gt;="&amp;$AZ$10,'[1]Form 3E'!$C$15:$C$726,"&lt;="&amp;$BA$10,'[1]Form 3E'!$N$15:$N$726,"R",'[1]Form 3E'!$AJ$15:$AJ$726,"Y",'[1]Form 3E'!$H$15:$H$726,B79)</f>
        <v>0</v>
      </c>
      <c r="T79" s="133" t="e">
        <f>S79/E79*100</f>
        <v>#DIV/0!</v>
      </c>
      <c r="U79" s="252"/>
      <c r="V79" s="326"/>
      <c r="W79" s="327"/>
      <c r="Y79" s="244"/>
      <c r="Z79" s="244"/>
      <c r="AA79" s="244"/>
      <c r="AB79" s="244"/>
      <c r="AC79" s="244"/>
      <c r="AD79" s="244"/>
      <c r="AE79" s="328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55"/>
      <c r="AU79" s="256"/>
    </row>
    <row r="80" spans="1:48" s="50" customFormat="1" x14ac:dyDescent="0.25">
      <c r="A80" s="123">
        <v>2</v>
      </c>
      <c r="B80" s="245" t="str">
        <f>'[1]data faskes19'!B11</f>
        <v>JODIPAN</v>
      </c>
      <c r="C80" s="185"/>
      <c r="D80" s="125">
        <f>'[1]data faskes19'!E11</f>
        <v>185</v>
      </c>
      <c r="E80" s="123">
        <f>COUNTIFS('[1]Form 3E'!$C$15:$C$726,"&gt;="&amp;$AZ$10,'[1]Form 3E'!$C$15:$C$726,"&lt;="&amp;$BA$10,'[1]Form 3E'!$N$15:$N$726,"R",'[1]Form 3E'!$H$15:$H$726,B80)</f>
        <v>0</v>
      </c>
      <c r="F80" s="123">
        <f>COUNTIFS('[1]Form 3E'!$C$15:$C$726,"&gt;="&amp;$AZ$10,'[1]Form 3E'!$C$15:$C$726,"&lt;="&amp;$BA$10,'[1]Form 3E'!$N$15:$N$726,"NR",'[1]Form 3E'!$H$15:$H$726,B80)</f>
        <v>5</v>
      </c>
      <c r="G80" s="123">
        <f t="shared" ref="G80:G96" si="36">SUM(E80:F80)</f>
        <v>5</v>
      </c>
      <c r="H80" s="126">
        <f t="shared" ref="H80:H96" si="37">G80/D80*100</f>
        <v>2.7027027027027026</v>
      </c>
      <c r="I80" s="127">
        <f t="shared" ref="I80:I95" si="38">E80/G80*100</f>
        <v>0</v>
      </c>
      <c r="J80" s="123">
        <f>COUNTIFS('[1]Form 3E'!$C$15:$C$726,"&gt;="&amp;$AZ$10,'[1]Form 3E'!$C$15:$C$726,"&lt;="&amp;$BA$10,'[1]Form 3E'!$N$15:$N$726,"R",'[1]Form 3E'!$R$15:$R$726,"Y",'[1]Form 3E'!$H$15:$H$726,B80)</f>
        <v>0</v>
      </c>
      <c r="K80" s="128"/>
      <c r="L80" s="126" t="e">
        <f t="shared" ref="L80:L95" si="39">J80/E80*100</f>
        <v>#DIV/0!</v>
      </c>
      <c r="M80" s="123">
        <f>COUNTIFS('[1]Form 3E'!$C$15:$C$726,"&gt;="&amp;$AZ$10,'[1]Form 3E'!$C$15:$C$726,"&lt;="&amp;$BA$10,'[1]Form 3E'!$N$15:$N$726,"R",'[1]Form 3E'!$S$15:$S$726,"Y",'[1]Form 3E'!$H$15:$H$726,B80)</f>
        <v>0</v>
      </c>
      <c r="N80" s="116" t="e">
        <f t="shared" ref="N80:N96" si="40">M80/E80*100</f>
        <v>#DIV/0!</v>
      </c>
      <c r="O80" s="123">
        <f>COUNTIFS('[1]Form 3E'!$C$15:$C$726,"&gt;="&amp;$AZ$10,'[1]Form 3E'!$C$15:$C$726,"&lt;="&amp;$BA$10,'[1]Form 3E'!$N$15:$N$726,"R",'[1]Form 3E'!$W$15:$W$726,"Y",'[1]Form 3E'!$H$15:$H$726,B80)</f>
        <v>0</v>
      </c>
      <c r="P80" s="112" t="e">
        <f t="shared" ref="P80:P96" si="41">O80/E80*100</f>
        <v>#DIV/0!</v>
      </c>
      <c r="Q80" s="123">
        <f>COUNTIFS('[1]Form 3E'!$AK$15:$AK$726,"&gt;="&amp;$AZ$10,'[1]Form 3E'!$AK$15:$AK$726,"&lt;="&amp;$BA$10,'[1]Form 3E'!$AL$15:$AL$726,"R",'[1]Form 3E'!$N$15:$N$726,"R",'[1]Form 3E'!$H$15:$H$726,B80)</f>
        <v>0</v>
      </c>
      <c r="R80" s="325" t="e">
        <f t="shared" ref="R80:R96" si="42">Q80/E80*100</f>
        <v>#DIV/0!</v>
      </c>
      <c r="S80" s="123">
        <f>COUNTIFS('[1]Form 3E'!$C$15:$C$726,"&gt;="&amp;$AZ$10,'[1]Form 3E'!$C$15:$C$726,"&lt;="&amp;$BA$10,'[1]Form 3E'!$N$15:$N$726,"R",'[1]Form 3E'!$AJ$15:$AJ$726,"Y",'[1]Form 3E'!$H$15:$H$726,B80)</f>
        <v>0</v>
      </c>
      <c r="T80" s="133" t="e">
        <f t="shared" ref="T80:T96" si="43">S80/E80*100</f>
        <v>#DIV/0!</v>
      </c>
      <c r="U80" s="252"/>
      <c r="V80" s="326"/>
      <c r="W80" s="327"/>
      <c r="Y80" s="244"/>
      <c r="Z80" s="244"/>
      <c r="AA80" s="244"/>
      <c r="AB80" s="244"/>
      <c r="AC80" s="244"/>
      <c r="AD80" s="244"/>
      <c r="AE80" s="328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55"/>
      <c r="AU80" s="256"/>
    </row>
    <row r="81" spans="1:47" s="50" customFormat="1" x14ac:dyDescent="0.25">
      <c r="A81" s="123">
        <v>3</v>
      </c>
      <c r="B81" s="245" t="str">
        <f>'[1]data faskes19'!B12</f>
        <v>KESATRIAN</v>
      </c>
      <c r="C81" s="185"/>
      <c r="D81" s="125">
        <f>'[1]data faskes19'!E12</f>
        <v>168</v>
      </c>
      <c r="E81" s="123">
        <f>COUNTIFS('[1]Form 3E'!$C$15:$C$726,"&gt;="&amp;$AZ$10,'[1]Form 3E'!$C$15:$C$726,"&lt;="&amp;$BA$10,'[1]Form 3E'!$N$15:$N$726,"R",'[1]Form 3E'!$H$15:$H$726,B81)</f>
        <v>0</v>
      </c>
      <c r="F81" s="123">
        <f>COUNTIFS('[1]Form 3E'!$C$15:$C$726,"&gt;="&amp;$AZ$10,'[1]Form 3E'!$C$15:$C$726,"&lt;="&amp;$BA$10,'[1]Form 3E'!$N$15:$N$726,"NR",'[1]Form 3E'!$H$15:$H$726,B81)</f>
        <v>5</v>
      </c>
      <c r="G81" s="123">
        <f t="shared" si="36"/>
        <v>5</v>
      </c>
      <c r="H81" s="126">
        <f t="shared" si="37"/>
        <v>2.9761904761904758</v>
      </c>
      <c r="I81" s="127">
        <f t="shared" si="38"/>
        <v>0</v>
      </c>
      <c r="J81" s="123">
        <f>COUNTIFS('[1]Form 3E'!$C$15:$C$726,"&gt;="&amp;$AZ$10,'[1]Form 3E'!$C$15:$C$726,"&lt;="&amp;$BA$10,'[1]Form 3E'!$N$15:$N$726,"R",'[1]Form 3E'!$R$15:$R$726,"Y",'[1]Form 3E'!$H$15:$H$726,B81)</f>
        <v>0</v>
      </c>
      <c r="K81" s="128"/>
      <c r="L81" s="126" t="e">
        <f t="shared" si="39"/>
        <v>#DIV/0!</v>
      </c>
      <c r="M81" s="123">
        <f>COUNTIFS('[1]Form 3E'!$C$15:$C$726,"&gt;="&amp;$AZ$10,'[1]Form 3E'!$C$15:$C$726,"&lt;="&amp;$BA$10,'[1]Form 3E'!$N$15:$N$726,"R",'[1]Form 3E'!$S$15:$S$726,"Y",'[1]Form 3E'!$H$15:$H$726,B81)</f>
        <v>0</v>
      </c>
      <c r="N81" s="116" t="e">
        <f t="shared" si="40"/>
        <v>#DIV/0!</v>
      </c>
      <c r="O81" s="123">
        <f>COUNTIFS('[1]Form 3E'!$C$15:$C$726,"&gt;="&amp;$AZ$10,'[1]Form 3E'!$C$15:$C$726,"&lt;="&amp;$BA$10,'[1]Form 3E'!$N$15:$N$726,"R",'[1]Form 3E'!$W$15:$W$726,"Y",'[1]Form 3E'!$H$15:$H$726,B81)</f>
        <v>0</v>
      </c>
      <c r="P81" s="112" t="e">
        <f t="shared" si="41"/>
        <v>#DIV/0!</v>
      </c>
      <c r="Q81" s="123">
        <f>COUNTIFS('[1]Form 3E'!$AK$15:$AK$726,"&gt;="&amp;$AZ$10,'[1]Form 3E'!$AK$15:$AK$726,"&lt;="&amp;$BA$10,'[1]Form 3E'!$AL$15:$AL$726,"R",'[1]Form 3E'!$N$15:$N$726,"R",'[1]Form 3E'!$H$15:$H$726,B81)</f>
        <v>0</v>
      </c>
      <c r="R81" s="325" t="e">
        <f t="shared" si="42"/>
        <v>#DIV/0!</v>
      </c>
      <c r="S81" s="123">
        <f>COUNTIFS('[1]Form 3E'!$C$15:$C$726,"&gt;="&amp;$AZ$10,'[1]Form 3E'!$C$15:$C$726,"&lt;="&amp;$BA$10,'[1]Form 3E'!$N$15:$N$726,"R",'[1]Form 3E'!$AJ$15:$AJ$726,"Y",'[1]Form 3E'!$H$15:$H$726,B81)</f>
        <v>0</v>
      </c>
      <c r="T81" s="133" t="e">
        <f t="shared" si="43"/>
        <v>#DIV/0!</v>
      </c>
      <c r="U81" s="252"/>
      <c r="V81" s="326"/>
      <c r="W81" s="327"/>
      <c r="Y81" s="244"/>
      <c r="Z81" s="244"/>
      <c r="AA81" s="244"/>
      <c r="AB81" s="244"/>
      <c r="AC81" s="244"/>
      <c r="AD81" s="244"/>
      <c r="AE81" s="328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55"/>
      <c r="AU81" s="256"/>
    </row>
    <row r="82" spans="1:47" s="50" customFormat="1" hidden="1" x14ac:dyDescent="0.25">
      <c r="A82" s="123">
        <v>4</v>
      </c>
      <c r="B82" s="245" t="str">
        <f>'[1]data faskes19'!B13</f>
        <v>POLEHAN</v>
      </c>
      <c r="C82" s="185"/>
      <c r="D82" s="125">
        <f>'[1]data faskes19'!E13</f>
        <v>283</v>
      </c>
      <c r="E82" s="123">
        <f>COUNTIFS('[1]Form 3E'!$C$15:$C$726,"&gt;="&amp;$AZ$10,'[1]Form 3E'!$C$15:$C$726,"&lt;="&amp;$BA$10,'[1]Form 3E'!$N$15:$N$726,"R",'[1]Form 3E'!$H$15:$H$726,B82)</f>
        <v>0</v>
      </c>
      <c r="F82" s="123">
        <f>COUNTIFS('[1]Form 3E'!$C$15:$C$726,"&gt;="&amp;$AZ$10,'[1]Form 3E'!$C$15:$C$726,"&lt;="&amp;$BA$10,'[1]Form 3E'!$N$15:$N$726,"NR",'[1]Form 3E'!$H$15:$H$726,B82)</f>
        <v>7</v>
      </c>
      <c r="G82" s="123">
        <f t="shared" si="36"/>
        <v>7</v>
      </c>
      <c r="H82" s="126">
        <f t="shared" si="37"/>
        <v>2.4734982332155475</v>
      </c>
      <c r="I82" s="127">
        <f t="shared" si="38"/>
        <v>0</v>
      </c>
      <c r="J82" s="123">
        <f>COUNTIFS('[1]Form 3E'!$C$15:$C$726,"&gt;="&amp;$AZ$10,'[1]Form 3E'!$C$15:$C$726,"&lt;="&amp;$BA$10,'[1]Form 3E'!$N$15:$N$726,"R",'[1]Form 3E'!$R$15:$R$726,"Y",'[1]Form 3E'!$H$15:$H$726,B82)</f>
        <v>0</v>
      </c>
      <c r="K82" s="128"/>
      <c r="L82" s="126" t="e">
        <f t="shared" si="39"/>
        <v>#DIV/0!</v>
      </c>
      <c r="M82" s="123">
        <f>COUNTIFS('[1]Form 3E'!$C$15:$C$726,"&gt;="&amp;$AZ$10,'[1]Form 3E'!$C$15:$C$726,"&lt;="&amp;$BA$10,'[1]Form 3E'!$N$15:$N$726,"R",'[1]Form 3E'!$S$15:$S$726,"Y",'[1]Form 3E'!$H$15:$H$726,B82)</f>
        <v>0</v>
      </c>
      <c r="N82" s="116" t="e">
        <f t="shared" si="40"/>
        <v>#DIV/0!</v>
      </c>
      <c r="O82" s="123">
        <f>COUNTIFS('[1]Form 3E'!$C$15:$C$726,"&gt;="&amp;$AZ$10,'[1]Form 3E'!$C$15:$C$726,"&lt;="&amp;$BA$10,'[1]Form 3E'!$N$15:$N$726,"R",'[1]Form 3E'!$W$15:$W$726,"Y",'[1]Form 3E'!$H$15:$H$726,B82)</f>
        <v>0</v>
      </c>
      <c r="P82" s="112" t="e">
        <f t="shared" si="41"/>
        <v>#DIV/0!</v>
      </c>
      <c r="Q82" s="123">
        <f>COUNTIFS('[1]Form 3E'!$AK$15:$AK$726,"&gt;="&amp;$AZ$10,'[1]Form 3E'!$AK$15:$AK$726,"&lt;="&amp;$BA$10,'[1]Form 3E'!$AL$15:$AL$726,"R",'[1]Form 3E'!$N$15:$N$726,"R",'[1]Form 3E'!$H$15:$H$726,B82)</f>
        <v>0</v>
      </c>
      <c r="R82" s="325" t="e">
        <f t="shared" si="42"/>
        <v>#DIV/0!</v>
      </c>
      <c r="S82" s="123">
        <f>COUNTIFS('[1]Form 3E'!$C$15:$C$726,"&gt;="&amp;$AZ$10,'[1]Form 3E'!$C$15:$C$726,"&lt;="&amp;$BA$10,'[1]Form 3E'!$N$15:$N$726,"R",'[1]Form 3E'!$AJ$15:$AJ$726,"Y",'[1]Form 3E'!$H$15:$H$726,B82)</f>
        <v>0</v>
      </c>
      <c r="T82" s="133" t="e">
        <f t="shared" si="43"/>
        <v>#DIV/0!</v>
      </c>
      <c r="U82" s="252"/>
      <c r="V82" s="326"/>
      <c r="W82" s="327"/>
      <c r="Y82" s="244"/>
      <c r="Z82" s="244"/>
      <c r="AA82" s="244"/>
      <c r="AB82" s="244"/>
      <c r="AC82" s="244"/>
      <c r="AD82" s="244"/>
      <c r="AE82" s="328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55"/>
      <c r="AU82" s="256"/>
    </row>
    <row r="83" spans="1:47" s="50" customFormat="1" hidden="1" x14ac:dyDescent="0.25">
      <c r="A83" s="123">
        <v>5</v>
      </c>
      <c r="B83" s="245">
        <f>'[1]data faskes19'!B14</f>
        <v>0</v>
      </c>
      <c r="C83" s="185"/>
      <c r="D83" s="125">
        <f>'[1]data faskes19'!E14</f>
        <v>0</v>
      </c>
      <c r="E83" s="123">
        <f>COUNTIFS('[1]Form 3E'!$C$15:$C$726,"&gt;="&amp;$AZ$10,'[1]Form 3E'!$C$15:$C$726,"&lt;="&amp;$BA$10,'[1]Form 3E'!$N$15:$N$726,"R",'[1]Form 3E'!$H$15:$H$726,B83)</f>
        <v>0</v>
      </c>
      <c r="F83" s="123">
        <f>COUNTIFS('[1]Form 3E'!$C$15:$C$726,"&gt;="&amp;$AZ$10,'[1]Form 3E'!$C$15:$C$726,"&lt;="&amp;$BA$10,'[1]Form 3E'!$N$15:$N$726,"NR",'[1]Form 3E'!$H$15:$H$726,B83)</f>
        <v>0</v>
      </c>
      <c r="G83" s="123">
        <f t="shared" si="36"/>
        <v>0</v>
      </c>
      <c r="H83" s="126" t="e">
        <f t="shared" si="37"/>
        <v>#DIV/0!</v>
      </c>
      <c r="I83" s="127" t="e">
        <f t="shared" si="38"/>
        <v>#DIV/0!</v>
      </c>
      <c r="J83" s="123">
        <f>COUNTIFS('[1]Form 3E'!$C$15:$C$726,"&gt;="&amp;$AZ$10,'[1]Form 3E'!$C$15:$C$726,"&lt;="&amp;$BA$10,'[1]Form 3E'!$N$15:$N$726,"R",'[1]Form 3E'!$R$15:$R$726,"Y",'[1]Form 3E'!$H$15:$H$726,B83)</f>
        <v>0</v>
      </c>
      <c r="K83" s="128"/>
      <c r="L83" s="126" t="e">
        <f t="shared" si="39"/>
        <v>#DIV/0!</v>
      </c>
      <c r="M83" s="123">
        <f>COUNTIFS('[1]Form 3E'!$C$15:$C$726,"&gt;="&amp;$AZ$10,'[1]Form 3E'!$C$15:$C$726,"&lt;="&amp;$BA$10,'[1]Form 3E'!$N$15:$N$726,"R",'[1]Form 3E'!$S$15:$S$726,"Y",'[1]Form 3E'!$H$15:$H$726,B83)</f>
        <v>0</v>
      </c>
      <c r="N83" s="116" t="e">
        <f t="shared" si="40"/>
        <v>#DIV/0!</v>
      </c>
      <c r="O83" s="123">
        <f>COUNTIFS('[1]Form 3E'!$C$15:$C$726,"&gt;="&amp;$AZ$10,'[1]Form 3E'!$C$15:$C$726,"&lt;="&amp;$BA$10,'[1]Form 3E'!$N$15:$N$726,"R",'[1]Form 3E'!$W$15:$W$726,"Y",'[1]Form 3E'!$H$15:$H$726,B83)</f>
        <v>0</v>
      </c>
      <c r="P83" s="112" t="e">
        <f t="shared" si="41"/>
        <v>#DIV/0!</v>
      </c>
      <c r="Q83" s="123">
        <f>COUNTIFS('[1]Form 3E'!$AK$15:$AK$726,"&gt;="&amp;$AZ$10,'[1]Form 3E'!$AK$15:$AK$726,"&lt;="&amp;$BA$10,'[1]Form 3E'!$AL$15:$AL$726,"R",'[1]Form 3E'!$N$15:$N$726,"R",'[1]Form 3E'!$H$15:$H$726,B83)</f>
        <v>0</v>
      </c>
      <c r="R83" s="325" t="e">
        <f t="shared" si="42"/>
        <v>#DIV/0!</v>
      </c>
      <c r="S83" s="123">
        <f>COUNTIFS('[1]Form 3E'!$C$15:$C$726,"&gt;="&amp;$AZ$10,'[1]Form 3E'!$C$15:$C$726,"&lt;="&amp;$BA$10,'[1]Form 3E'!$N$15:$N$726,"R",'[1]Form 3E'!$AJ$15:$AJ$726,"Y",'[1]Form 3E'!$H$15:$H$726,B83)</f>
        <v>0</v>
      </c>
      <c r="T83" s="133" t="e">
        <f t="shared" si="43"/>
        <v>#DIV/0!</v>
      </c>
      <c r="U83" s="252"/>
      <c r="V83" s="326"/>
      <c r="W83" s="327"/>
      <c r="Y83" s="244"/>
      <c r="Z83" s="244"/>
      <c r="AA83" s="244"/>
      <c r="AB83" s="244"/>
      <c r="AC83" s="244"/>
      <c r="AD83" s="244"/>
      <c r="AE83" s="328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55"/>
      <c r="AU83" s="256"/>
    </row>
    <row r="84" spans="1:47" s="50" customFormat="1" hidden="1" x14ac:dyDescent="0.25">
      <c r="A84" s="123">
        <v>6</v>
      </c>
      <c r="B84" s="245">
        <f>'[1]data faskes19'!B15</f>
        <v>0</v>
      </c>
      <c r="C84" s="185"/>
      <c r="D84" s="125">
        <f>'[1]data faskes19'!E15</f>
        <v>0</v>
      </c>
      <c r="E84" s="123">
        <f>COUNTIFS('[1]Form 3E'!$C$15:$C$726,"&gt;="&amp;$AZ$10,'[1]Form 3E'!$C$15:$C$726,"&lt;="&amp;$BA$10,'[1]Form 3E'!$N$15:$N$726,"R",'[1]Form 3E'!$H$15:$H$726,B84)</f>
        <v>0</v>
      </c>
      <c r="F84" s="123">
        <f>COUNTIFS('[1]Form 3E'!$C$15:$C$726,"&gt;="&amp;$AZ$10,'[1]Form 3E'!$C$15:$C$726,"&lt;="&amp;$BA$10,'[1]Form 3E'!$N$15:$N$726,"NR",'[1]Form 3E'!$H$15:$H$726,B84)</f>
        <v>0</v>
      </c>
      <c r="G84" s="123">
        <f t="shared" si="36"/>
        <v>0</v>
      </c>
      <c r="H84" s="126" t="e">
        <f t="shared" si="37"/>
        <v>#DIV/0!</v>
      </c>
      <c r="I84" s="127" t="e">
        <f t="shared" si="38"/>
        <v>#DIV/0!</v>
      </c>
      <c r="J84" s="123">
        <f>COUNTIFS('[1]Form 3E'!$C$15:$C$726,"&gt;="&amp;$AZ$10,'[1]Form 3E'!$C$15:$C$726,"&lt;="&amp;$BA$10,'[1]Form 3E'!$N$15:$N$726,"R",'[1]Form 3E'!$R$15:$R$726,"Y",'[1]Form 3E'!$H$15:$H$726,B84)</f>
        <v>0</v>
      </c>
      <c r="K84" s="128"/>
      <c r="L84" s="126" t="e">
        <f t="shared" si="39"/>
        <v>#DIV/0!</v>
      </c>
      <c r="M84" s="123">
        <f>COUNTIFS('[1]Form 3E'!$C$15:$C$726,"&gt;="&amp;$AZ$10,'[1]Form 3E'!$C$15:$C$726,"&lt;="&amp;$BA$10,'[1]Form 3E'!$N$15:$N$726,"R",'[1]Form 3E'!$S$15:$S$726,"Y",'[1]Form 3E'!$H$15:$H$726,B84)</f>
        <v>0</v>
      </c>
      <c r="N84" s="116" t="e">
        <f t="shared" si="40"/>
        <v>#DIV/0!</v>
      </c>
      <c r="O84" s="123">
        <f>COUNTIFS('[1]Form 3E'!$C$15:$C$726,"&gt;="&amp;$AZ$10,'[1]Form 3E'!$C$15:$C$726,"&lt;="&amp;$BA$10,'[1]Form 3E'!$N$15:$N$726,"R",'[1]Form 3E'!$W$15:$W$726,"Y",'[1]Form 3E'!$H$15:$H$726,B84)</f>
        <v>0</v>
      </c>
      <c r="P84" s="112" t="e">
        <f t="shared" si="41"/>
        <v>#DIV/0!</v>
      </c>
      <c r="Q84" s="123">
        <f>COUNTIFS('[1]Form 3E'!$AK$15:$AK$726,"&gt;="&amp;$AZ$10,'[1]Form 3E'!$AK$15:$AK$726,"&lt;="&amp;$BA$10,'[1]Form 3E'!$AL$15:$AL$726,"R",'[1]Form 3E'!$N$15:$N$726,"R",'[1]Form 3E'!$H$15:$H$726,B84)</f>
        <v>0</v>
      </c>
      <c r="R84" s="325" t="e">
        <f t="shared" si="42"/>
        <v>#DIV/0!</v>
      </c>
      <c r="S84" s="123">
        <f>COUNTIFS('[1]Form 3E'!$C$15:$C$726,"&gt;="&amp;$AZ$10,'[1]Form 3E'!$C$15:$C$726,"&lt;="&amp;$BA$10,'[1]Form 3E'!$N$15:$N$726,"R",'[1]Form 3E'!$AJ$15:$AJ$726,"Y",'[1]Form 3E'!$H$15:$H$726,B84)</f>
        <v>0</v>
      </c>
      <c r="T84" s="133" t="e">
        <f t="shared" si="43"/>
        <v>#DIV/0!</v>
      </c>
      <c r="U84" s="252"/>
      <c r="V84" s="326"/>
      <c r="W84" s="327"/>
      <c r="Y84" s="244"/>
      <c r="Z84" s="244"/>
      <c r="AA84" s="244"/>
      <c r="AB84" s="244"/>
      <c r="AC84" s="244"/>
      <c r="AD84" s="244"/>
      <c r="AE84" s="328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55"/>
      <c r="AU84" s="256"/>
    </row>
    <row r="85" spans="1:47" s="50" customFormat="1" hidden="1" x14ac:dyDescent="0.25">
      <c r="A85" s="123">
        <v>7</v>
      </c>
      <c r="B85" s="245">
        <f>'[1]data faskes19'!B16</f>
        <v>0</v>
      </c>
      <c r="C85" s="185"/>
      <c r="D85" s="125">
        <f>'[1]data faskes19'!E16</f>
        <v>0</v>
      </c>
      <c r="E85" s="123">
        <f>COUNTIFS('[1]Form 3E'!$C$15:$C$726,"&gt;="&amp;$AZ$10,'[1]Form 3E'!$C$15:$C$726,"&lt;="&amp;$BA$10,'[1]Form 3E'!$N$15:$N$726,"R",'[1]Form 3E'!$H$15:$H$726,B85)</f>
        <v>0</v>
      </c>
      <c r="F85" s="123">
        <f>COUNTIFS('[1]Form 3E'!$C$15:$C$726,"&gt;="&amp;$AZ$10,'[1]Form 3E'!$C$15:$C$726,"&lt;="&amp;$BA$10,'[1]Form 3E'!$N$15:$N$726,"NR",'[1]Form 3E'!$H$15:$H$726,B85)</f>
        <v>0</v>
      </c>
      <c r="G85" s="123">
        <f t="shared" si="36"/>
        <v>0</v>
      </c>
      <c r="H85" s="126" t="e">
        <f t="shared" si="37"/>
        <v>#DIV/0!</v>
      </c>
      <c r="I85" s="127" t="e">
        <f t="shared" si="38"/>
        <v>#DIV/0!</v>
      </c>
      <c r="J85" s="123">
        <f>COUNTIFS('[1]Form 3E'!$C$15:$C$726,"&gt;="&amp;$AZ$10,'[1]Form 3E'!$C$15:$C$726,"&lt;="&amp;$BA$10,'[1]Form 3E'!$N$15:$N$726,"R",'[1]Form 3E'!$R$15:$R$726,"Y",'[1]Form 3E'!$H$15:$H$726,B85)</f>
        <v>0</v>
      </c>
      <c r="K85" s="128"/>
      <c r="L85" s="126" t="e">
        <f t="shared" si="39"/>
        <v>#DIV/0!</v>
      </c>
      <c r="M85" s="123">
        <f>COUNTIFS('[1]Form 3E'!$C$15:$C$726,"&gt;="&amp;$AZ$10,'[1]Form 3E'!$C$15:$C$726,"&lt;="&amp;$BA$10,'[1]Form 3E'!$N$15:$N$726,"R",'[1]Form 3E'!$S$15:$S$726,"Y",'[1]Form 3E'!$H$15:$H$726,B85)</f>
        <v>0</v>
      </c>
      <c r="N85" s="116" t="e">
        <f t="shared" si="40"/>
        <v>#DIV/0!</v>
      </c>
      <c r="O85" s="123">
        <f>COUNTIFS('[1]Form 3E'!$C$15:$C$726,"&gt;="&amp;$AZ$10,'[1]Form 3E'!$C$15:$C$726,"&lt;="&amp;$BA$10,'[1]Form 3E'!$N$15:$N$726,"R",'[1]Form 3E'!$W$15:$W$726,"Y",'[1]Form 3E'!$H$15:$H$726,B85)</f>
        <v>0</v>
      </c>
      <c r="P85" s="112" t="e">
        <f t="shared" si="41"/>
        <v>#DIV/0!</v>
      </c>
      <c r="Q85" s="123">
        <f>COUNTIFS('[1]Form 3E'!$AK$15:$AK$726,"&gt;="&amp;$AZ$10,'[1]Form 3E'!$AK$15:$AK$726,"&lt;="&amp;$BA$10,'[1]Form 3E'!$AL$15:$AL$726,"R",'[1]Form 3E'!$N$15:$N$726,"R",'[1]Form 3E'!$H$15:$H$726,B85)</f>
        <v>0</v>
      </c>
      <c r="R85" s="325" t="e">
        <f t="shared" si="42"/>
        <v>#DIV/0!</v>
      </c>
      <c r="S85" s="123">
        <f>COUNTIFS('[1]Form 3E'!$C$15:$C$726,"&gt;="&amp;$AZ$10,'[1]Form 3E'!$C$15:$C$726,"&lt;="&amp;$BA$10,'[1]Form 3E'!$N$15:$N$726,"R",'[1]Form 3E'!$AJ$15:$AJ$726,"Y",'[1]Form 3E'!$H$15:$H$726,B85)</f>
        <v>0</v>
      </c>
      <c r="T85" s="133" t="e">
        <f t="shared" si="43"/>
        <v>#DIV/0!</v>
      </c>
      <c r="U85" s="252"/>
      <c r="V85" s="326"/>
      <c r="W85" s="327"/>
      <c r="Y85" s="244"/>
      <c r="Z85" s="244"/>
      <c r="AA85" s="244"/>
      <c r="AB85" s="244"/>
      <c r="AC85" s="244"/>
      <c r="AD85" s="244"/>
      <c r="AE85" s="328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55"/>
      <c r="AU85" s="256"/>
    </row>
    <row r="86" spans="1:47" s="50" customFormat="1" hidden="1" x14ac:dyDescent="0.25">
      <c r="A86" s="123">
        <v>8</v>
      </c>
      <c r="B86" s="245">
        <f>'[1]data faskes19'!B17</f>
        <v>0</v>
      </c>
      <c r="C86" s="185"/>
      <c r="D86" s="125">
        <f>'[1]data faskes19'!E17</f>
        <v>0</v>
      </c>
      <c r="E86" s="123">
        <f>COUNTIFS('[1]Form 3E'!$C$15:$C$726,"&gt;="&amp;$AZ$10,'[1]Form 3E'!$C$15:$C$726,"&lt;="&amp;$BA$10,'[1]Form 3E'!$N$15:$N$726,"R",'[1]Form 3E'!$H$15:$H$726,B86)</f>
        <v>0</v>
      </c>
      <c r="F86" s="123">
        <f>COUNTIFS('[1]Form 3E'!$C$15:$C$726,"&gt;="&amp;$AZ$10,'[1]Form 3E'!$C$15:$C$726,"&lt;="&amp;$BA$10,'[1]Form 3E'!$N$15:$N$726,"NR",'[1]Form 3E'!$H$15:$H$726,B86)</f>
        <v>0</v>
      </c>
      <c r="G86" s="123">
        <f t="shared" si="36"/>
        <v>0</v>
      </c>
      <c r="H86" s="126" t="e">
        <f t="shared" si="37"/>
        <v>#DIV/0!</v>
      </c>
      <c r="I86" s="127" t="e">
        <f t="shared" si="38"/>
        <v>#DIV/0!</v>
      </c>
      <c r="J86" s="123">
        <f>COUNTIFS('[1]Form 3E'!$C$15:$C$726,"&gt;="&amp;$AZ$10,'[1]Form 3E'!$C$15:$C$726,"&lt;="&amp;$BA$10,'[1]Form 3E'!$N$15:$N$726,"R",'[1]Form 3E'!$R$15:$R$726,"Y",'[1]Form 3E'!$H$15:$H$726,B86)</f>
        <v>0</v>
      </c>
      <c r="K86" s="128"/>
      <c r="L86" s="126" t="e">
        <f t="shared" si="39"/>
        <v>#DIV/0!</v>
      </c>
      <c r="M86" s="123">
        <f>COUNTIFS('[1]Form 3E'!$C$15:$C$726,"&gt;="&amp;$AZ$10,'[1]Form 3E'!$C$15:$C$726,"&lt;="&amp;$BA$10,'[1]Form 3E'!$N$15:$N$726,"R",'[1]Form 3E'!$S$15:$S$726,"Y",'[1]Form 3E'!$H$15:$H$726,B86)</f>
        <v>0</v>
      </c>
      <c r="N86" s="116" t="e">
        <f t="shared" si="40"/>
        <v>#DIV/0!</v>
      </c>
      <c r="O86" s="123">
        <f>COUNTIFS('[1]Form 3E'!$C$15:$C$726,"&gt;="&amp;$AZ$10,'[1]Form 3E'!$C$15:$C$726,"&lt;="&amp;$BA$10,'[1]Form 3E'!$N$15:$N$726,"R",'[1]Form 3E'!$W$15:$W$726,"Y",'[1]Form 3E'!$H$15:$H$726,B86)</f>
        <v>0</v>
      </c>
      <c r="P86" s="112" t="e">
        <f t="shared" si="41"/>
        <v>#DIV/0!</v>
      </c>
      <c r="Q86" s="123">
        <f>COUNTIFS('[1]Form 3E'!$AK$15:$AK$726,"&gt;="&amp;$AZ$10,'[1]Form 3E'!$AK$15:$AK$726,"&lt;="&amp;$BA$10,'[1]Form 3E'!$AL$15:$AL$726,"R",'[1]Form 3E'!$N$15:$N$726,"R",'[1]Form 3E'!$H$15:$H$726,B86)</f>
        <v>0</v>
      </c>
      <c r="R86" s="325" t="e">
        <f t="shared" si="42"/>
        <v>#DIV/0!</v>
      </c>
      <c r="S86" s="123">
        <f>COUNTIFS('[1]Form 3E'!$C$15:$C$726,"&gt;="&amp;$AZ$10,'[1]Form 3E'!$C$15:$C$726,"&lt;="&amp;$BA$10,'[1]Form 3E'!$N$15:$N$726,"R",'[1]Form 3E'!$AJ$15:$AJ$726,"Y",'[1]Form 3E'!$H$15:$H$726,B86)</f>
        <v>0</v>
      </c>
      <c r="T86" s="133" t="e">
        <f t="shared" si="43"/>
        <v>#DIV/0!</v>
      </c>
      <c r="U86" s="252"/>
      <c r="V86" s="326"/>
      <c r="W86" s="327"/>
      <c r="Y86" s="244"/>
      <c r="Z86" s="244"/>
      <c r="AA86" s="244"/>
      <c r="AB86" s="244"/>
      <c r="AC86" s="244"/>
      <c r="AD86" s="244"/>
      <c r="AE86" s="328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55"/>
      <c r="AU86" s="256"/>
    </row>
    <row r="87" spans="1:47" s="50" customFormat="1" hidden="1" x14ac:dyDescent="0.25">
      <c r="A87" s="123">
        <v>9</v>
      </c>
      <c r="B87" s="245">
        <f>'[1]data faskes19'!B18</f>
        <v>0</v>
      </c>
      <c r="C87" s="185"/>
      <c r="D87" s="125">
        <f>'[1]data faskes19'!E18</f>
        <v>0</v>
      </c>
      <c r="E87" s="123">
        <f>COUNTIFS('[1]Form 3E'!$C$15:$C$726,"&gt;="&amp;$AZ$10,'[1]Form 3E'!$C$15:$C$726,"&lt;="&amp;$BA$10,'[1]Form 3E'!$N$15:$N$726,"R",'[1]Form 3E'!$H$15:$H$726,B87)</f>
        <v>0</v>
      </c>
      <c r="F87" s="123">
        <f>COUNTIFS('[1]Form 3E'!$C$15:$C$726,"&gt;="&amp;$AZ$10,'[1]Form 3E'!$C$15:$C$726,"&lt;="&amp;$BA$10,'[1]Form 3E'!$N$15:$N$726,"NR",'[1]Form 3E'!$H$15:$H$726,B87)</f>
        <v>0</v>
      </c>
      <c r="G87" s="123">
        <f t="shared" si="36"/>
        <v>0</v>
      </c>
      <c r="H87" s="126" t="e">
        <f t="shared" si="37"/>
        <v>#DIV/0!</v>
      </c>
      <c r="I87" s="127" t="e">
        <f t="shared" si="38"/>
        <v>#DIV/0!</v>
      </c>
      <c r="J87" s="123">
        <f>COUNTIFS('[1]Form 3E'!$C$15:$C$726,"&gt;="&amp;$AZ$10,'[1]Form 3E'!$C$15:$C$726,"&lt;="&amp;$BA$10,'[1]Form 3E'!$N$15:$N$726,"R",'[1]Form 3E'!$R$15:$R$726,"Y",'[1]Form 3E'!$H$15:$H$726,B87)</f>
        <v>0</v>
      </c>
      <c r="K87" s="128"/>
      <c r="L87" s="126" t="e">
        <f t="shared" si="39"/>
        <v>#DIV/0!</v>
      </c>
      <c r="M87" s="123">
        <f>COUNTIFS('[1]Form 3E'!$C$15:$C$726,"&gt;="&amp;$AZ$10,'[1]Form 3E'!$C$15:$C$726,"&lt;="&amp;$BA$10,'[1]Form 3E'!$N$15:$N$726,"R",'[1]Form 3E'!$S$15:$S$726,"Y",'[1]Form 3E'!$H$15:$H$726,B87)</f>
        <v>0</v>
      </c>
      <c r="N87" s="116" t="e">
        <f t="shared" si="40"/>
        <v>#DIV/0!</v>
      </c>
      <c r="O87" s="123">
        <f>COUNTIFS('[1]Form 3E'!$C$15:$C$726,"&gt;="&amp;$AZ$10,'[1]Form 3E'!$C$15:$C$726,"&lt;="&amp;$BA$10,'[1]Form 3E'!$N$15:$N$726,"R",'[1]Form 3E'!$W$15:$W$726,"Y",'[1]Form 3E'!$H$15:$H$726,B87)</f>
        <v>0</v>
      </c>
      <c r="P87" s="112" t="e">
        <f t="shared" si="41"/>
        <v>#DIV/0!</v>
      </c>
      <c r="Q87" s="123">
        <f>COUNTIFS('[1]Form 3E'!$AK$15:$AK$726,"&gt;="&amp;$AZ$10,'[1]Form 3E'!$AK$15:$AK$726,"&lt;="&amp;$BA$10,'[1]Form 3E'!$AL$15:$AL$726,"R",'[1]Form 3E'!$N$15:$N$726,"R",'[1]Form 3E'!$H$15:$H$726,B87)</f>
        <v>0</v>
      </c>
      <c r="R87" s="325" t="e">
        <f t="shared" si="42"/>
        <v>#DIV/0!</v>
      </c>
      <c r="S87" s="123">
        <f>COUNTIFS('[1]Form 3E'!$C$15:$C$726,"&gt;="&amp;$AZ$10,'[1]Form 3E'!$C$15:$C$726,"&lt;="&amp;$BA$10,'[1]Form 3E'!$N$15:$N$726,"R",'[1]Form 3E'!$AJ$15:$AJ$726,"Y",'[1]Form 3E'!$H$15:$H$726,B87)</f>
        <v>0</v>
      </c>
      <c r="T87" s="133" t="e">
        <f t="shared" si="43"/>
        <v>#DIV/0!</v>
      </c>
      <c r="U87" s="252"/>
      <c r="V87" s="326"/>
      <c r="W87" s="327"/>
      <c r="Y87" s="244"/>
      <c r="Z87" s="244"/>
      <c r="AA87" s="244"/>
      <c r="AB87" s="244"/>
      <c r="AC87" s="244"/>
      <c r="AD87" s="244"/>
      <c r="AE87" s="328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55"/>
      <c r="AU87" s="256"/>
    </row>
    <row r="88" spans="1:47" s="50" customFormat="1" hidden="1" x14ac:dyDescent="0.25">
      <c r="A88" s="123">
        <v>10</v>
      </c>
      <c r="B88" s="245">
        <f>'[1]data faskes19'!B19</f>
        <v>0</v>
      </c>
      <c r="C88" s="185"/>
      <c r="D88" s="125">
        <f>'[1]data faskes19'!E19</f>
        <v>0</v>
      </c>
      <c r="E88" s="123">
        <f>COUNTIFS('[1]Form 3E'!$C$15:$C$726,"&gt;="&amp;$AZ$10,'[1]Form 3E'!$C$15:$C$726,"&lt;="&amp;$BA$10,'[1]Form 3E'!$N$15:$N$726,"R",'[1]Form 3E'!$H$15:$H$726,B88)</f>
        <v>0</v>
      </c>
      <c r="F88" s="123">
        <f>COUNTIFS('[1]Form 3E'!$C$15:$C$726,"&gt;="&amp;$AZ$10,'[1]Form 3E'!$C$15:$C$726,"&lt;="&amp;$BA$10,'[1]Form 3E'!$N$15:$N$726,"NR",'[1]Form 3E'!$H$15:$H$726,B88)</f>
        <v>0</v>
      </c>
      <c r="G88" s="123">
        <f t="shared" si="36"/>
        <v>0</v>
      </c>
      <c r="H88" s="126" t="e">
        <f t="shared" si="37"/>
        <v>#DIV/0!</v>
      </c>
      <c r="I88" s="127" t="e">
        <f t="shared" si="38"/>
        <v>#DIV/0!</v>
      </c>
      <c r="J88" s="123">
        <f>COUNTIFS('[1]Form 3E'!$C$15:$C$726,"&gt;="&amp;$AZ$10,'[1]Form 3E'!$C$15:$C$726,"&lt;="&amp;$BA$10,'[1]Form 3E'!$N$15:$N$726,"R",'[1]Form 3E'!$R$15:$R$726,"Y",'[1]Form 3E'!$H$15:$H$726,B88)</f>
        <v>0</v>
      </c>
      <c r="K88" s="128"/>
      <c r="L88" s="126" t="e">
        <f t="shared" si="39"/>
        <v>#DIV/0!</v>
      </c>
      <c r="M88" s="123">
        <f>COUNTIFS('[1]Form 3E'!$C$15:$C$726,"&gt;="&amp;$AZ$10,'[1]Form 3E'!$C$15:$C$726,"&lt;="&amp;$BA$10,'[1]Form 3E'!$N$15:$N$726,"R",'[1]Form 3E'!$S$15:$S$726,"Y",'[1]Form 3E'!$H$15:$H$726,B88)</f>
        <v>0</v>
      </c>
      <c r="N88" s="116" t="e">
        <f t="shared" si="40"/>
        <v>#DIV/0!</v>
      </c>
      <c r="O88" s="123">
        <f>COUNTIFS('[1]Form 3E'!$C$15:$C$726,"&gt;="&amp;$AZ$10,'[1]Form 3E'!$C$15:$C$726,"&lt;="&amp;$BA$10,'[1]Form 3E'!$N$15:$N$726,"R",'[1]Form 3E'!$W$15:$W$726,"Y",'[1]Form 3E'!$H$15:$H$726,B88)</f>
        <v>0</v>
      </c>
      <c r="P88" s="112" t="e">
        <f t="shared" si="41"/>
        <v>#DIV/0!</v>
      </c>
      <c r="Q88" s="123">
        <f>COUNTIFS('[1]Form 3E'!$AK$15:$AK$726,"&gt;="&amp;$AZ$10,'[1]Form 3E'!$AK$15:$AK$726,"&lt;="&amp;$BA$10,'[1]Form 3E'!$AL$15:$AL$726,"R",'[1]Form 3E'!$N$15:$N$726,"R",'[1]Form 3E'!$H$15:$H$726,B88)</f>
        <v>0</v>
      </c>
      <c r="R88" s="325" t="e">
        <f t="shared" si="42"/>
        <v>#DIV/0!</v>
      </c>
      <c r="S88" s="123">
        <f>COUNTIFS('[1]Form 3E'!$C$15:$C$726,"&gt;="&amp;$AZ$10,'[1]Form 3E'!$C$15:$C$726,"&lt;="&amp;$BA$10,'[1]Form 3E'!$N$15:$N$726,"R",'[1]Form 3E'!$AJ$15:$AJ$726,"Y",'[1]Form 3E'!$H$15:$H$726,B88)</f>
        <v>0</v>
      </c>
      <c r="T88" s="133" t="e">
        <f t="shared" si="43"/>
        <v>#DIV/0!</v>
      </c>
      <c r="U88" s="252"/>
      <c r="V88" s="326"/>
      <c r="W88" s="327"/>
      <c r="Y88" s="244"/>
      <c r="Z88" s="244"/>
      <c r="AA88" s="244"/>
      <c r="AB88" s="244"/>
      <c r="AC88" s="244"/>
      <c r="AD88" s="244"/>
      <c r="AE88" s="328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55"/>
      <c r="AU88" s="256"/>
    </row>
    <row r="89" spans="1:47" s="50" customFormat="1" hidden="1" x14ac:dyDescent="0.25">
      <c r="A89" s="123">
        <v>11</v>
      </c>
      <c r="B89" s="245">
        <f>'[1]data faskes19'!B20</f>
        <v>0</v>
      </c>
      <c r="C89" s="185"/>
      <c r="D89" s="125">
        <f>'[1]data faskes19'!E20</f>
        <v>0</v>
      </c>
      <c r="E89" s="123">
        <f>COUNTIFS('[1]Form 3E'!$C$15:$C$726,"&gt;="&amp;$AZ$10,'[1]Form 3E'!$C$15:$C$726,"&lt;="&amp;$BA$10,'[1]Form 3E'!$N$15:$N$726,"R",'[1]Form 3E'!$H$15:$H$726,B89)</f>
        <v>0</v>
      </c>
      <c r="F89" s="123">
        <f>COUNTIFS('[1]Form 3E'!$C$15:$C$726,"&gt;="&amp;$AZ$10,'[1]Form 3E'!$C$15:$C$726,"&lt;="&amp;$BA$10,'[1]Form 3E'!$N$15:$N$726,"NR",'[1]Form 3E'!$H$15:$H$726,B89)</f>
        <v>0</v>
      </c>
      <c r="G89" s="123">
        <f t="shared" si="36"/>
        <v>0</v>
      </c>
      <c r="H89" s="126" t="e">
        <f t="shared" si="37"/>
        <v>#DIV/0!</v>
      </c>
      <c r="I89" s="127" t="e">
        <f t="shared" si="38"/>
        <v>#DIV/0!</v>
      </c>
      <c r="J89" s="123">
        <f>COUNTIFS('[1]Form 3E'!$C$15:$C$726,"&gt;="&amp;$AZ$10,'[1]Form 3E'!$C$15:$C$726,"&lt;="&amp;$BA$10,'[1]Form 3E'!$N$15:$N$726,"R",'[1]Form 3E'!$R$15:$R$726,"Y",'[1]Form 3E'!$H$15:$H$726,B89)</f>
        <v>0</v>
      </c>
      <c r="K89" s="128"/>
      <c r="L89" s="126" t="e">
        <f t="shared" si="39"/>
        <v>#DIV/0!</v>
      </c>
      <c r="M89" s="123">
        <f>COUNTIFS('[1]Form 3E'!$C$15:$C$726,"&gt;="&amp;$AZ$10,'[1]Form 3E'!$C$15:$C$726,"&lt;="&amp;$BA$10,'[1]Form 3E'!$N$15:$N$726,"R",'[1]Form 3E'!$S$15:$S$726,"Y",'[1]Form 3E'!$H$15:$H$726,B89)</f>
        <v>0</v>
      </c>
      <c r="N89" s="116" t="e">
        <f t="shared" si="40"/>
        <v>#DIV/0!</v>
      </c>
      <c r="O89" s="123">
        <f>COUNTIFS('[1]Form 3E'!$C$15:$C$726,"&gt;="&amp;$AZ$10,'[1]Form 3E'!$C$15:$C$726,"&lt;="&amp;$BA$10,'[1]Form 3E'!$N$15:$N$726,"R",'[1]Form 3E'!$W$15:$W$726,"Y",'[1]Form 3E'!$H$15:$H$726,B89)</f>
        <v>0</v>
      </c>
      <c r="P89" s="112" t="e">
        <f t="shared" si="41"/>
        <v>#DIV/0!</v>
      </c>
      <c r="Q89" s="123">
        <f>COUNTIFS('[1]Form 3E'!$AK$15:$AK$726,"&gt;="&amp;$AZ$10,'[1]Form 3E'!$AK$15:$AK$726,"&lt;="&amp;$BA$10,'[1]Form 3E'!$AL$15:$AL$726,"R",'[1]Form 3E'!$N$15:$N$726,"R",'[1]Form 3E'!$H$15:$H$726,B89)</f>
        <v>0</v>
      </c>
      <c r="R89" s="325" t="e">
        <f t="shared" si="42"/>
        <v>#DIV/0!</v>
      </c>
      <c r="S89" s="123">
        <f>COUNTIFS('[1]Form 3E'!$C$15:$C$726,"&gt;="&amp;$AZ$10,'[1]Form 3E'!$C$15:$C$726,"&lt;="&amp;$BA$10,'[1]Form 3E'!$N$15:$N$726,"R",'[1]Form 3E'!$AJ$15:$AJ$726,"Y",'[1]Form 3E'!$H$15:$H$726,B89)</f>
        <v>0</v>
      </c>
      <c r="T89" s="133" t="e">
        <f t="shared" si="43"/>
        <v>#DIV/0!</v>
      </c>
      <c r="U89" s="252"/>
      <c r="V89" s="326"/>
      <c r="W89" s="327"/>
      <c r="Y89" s="244"/>
      <c r="Z89" s="244"/>
      <c r="AA89" s="244"/>
      <c r="AB89" s="244"/>
      <c r="AC89" s="244"/>
      <c r="AD89" s="244"/>
      <c r="AE89" s="328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55"/>
      <c r="AU89" s="256"/>
    </row>
    <row r="90" spans="1:47" s="50" customFormat="1" hidden="1" x14ac:dyDescent="0.25">
      <c r="A90" s="123">
        <v>12</v>
      </c>
      <c r="B90" s="245">
        <f>'[1]data faskes19'!B21</f>
        <v>0</v>
      </c>
      <c r="C90" s="185"/>
      <c r="D90" s="125">
        <f>'[1]data faskes19'!E21</f>
        <v>0</v>
      </c>
      <c r="E90" s="123">
        <f>COUNTIFS('[1]Form 3E'!$C$15:$C$726,"&gt;="&amp;$AZ$10,'[1]Form 3E'!$C$15:$C$726,"&lt;="&amp;$BA$10,'[1]Form 3E'!$N$15:$N$726,"R",'[1]Form 3E'!$H$15:$H$726,B90)</f>
        <v>0</v>
      </c>
      <c r="F90" s="123">
        <f>COUNTIFS('[1]Form 3E'!$C$15:$C$726,"&gt;="&amp;$AZ$10,'[1]Form 3E'!$C$15:$C$726,"&lt;="&amp;$BA$10,'[1]Form 3E'!$N$15:$N$726,"NR",'[1]Form 3E'!$H$15:$H$726,B90)</f>
        <v>0</v>
      </c>
      <c r="G90" s="123">
        <f t="shared" si="36"/>
        <v>0</v>
      </c>
      <c r="H90" s="126" t="e">
        <f t="shared" si="37"/>
        <v>#DIV/0!</v>
      </c>
      <c r="I90" s="127" t="e">
        <f t="shared" si="38"/>
        <v>#DIV/0!</v>
      </c>
      <c r="J90" s="123">
        <f>COUNTIFS('[1]Form 3E'!$C$15:$C$726,"&gt;="&amp;$AZ$10,'[1]Form 3E'!$C$15:$C$726,"&lt;="&amp;$BA$10,'[1]Form 3E'!$N$15:$N$726,"R",'[1]Form 3E'!$R$15:$R$726,"Y",'[1]Form 3E'!$H$15:$H$726,B90)</f>
        <v>0</v>
      </c>
      <c r="K90" s="128"/>
      <c r="L90" s="126" t="e">
        <f t="shared" si="39"/>
        <v>#DIV/0!</v>
      </c>
      <c r="M90" s="123">
        <f>COUNTIFS('[1]Form 3E'!$C$15:$C$726,"&gt;="&amp;$AZ$10,'[1]Form 3E'!$C$15:$C$726,"&lt;="&amp;$BA$10,'[1]Form 3E'!$N$15:$N$726,"R",'[1]Form 3E'!$S$15:$S$726,"Y",'[1]Form 3E'!$H$15:$H$726,B90)</f>
        <v>0</v>
      </c>
      <c r="N90" s="116" t="e">
        <f t="shared" si="40"/>
        <v>#DIV/0!</v>
      </c>
      <c r="O90" s="123">
        <f>COUNTIFS('[1]Form 3E'!$C$15:$C$726,"&gt;="&amp;$AZ$10,'[1]Form 3E'!$C$15:$C$726,"&lt;="&amp;$BA$10,'[1]Form 3E'!$N$15:$N$726,"R",'[1]Form 3E'!$W$15:$W$726,"Y",'[1]Form 3E'!$H$15:$H$726,B90)</f>
        <v>0</v>
      </c>
      <c r="P90" s="112" t="e">
        <f t="shared" si="41"/>
        <v>#DIV/0!</v>
      </c>
      <c r="Q90" s="123">
        <f>COUNTIFS('[1]Form 3E'!$AK$15:$AK$726,"&gt;="&amp;$AZ$10,'[1]Form 3E'!$AK$15:$AK$726,"&lt;="&amp;$BA$10,'[1]Form 3E'!$AL$15:$AL$726,"R",'[1]Form 3E'!$N$15:$N$726,"R",'[1]Form 3E'!$H$15:$H$726,B90)</f>
        <v>0</v>
      </c>
      <c r="R90" s="325" t="e">
        <f t="shared" si="42"/>
        <v>#DIV/0!</v>
      </c>
      <c r="S90" s="123">
        <f>COUNTIFS('[1]Form 3E'!$C$15:$C$726,"&gt;="&amp;$AZ$10,'[1]Form 3E'!$C$15:$C$726,"&lt;="&amp;$BA$10,'[1]Form 3E'!$N$15:$N$726,"R",'[1]Form 3E'!$AJ$15:$AJ$726,"Y",'[1]Form 3E'!$H$15:$H$726,B90)</f>
        <v>0</v>
      </c>
      <c r="T90" s="133" t="e">
        <f t="shared" si="43"/>
        <v>#DIV/0!</v>
      </c>
      <c r="U90" s="252"/>
      <c r="V90" s="326"/>
      <c r="W90" s="327"/>
      <c r="Y90" s="244"/>
      <c r="Z90" s="244"/>
      <c r="AA90" s="244"/>
      <c r="AB90" s="244"/>
      <c r="AC90" s="244"/>
      <c r="AD90" s="244"/>
      <c r="AE90" s="328"/>
      <c r="AF90" s="244"/>
      <c r="AG90" s="244"/>
      <c r="AH90" s="244"/>
      <c r="AI90" s="244"/>
      <c r="AJ90" s="244"/>
      <c r="AK90" s="244"/>
      <c r="AL90" s="244"/>
      <c r="AM90" s="244"/>
      <c r="AN90" s="83"/>
      <c r="AO90" s="244"/>
      <c r="AP90" s="244"/>
      <c r="AQ90" s="244"/>
      <c r="AR90" s="244"/>
      <c r="AS90" s="244"/>
      <c r="AT90" s="255"/>
      <c r="AU90" s="256"/>
    </row>
    <row r="91" spans="1:47" s="50" customFormat="1" hidden="1" x14ac:dyDescent="0.25">
      <c r="A91" s="123">
        <v>13</v>
      </c>
      <c r="B91" s="245">
        <f>'[1]data faskes19'!B22</f>
        <v>0</v>
      </c>
      <c r="C91" s="185"/>
      <c r="D91" s="125">
        <f>'[1]data faskes19'!E22</f>
        <v>0</v>
      </c>
      <c r="E91" s="123">
        <f>COUNTIFS('[1]Form 3E'!$C$15:$C$726,"&gt;="&amp;$AZ$10,'[1]Form 3E'!$C$15:$C$726,"&lt;="&amp;$BA$10,'[1]Form 3E'!$N$15:$N$726,"R",'[1]Form 3E'!$H$15:$H$726,B91)</f>
        <v>0</v>
      </c>
      <c r="F91" s="123">
        <f>COUNTIFS('[1]Form 3E'!$C$15:$C$726,"&gt;="&amp;$AZ$10,'[1]Form 3E'!$C$15:$C$726,"&lt;="&amp;$BA$10,'[1]Form 3E'!$N$15:$N$726,"NR",'[1]Form 3E'!$H$15:$H$726,B91)</f>
        <v>0</v>
      </c>
      <c r="G91" s="123">
        <f t="shared" si="36"/>
        <v>0</v>
      </c>
      <c r="H91" s="126" t="e">
        <f t="shared" si="37"/>
        <v>#DIV/0!</v>
      </c>
      <c r="I91" s="127" t="e">
        <f t="shared" si="38"/>
        <v>#DIV/0!</v>
      </c>
      <c r="J91" s="123">
        <f>COUNTIFS('[1]Form 3E'!$C$15:$C$726,"&gt;="&amp;$AZ$10,'[1]Form 3E'!$C$15:$C$726,"&lt;="&amp;$BA$10,'[1]Form 3E'!$N$15:$N$726,"R",'[1]Form 3E'!$R$15:$R$726,"Y",'[1]Form 3E'!$H$15:$H$726,B91)</f>
        <v>0</v>
      </c>
      <c r="K91" s="128"/>
      <c r="L91" s="126" t="e">
        <f t="shared" si="39"/>
        <v>#DIV/0!</v>
      </c>
      <c r="M91" s="123">
        <f>COUNTIFS('[1]Form 3E'!$C$15:$C$726,"&gt;="&amp;$AZ$10,'[1]Form 3E'!$C$15:$C$726,"&lt;="&amp;$BA$10,'[1]Form 3E'!$N$15:$N$726,"R",'[1]Form 3E'!$S$15:$S$726,"Y",'[1]Form 3E'!$H$15:$H$726,B91)</f>
        <v>0</v>
      </c>
      <c r="N91" s="116" t="e">
        <f t="shared" si="40"/>
        <v>#DIV/0!</v>
      </c>
      <c r="O91" s="123">
        <f>COUNTIFS('[1]Form 3E'!$C$15:$C$726,"&gt;="&amp;$AZ$10,'[1]Form 3E'!$C$15:$C$726,"&lt;="&amp;$BA$10,'[1]Form 3E'!$N$15:$N$726,"R",'[1]Form 3E'!$W$15:$W$726,"Y",'[1]Form 3E'!$H$15:$H$726,B91)</f>
        <v>0</v>
      </c>
      <c r="P91" s="112" t="e">
        <f t="shared" si="41"/>
        <v>#DIV/0!</v>
      </c>
      <c r="Q91" s="123">
        <f>COUNTIFS('[1]Form 3E'!$AK$15:$AK$726,"&gt;="&amp;$AZ$10,'[1]Form 3E'!$AK$15:$AK$726,"&lt;="&amp;$BA$10,'[1]Form 3E'!$AL$15:$AL$726,"R",'[1]Form 3E'!$N$15:$N$726,"R",'[1]Form 3E'!$H$15:$H$726,B91)</f>
        <v>0</v>
      </c>
      <c r="R91" s="325" t="e">
        <f t="shared" si="42"/>
        <v>#DIV/0!</v>
      </c>
      <c r="S91" s="123">
        <f>COUNTIFS('[1]Form 3E'!$C$15:$C$726,"&gt;="&amp;$AZ$10,'[1]Form 3E'!$C$15:$C$726,"&lt;="&amp;$BA$10,'[1]Form 3E'!$N$15:$N$726,"R",'[1]Form 3E'!$AJ$15:$AJ$726,"Y",'[1]Form 3E'!$H$15:$H$726,B91)</f>
        <v>0</v>
      </c>
      <c r="T91" s="133" t="e">
        <f t="shared" si="43"/>
        <v>#DIV/0!</v>
      </c>
      <c r="U91" s="252"/>
      <c r="V91" s="326"/>
      <c r="W91" s="327"/>
      <c r="Y91" s="244"/>
      <c r="Z91" s="244"/>
      <c r="AA91" s="244"/>
      <c r="AB91" s="244"/>
      <c r="AC91" s="244"/>
      <c r="AD91" s="244"/>
      <c r="AE91" s="328"/>
      <c r="AF91" s="244"/>
      <c r="AG91" s="244"/>
      <c r="AH91" s="244"/>
      <c r="AI91" s="244"/>
      <c r="AJ91" s="244"/>
      <c r="AK91" s="244"/>
      <c r="AL91" s="244"/>
      <c r="AM91" s="244"/>
      <c r="AN91" s="83"/>
      <c r="AO91" s="244"/>
      <c r="AP91" s="244"/>
      <c r="AQ91" s="244"/>
      <c r="AR91" s="244"/>
      <c r="AS91" s="244"/>
      <c r="AT91" s="255"/>
      <c r="AU91" s="256"/>
    </row>
    <row r="92" spans="1:47" s="145" customFormat="1" hidden="1" x14ac:dyDescent="0.25">
      <c r="A92" s="123">
        <v>14</v>
      </c>
      <c r="B92" s="245">
        <f>'[1]data faskes19'!B23</f>
        <v>0</v>
      </c>
      <c r="C92" s="185"/>
      <c r="D92" s="125">
        <f>'[1]data faskes19'!E23</f>
        <v>0</v>
      </c>
      <c r="E92" s="123">
        <f>COUNTIFS('[1]Form 3E'!$C$15:$C$726,"&gt;="&amp;$AZ$10,'[1]Form 3E'!$C$15:$C$726,"&lt;="&amp;$BA$10,'[1]Form 3E'!$N$15:$N$726,"R",'[1]Form 3E'!$H$15:$H$726,B92)</f>
        <v>0</v>
      </c>
      <c r="F92" s="123">
        <f>COUNTIFS('[1]Form 3E'!$C$15:$C$726,"&gt;="&amp;$AZ$10,'[1]Form 3E'!$C$15:$C$726,"&lt;="&amp;$BA$10,'[1]Form 3E'!$N$15:$N$726,"NR",'[1]Form 3E'!$H$15:$H$726,B92)</f>
        <v>0</v>
      </c>
      <c r="G92" s="123">
        <f t="shared" si="36"/>
        <v>0</v>
      </c>
      <c r="H92" s="126" t="e">
        <f t="shared" si="37"/>
        <v>#DIV/0!</v>
      </c>
      <c r="I92" s="127" t="e">
        <f t="shared" si="38"/>
        <v>#DIV/0!</v>
      </c>
      <c r="J92" s="123">
        <f>COUNTIFS('[1]Form 3E'!$C$15:$C$726,"&gt;="&amp;$AZ$10,'[1]Form 3E'!$C$15:$C$726,"&lt;="&amp;$BA$10,'[1]Form 3E'!$N$15:$N$726,"R",'[1]Form 3E'!$R$15:$R$726,"Y",'[1]Form 3E'!$H$15:$H$726,B92)</f>
        <v>0</v>
      </c>
      <c r="K92" s="128"/>
      <c r="L92" s="126" t="e">
        <f t="shared" si="39"/>
        <v>#DIV/0!</v>
      </c>
      <c r="M92" s="123">
        <f>COUNTIFS('[1]Form 3E'!$C$15:$C$726,"&gt;="&amp;$AZ$10,'[1]Form 3E'!$C$15:$C$726,"&lt;="&amp;$BA$10,'[1]Form 3E'!$N$15:$N$726,"R",'[1]Form 3E'!$S$15:$S$726,"Y",'[1]Form 3E'!$H$15:$H$726,B92)</f>
        <v>0</v>
      </c>
      <c r="N92" s="116" t="e">
        <f t="shared" si="40"/>
        <v>#DIV/0!</v>
      </c>
      <c r="O92" s="123">
        <f>COUNTIFS('[1]Form 3E'!$C$15:$C$726,"&gt;="&amp;$AZ$10,'[1]Form 3E'!$C$15:$C$726,"&lt;="&amp;$BA$10,'[1]Form 3E'!$N$15:$N$726,"R",'[1]Form 3E'!$W$15:$W$726,"Y",'[1]Form 3E'!$H$15:$H$726,B92)</f>
        <v>0</v>
      </c>
      <c r="P92" s="112" t="e">
        <f t="shared" si="41"/>
        <v>#DIV/0!</v>
      </c>
      <c r="Q92" s="123">
        <f>COUNTIFS('[1]Form 3E'!$AK$15:$AK$726,"&gt;="&amp;$AZ$10,'[1]Form 3E'!$AK$15:$AK$726,"&lt;="&amp;$BA$10,'[1]Form 3E'!$AL$15:$AL$726,"R",'[1]Form 3E'!$N$15:$N$726,"R",'[1]Form 3E'!$H$15:$H$726,B92)</f>
        <v>0</v>
      </c>
      <c r="R92" s="325" t="e">
        <f t="shared" si="42"/>
        <v>#DIV/0!</v>
      </c>
      <c r="S92" s="123">
        <f>COUNTIFS('[1]Form 3E'!$C$15:$C$726,"&gt;="&amp;$AZ$10,'[1]Form 3E'!$C$15:$C$726,"&lt;="&amp;$BA$10,'[1]Form 3E'!$N$15:$N$726,"R",'[1]Form 3E'!$AJ$15:$AJ$726,"Y",'[1]Form 3E'!$H$15:$H$726,B92)</f>
        <v>0</v>
      </c>
      <c r="T92" s="133" t="e">
        <f t="shared" si="43"/>
        <v>#DIV/0!</v>
      </c>
      <c r="U92" s="252"/>
      <c r="V92" s="329"/>
      <c r="W92" s="330"/>
      <c r="Y92" s="244"/>
      <c r="Z92" s="244"/>
      <c r="AA92" s="244"/>
      <c r="AB92" s="244"/>
      <c r="AC92" s="244"/>
      <c r="AD92" s="244"/>
      <c r="AE92" s="328"/>
      <c r="AF92" s="244"/>
      <c r="AG92" s="244"/>
      <c r="AH92" s="244"/>
      <c r="AI92" s="244"/>
      <c r="AJ92" s="244"/>
      <c r="AK92" s="244"/>
      <c r="AL92" s="244"/>
      <c r="AM92" s="244"/>
      <c r="AN92" s="331"/>
      <c r="AO92" s="244"/>
      <c r="AP92" s="244"/>
      <c r="AQ92" s="244"/>
      <c r="AR92" s="244"/>
      <c r="AS92" s="244"/>
      <c r="AT92" s="255"/>
      <c r="AU92" s="256"/>
    </row>
    <row r="93" spans="1:47" s="50" customFormat="1" x14ac:dyDescent="0.25">
      <c r="A93" s="147"/>
      <c r="B93" s="332"/>
      <c r="C93" s="260"/>
      <c r="D93" s="261"/>
      <c r="E93" s="147">
        <f>COUNTIFS('[1]Form 3E'!$C$15:$C$726,"&gt;="&amp;$AZ$10,'[1]Form 3E'!$C$15:$C$726,"&lt;="&amp;$BA$10,'[1]Form 3E'!$N$15:$N$726,"R",'[1]Form 3E'!$H$15:$H$726,B93)</f>
        <v>0</v>
      </c>
      <c r="F93" s="147">
        <f>COUNTIFS('[1]Form 3E'!$C$15:$C$726,"&gt;="&amp;$AZ$10,'[1]Form 3E'!$C$15:$C$726,"&lt;="&amp;$BA$10,'[1]Form 3E'!$N$15:$N$726,"NR",'[1]Form 3E'!$H$15:$H$726,B93)</f>
        <v>0</v>
      </c>
      <c r="G93" s="147">
        <f t="shared" si="36"/>
        <v>0</v>
      </c>
      <c r="H93" s="151" t="e">
        <f t="shared" si="37"/>
        <v>#DIV/0!</v>
      </c>
      <c r="I93" s="152" t="e">
        <f t="shared" si="38"/>
        <v>#DIV/0!</v>
      </c>
      <c r="J93" s="147">
        <f>COUNTIFS('[1]Form 3E'!$C$15:$C$726,"&gt;="&amp;$AZ$10,'[1]Form 3E'!$C$15:$C$726,"&lt;="&amp;$BA$10,'[1]Form 3E'!$N$15:$N$726,"R",'[1]Form 3E'!$R$15:$R$726,"Y",'[1]Form 3E'!$H$15:$H$726,B93)</f>
        <v>0</v>
      </c>
      <c r="K93" s="153"/>
      <c r="L93" s="151" t="e">
        <f t="shared" si="39"/>
        <v>#DIV/0!</v>
      </c>
      <c r="M93" s="147">
        <f>COUNTIFS('[1]Form 3E'!$C$15:$C$726,"&gt;="&amp;$AZ$10,'[1]Form 3E'!$C$15:$C$726,"&lt;="&amp;$BA$10,'[1]Form 3E'!$N$15:$N$726,"R",'[1]Form 3E'!$S$15:$S$726,"Y",'[1]Form 3E'!$H$15:$H$726,B93)</f>
        <v>0</v>
      </c>
      <c r="N93" s="155" t="e">
        <f t="shared" si="40"/>
        <v>#DIV/0!</v>
      </c>
      <c r="O93" s="147">
        <f>COUNTIFS('[1]Form 3E'!$C$15:$C$726,"&gt;="&amp;$AZ$10,'[1]Form 3E'!$C$15:$C$726,"&lt;="&amp;$BA$10,'[1]Form 3E'!$N$15:$N$726,"R",'[1]Form 3E'!$W$15:$W$726,"Y",'[1]Form 3E'!$H$15:$H$726,B93)</f>
        <v>0</v>
      </c>
      <c r="P93" s="156" t="e">
        <f t="shared" si="41"/>
        <v>#DIV/0!</v>
      </c>
      <c r="Q93" s="147">
        <f>COUNTIFS('[1]Form 3E'!$AK$15:$AK$726,"&gt;="&amp;$AZ$10,'[1]Form 3E'!$AK$15:$AK$726,"&lt;="&amp;$BA$10,'[1]Form 3E'!$AL$15:$AL$726,"R",'[1]Form 3E'!$N$15:$N$726,"R",'[1]Form 3E'!$H$15:$H$726,B93)</f>
        <v>0</v>
      </c>
      <c r="R93" s="333" t="e">
        <f t="shared" si="42"/>
        <v>#DIV/0!</v>
      </c>
      <c r="S93" s="147">
        <f>COUNTIFS('[1]Form 3E'!$C$15:$C$726,"&gt;="&amp;$AZ$10,'[1]Form 3E'!$C$15:$C$726,"&lt;="&amp;$BA$10,'[1]Form 3E'!$N$15:$N$726,"R",'[1]Form 3E'!$AJ$15:$AJ$726,"Y",'[1]Form 3E'!$H$15:$H$726,B93)</f>
        <v>0</v>
      </c>
      <c r="T93" s="158" t="e">
        <f t="shared" si="43"/>
        <v>#DIV/0!</v>
      </c>
      <c r="U93" s="334"/>
      <c r="V93" s="335"/>
      <c r="W93" s="336"/>
      <c r="Y93" s="244"/>
      <c r="Z93" s="244"/>
      <c r="AA93" s="244"/>
      <c r="AB93" s="244"/>
      <c r="AC93" s="244"/>
      <c r="AD93" s="244"/>
      <c r="AE93" s="328"/>
      <c r="AF93" s="244"/>
      <c r="AG93" s="244"/>
      <c r="AH93" s="244"/>
      <c r="AI93" s="244"/>
      <c r="AJ93" s="244"/>
      <c r="AK93" s="244"/>
      <c r="AL93" s="244"/>
      <c r="AM93" s="244"/>
      <c r="AN93" s="83"/>
      <c r="AO93" s="244"/>
      <c r="AP93" s="244"/>
      <c r="AQ93" s="244"/>
      <c r="AR93" s="244"/>
      <c r="AS93" s="244"/>
      <c r="AT93" s="255"/>
      <c r="AU93" s="256"/>
    </row>
    <row r="94" spans="1:47" s="50" customFormat="1" x14ac:dyDescent="0.25">
      <c r="A94" s="164"/>
      <c r="B94" s="274" t="s">
        <v>90</v>
      </c>
      <c r="C94" s="275"/>
      <c r="D94" s="167">
        <f>'[1]data faskes19'!E27</f>
        <v>1000</v>
      </c>
      <c r="E94" s="168">
        <f>SUM(E79:E93)</f>
        <v>0</v>
      </c>
      <c r="F94" s="168">
        <f>SUM(F79:F93)</f>
        <v>33</v>
      </c>
      <c r="G94" s="276">
        <f t="shared" si="36"/>
        <v>33</v>
      </c>
      <c r="H94" s="169">
        <f t="shared" si="37"/>
        <v>3.3000000000000003</v>
      </c>
      <c r="I94" s="170">
        <f t="shared" si="38"/>
        <v>0</v>
      </c>
      <c r="J94" s="164">
        <f>SUM(J79:J93)</f>
        <v>0</v>
      </c>
      <c r="K94" s="337"/>
      <c r="L94" s="169" t="e">
        <f t="shared" si="39"/>
        <v>#DIV/0!</v>
      </c>
      <c r="M94" s="282">
        <f>SUM(M79:M93)</f>
        <v>0</v>
      </c>
      <c r="N94" s="174" t="e">
        <f t="shared" si="40"/>
        <v>#DIV/0!</v>
      </c>
      <c r="O94" s="177">
        <f>SUM(O79:O93)</f>
        <v>0</v>
      </c>
      <c r="P94" s="164" t="e">
        <f t="shared" si="41"/>
        <v>#DIV/0!</v>
      </c>
      <c r="Q94" s="338">
        <f>SUM(Q79:Q93)</f>
        <v>0</v>
      </c>
      <c r="R94" s="202" t="e">
        <f t="shared" si="42"/>
        <v>#DIV/0!</v>
      </c>
      <c r="S94" s="164">
        <f>SUM(S79:S93)</f>
        <v>0</v>
      </c>
      <c r="T94" s="178" t="e">
        <f t="shared" si="43"/>
        <v>#DIV/0!</v>
      </c>
      <c r="U94" s="339"/>
      <c r="V94" s="340"/>
      <c r="W94" s="341"/>
      <c r="Y94" s="244"/>
      <c r="Z94" s="244"/>
      <c r="AA94" s="244"/>
      <c r="AB94" s="244"/>
      <c r="AC94" s="244"/>
      <c r="AD94" s="244"/>
      <c r="AE94" s="328"/>
      <c r="AF94" s="244"/>
      <c r="AG94" s="244"/>
      <c r="AH94" s="244"/>
      <c r="AI94" s="244"/>
      <c r="AJ94" s="244"/>
      <c r="AK94" s="244"/>
      <c r="AL94" s="244"/>
      <c r="AM94" s="244"/>
      <c r="AN94" s="304"/>
      <c r="AO94" s="244"/>
      <c r="AP94" s="244"/>
      <c r="AQ94" s="244"/>
      <c r="AR94" s="244"/>
      <c r="AS94" s="244"/>
      <c r="AT94" s="255"/>
      <c r="AU94" s="256"/>
    </row>
    <row r="95" spans="1:47" s="50" customFormat="1" x14ac:dyDescent="0.25">
      <c r="A95" s="123"/>
      <c r="B95" s="288" t="s">
        <v>58</v>
      </c>
      <c r="C95" s="289"/>
      <c r="D95" s="290"/>
      <c r="E95" s="123">
        <f>COUNTIFS('[1]Form 3E'!$C$15:$C$726,"&gt;="&amp;$AZ$10,'[1]Form 3E'!$C$15:$C$726,"&lt;="&amp;$BA$10,'[1]Form 3E'!$N$15:$N$726,"R",'[1]Form 3E'!$H$15:$H$726,B95)</f>
        <v>0</v>
      </c>
      <c r="F95" s="123">
        <f>COUNTIFS('[1]Form 3E'!$C$15:$C$726,"&gt;="&amp;$AZ$10,'[1]Form 3E'!$C$15:$C$726,"&lt;="&amp;$BA$10,'[1]Form 3E'!$N$15:$N$726,"NR",'[1]Form 3E'!$H$15:$H$726,B95)</f>
        <v>9</v>
      </c>
      <c r="G95" s="123">
        <f t="shared" si="36"/>
        <v>9</v>
      </c>
      <c r="H95" s="189" t="e">
        <f t="shared" si="37"/>
        <v>#DIV/0!</v>
      </c>
      <c r="I95" s="190">
        <f t="shared" si="38"/>
        <v>0</v>
      </c>
      <c r="J95" s="123">
        <f>COUNTIFS('[1]Form 3E'!$C$15:$C$726,"&gt;="&amp;$AZ$10,'[1]Form 3E'!$C$15:$C$726,"&lt;="&amp;$BA$10,'[1]Form 3E'!$N$15:$N$726,"R",'[1]Form 3E'!$R$15:$R$726,"Y",'[1]Form 3E'!$H$15:$H$726,B95)</f>
        <v>0</v>
      </c>
      <c r="K95" s="191"/>
      <c r="L95" s="189" t="e">
        <f t="shared" si="39"/>
        <v>#DIV/0!</v>
      </c>
      <c r="M95" s="342">
        <f>COUNTIFS('[1]Form 3E'!$C$15:$C$726,"&gt;="&amp;$AZ$10,'[1]Form 3E'!$C$15:$C$726,"&lt;="&amp;$BA$10,'[1]Form 3E'!$N$15:$N$726,"R",'[1]Form 3E'!$S$15:$S$726,"Y",'[1]Form 3E'!$H$15:$H$726,B95)</f>
        <v>0</v>
      </c>
      <c r="N95" s="130" t="e">
        <f t="shared" si="40"/>
        <v>#DIV/0!</v>
      </c>
      <c r="O95" s="123">
        <f>COUNTIFS('[1]Form 3E'!$C$15:$C$726,"&gt;="&amp;$AZ$10,'[1]Form 3E'!$C$15:$C$726,"&lt;="&amp;$BA$10,'[1]Form 3E'!$N$15:$N$726,"R",'[1]Form 3E'!$W$15:$W$726,"Y",'[1]Form 3E'!$H$15:$H$726,B95)</f>
        <v>0</v>
      </c>
      <c r="P95" s="131" t="e">
        <f t="shared" si="41"/>
        <v>#DIV/0!</v>
      </c>
      <c r="Q95" s="123">
        <f>COUNTIFS('[1]Form 3E'!$AK$15:$AK$726,"&gt;="&amp;$AZ$10,'[1]Form 3E'!$AK$15:$AK$726,"&lt;="&amp;$BA$10,'[1]Form 3E'!$AL$15:$AL$726,"R",'[1]Form 3E'!$N$15:$N$726,"R",'[1]Form 3E'!$H$15:$H$726,B95)</f>
        <v>0</v>
      </c>
      <c r="R95" s="343" t="e">
        <f t="shared" si="42"/>
        <v>#DIV/0!</v>
      </c>
      <c r="S95" s="123">
        <f>COUNTIFS('[1]Form 3E'!$C$15:$C$726,"&gt;="&amp;$AZ$10,'[1]Form 3E'!$C$15:$C$726,"&lt;="&amp;$BA$10,'[1]Form 3E'!$N$15:$N$726,"R",'[1]Form 3E'!$AJ$15:$AJ$726,"Y",'[1]Form 3E'!$H$15:$H$726,B95)</f>
        <v>0</v>
      </c>
      <c r="T95" s="194" t="e">
        <f t="shared" si="43"/>
        <v>#DIV/0!</v>
      </c>
      <c r="U95" s="252"/>
      <c r="V95" s="326"/>
      <c r="W95" s="327"/>
      <c r="Y95" s="244"/>
      <c r="Z95" s="244"/>
      <c r="AA95" s="244"/>
      <c r="AB95" s="244"/>
      <c r="AC95" s="244"/>
      <c r="AD95" s="244"/>
      <c r="AE95" s="328"/>
      <c r="AF95" s="244"/>
      <c r="AG95" s="244"/>
      <c r="AH95" s="244"/>
      <c r="AI95" s="244"/>
      <c r="AJ95" s="244"/>
      <c r="AK95" s="244"/>
      <c r="AL95" s="244"/>
      <c r="AM95" s="244"/>
      <c r="AN95" s="83"/>
      <c r="AO95" s="244"/>
      <c r="AP95" s="244"/>
      <c r="AQ95" s="83"/>
      <c r="AR95" s="83"/>
      <c r="AS95" s="244"/>
      <c r="AT95" s="255"/>
      <c r="AU95" s="256"/>
    </row>
    <row r="96" spans="1:47" s="50" customFormat="1" x14ac:dyDescent="0.25">
      <c r="A96" s="197" t="s">
        <v>40</v>
      </c>
      <c r="B96" s="197"/>
      <c r="C96" s="180"/>
      <c r="D96" s="299">
        <f>D94</f>
        <v>1000</v>
      </c>
      <c r="E96" s="201">
        <f>SUM(E94:E95)</f>
        <v>0</v>
      </c>
      <c r="F96" s="300">
        <f>SUM(F94:F95)</f>
        <v>42</v>
      </c>
      <c r="G96" s="276">
        <f t="shared" si="36"/>
        <v>42</v>
      </c>
      <c r="H96" s="169">
        <f t="shared" si="37"/>
        <v>4.2</v>
      </c>
      <c r="I96" s="170">
        <f>E96/G96*100</f>
        <v>0</v>
      </c>
      <c r="J96" s="177">
        <f>SUM(J94:J95)</f>
        <v>0</v>
      </c>
      <c r="K96" s="337"/>
      <c r="L96" s="169" t="e">
        <f>J96/E96*100</f>
        <v>#DIV/0!</v>
      </c>
      <c r="M96" s="282">
        <f>SUM(M94:M95)</f>
        <v>0</v>
      </c>
      <c r="N96" s="174" t="e">
        <f t="shared" si="40"/>
        <v>#DIV/0!</v>
      </c>
      <c r="O96" s="164">
        <f>SUM(O94:O95)</f>
        <v>0</v>
      </c>
      <c r="P96" s="164" t="e">
        <f t="shared" si="41"/>
        <v>#DIV/0!</v>
      </c>
      <c r="Q96" s="338">
        <f>SUM(Q94:Q95)</f>
        <v>0</v>
      </c>
      <c r="R96" s="202" t="e">
        <f t="shared" si="42"/>
        <v>#DIV/0!</v>
      </c>
      <c r="S96" s="301">
        <f>SUM(S94:S95)</f>
        <v>0</v>
      </c>
      <c r="T96" s="178" t="e">
        <f t="shared" si="43"/>
        <v>#DIV/0!</v>
      </c>
      <c r="U96" s="339"/>
      <c r="V96" s="340"/>
      <c r="W96" s="341"/>
      <c r="Y96" s="244"/>
      <c r="Z96" s="244"/>
      <c r="AA96" s="244"/>
      <c r="AB96" s="244"/>
      <c r="AC96" s="244"/>
      <c r="AD96" s="244"/>
      <c r="AE96" s="328"/>
      <c r="AF96" s="244"/>
      <c r="AG96" s="244"/>
      <c r="AH96" s="244"/>
      <c r="AI96" s="244"/>
      <c r="AJ96" s="304"/>
      <c r="AK96" s="304"/>
      <c r="AL96" s="244"/>
      <c r="AM96" s="304"/>
      <c r="AN96" s="304"/>
      <c r="AO96" s="244"/>
      <c r="AP96" s="244"/>
      <c r="AQ96" s="304"/>
      <c r="AR96" s="304"/>
      <c r="AS96" s="244"/>
      <c r="AT96" s="255"/>
      <c r="AU96" s="256"/>
    </row>
    <row r="97" spans="21:49" s="207" customFormat="1" x14ac:dyDescent="0.25">
      <c r="U97" s="14"/>
      <c r="V97" s="14"/>
      <c r="W97" s="14"/>
      <c r="X97" s="14"/>
      <c r="Y97" s="14"/>
      <c r="Z97" s="14"/>
      <c r="AA97" s="305"/>
      <c r="AB97" s="305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</row>
  </sheetData>
  <sheetProtection sheet="1" objects="1" scenarios="1" formatCells="0" formatColumns="0" formatRows="0" insertColumns="0" insertRows="0" insertHyperlinks="0" deleteRows="0" sort="0" autoFilter="0"/>
  <mergeCells count="117">
    <mergeCell ref="A96:B96"/>
    <mergeCell ref="Q74:Q77"/>
    <mergeCell ref="R74:R77"/>
    <mergeCell ref="S74:S77"/>
    <mergeCell ref="T74:T77"/>
    <mergeCell ref="U74:W77"/>
    <mergeCell ref="E76:E77"/>
    <mergeCell ref="F76:F77"/>
    <mergeCell ref="G76:G77"/>
    <mergeCell ref="J74:J77"/>
    <mergeCell ref="K74:L77"/>
    <mergeCell ref="M74:M77"/>
    <mergeCell ref="N74:N77"/>
    <mergeCell ref="O74:O77"/>
    <mergeCell ref="P74:P77"/>
    <mergeCell ref="AO44:AQ44"/>
    <mergeCell ref="A63:B63"/>
    <mergeCell ref="D70:F70"/>
    <mergeCell ref="E72:F72"/>
    <mergeCell ref="A74:A77"/>
    <mergeCell ref="B74:B77"/>
    <mergeCell ref="D74:D77"/>
    <mergeCell ref="E74:G75"/>
    <mergeCell ref="H74:H77"/>
    <mergeCell ref="I74:I77"/>
    <mergeCell ref="AO40:AQ43"/>
    <mergeCell ref="E42:E43"/>
    <mergeCell ref="F42:F43"/>
    <mergeCell ref="G42:G43"/>
    <mergeCell ref="AG42:AG43"/>
    <mergeCell ref="AH42:AH43"/>
    <mergeCell ref="AI42:AI43"/>
    <mergeCell ref="AG40:AI41"/>
    <mergeCell ref="AJ40:AJ43"/>
    <mergeCell ref="AK40:AK43"/>
    <mergeCell ref="AL40:AL43"/>
    <mergeCell ref="AM40:AM43"/>
    <mergeCell ref="AN40:AN43"/>
    <mergeCell ref="AA40:AA43"/>
    <mergeCell ref="AB40:AB43"/>
    <mergeCell ref="AC40:AC43"/>
    <mergeCell ref="AD40:AD43"/>
    <mergeCell ref="AE40:AE43"/>
    <mergeCell ref="AF40:AF43"/>
    <mergeCell ref="U40:U43"/>
    <mergeCell ref="V40:V43"/>
    <mergeCell ref="W40:W43"/>
    <mergeCell ref="X40:X43"/>
    <mergeCell ref="Y40:Y43"/>
    <mergeCell ref="Z40:Z43"/>
    <mergeCell ref="O40:O43"/>
    <mergeCell ref="P40:P43"/>
    <mergeCell ref="Q40:Q43"/>
    <mergeCell ref="R40:R43"/>
    <mergeCell ref="S40:S43"/>
    <mergeCell ref="T40:T43"/>
    <mergeCell ref="H40:H43"/>
    <mergeCell ref="I40:I43"/>
    <mergeCell ref="J40:J43"/>
    <mergeCell ref="K40:L43"/>
    <mergeCell ref="M40:M43"/>
    <mergeCell ref="N40:N43"/>
    <mergeCell ref="D32:G32"/>
    <mergeCell ref="D36:F36"/>
    <mergeCell ref="E38:F38"/>
    <mergeCell ref="A40:A43"/>
    <mergeCell ref="B40:B43"/>
    <mergeCell ref="D40:D43"/>
    <mergeCell ref="E40:G41"/>
    <mergeCell ref="AK9:AM9"/>
    <mergeCell ref="AN9:AP9"/>
    <mergeCell ref="AQ9:AS9"/>
    <mergeCell ref="AT9:AT10"/>
    <mergeCell ref="AU9:AU10"/>
    <mergeCell ref="A30:B30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InputMessage="1" showErrorMessage="1" sqref="W5:AD5 T5:U5 W38:AD38 T72:U72 T38:U38 W72:AD72">
      <formula1>42370</formula1>
      <formula2>43465</formula2>
    </dataValidation>
    <dataValidation type="date" allowBlank="1" showInputMessage="1" showErrorMessage="1" sqref="BA10 AX9:AY9 BA9:BC9 AZ9:AZ10 AZ11:BA11">
      <formula1>42370</formula1>
      <formula2>47848</formula2>
    </dataValidation>
  </dataValidations>
  <pageMargins left="0.70866141732283472" right="0.35433070866141736" top="0.59055118110236227" bottom="0.51181102362204722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2023-02-20T06:56:29Z</dcterms:created>
  <dcterms:modified xsi:type="dcterms:W3CDTF">2023-02-20T07:06:42Z</dcterms:modified>
</cp:coreProperties>
</file>