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ORAN BARANG GIZI 2022-2025\"/>
    </mc:Choice>
  </mc:AlternateContent>
  <xr:revisionPtr revIDLastSave="0" documentId="13_ncr:1_{905685B1-3654-43D4-84DC-B45F9C5D1A36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1" sheetId="1" r:id="rId1"/>
    <sheet name="2" sheetId="2" r:id="rId2"/>
    <sheet name="3" sheetId="3" r:id="rId3"/>
    <sheet name="4" sheetId="13" r:id="rId4"/>
    <sheet name="5" sheetId="14" r:id="rId5"/>
    <sheet name="6" sheetId="15" r:id="rId6"/>
    <sheet name="7" sheetId="16" r:id="rId7"/>
    <sheet name="8" sheetId="17" r:id="rId8"/>
    <sheet name="9" sheetId="18" r:id="rId9"/>
    <sheet name="10" sheetId="19" r:id="rId10"/>
    <sheet name="11" sheetId="20" r:id="rId11"/>
    <sheet name="12" sheetId="21" r:id="rId12"/>
  </sheets>
  <externalReferences>
    <externalReference r:id="rId13"/>
  </externalReferences>
  <definedNames>
    <definedName name="_xlnm.Print_Area" localSheetId="0">'1'!$A$1:$L$26</definedName>
    <definedName name="_xlnm.Print_Area" localSheetId="9">'10'!$A$1:$L$30</definedName>
    <definedName name="_xlnm.Print_Area" localSheetId="10">'11'!$A$1:$L$32</definedName>
    <definedName name="_xlnm.Print_Area" localSheetId="11">'12'!$A$1:$L$32</definedName>
    <definedName name="_xlnm.Print_Area" localSheetId="2">'3'!$A$1:$L$30</definedName>
    <definedName name="_xlnm.Print_Area" localSheetId="3">'4'!$A$1:$L$30</definedName>
    <definedName name="_xlnm.Print_Area" localSheetId="4">'5'!$A$1:$L$29</definedName>
    <definedName name="_xlnm.Print_Area" localSheetId="5">'6'!$A$1:$L$30</definedName>
    <definedName name="_xlnm.Print_Area" localSheetId="6">'7'!$A$1:$L$30</definedName>
    <definedName name="_xlnm.Print_Area" localSheetId="7">'8'!$A$1:$L$30</definedName>
    <definedName name="_xlnm.Print_Area" localSheetId="8">'9'!$A$1:$L$30</definedName>
  </definedNames>
  <calcPr calcId="191029"/>
</workbook>
</file>

<file path=xl/calcChain.xml><?xml version="1.0" encoding="utf-8"?>
<calcChain xmlns="http://schemas.openxmlformats.org/spreadsheetml/2006/main">
  <c r="G19" i="21" l="1"/>
  <c r="G18" i="21"/>
  <c r="I21" i="21"/>
  <c r="G21" i="21"/>
  <c r="G20" i="21"/>
  <c r="I20" i="21" s="1"/>
  <c r="I21" i="20"/>
  <c r="G21" i="20"/>
  <c r="P9" i="21"/>
  <c r="Q7" i="21"/>
  <c r="A7" i="21"/>
  <c r="A8" i="21" s="1"/>
  <c r="A9" i="21" s="1"/>
  <c r="A10" i="21" s="1"/>
  <c r="A11" i="21" s="1"/>
  <c r="A12" i="21" s="1"/>
  <c r="A13" i="21" s="1"/>
  <c r="A14" i="21" s="1"/>
  <c r="A15" i="21" s="1"/>
  <c r="P9" i="20"/>
  <c r="Q7" i="20"/>
  <c r="Q8" i="20" s="1"/>
  <c r="Q9" i="20" s="1"/>
  <c r="A7" i="20"/>
  <c r="A8" i="20" s="1"/>
  <c r="A9" i="20" s="1"/>
  <c r="A10" i="20" s="1"/>
  <c r="A11" i="20" s="1"/>
  <c r="A12" i="20" s="1"/>
  <c r="A13" i="20" s="1"/>
  <c r="A14" i="20" s="1"/>
  <c r="A15" i="20" s="1"/>
  <c r="P9" i="19"/>
  <c r="Q7" i="19"/>
  <c r="A7" i="19"/>
  <c r="A8" i="19" s="1"/>
  <c r="A9" i="19" s="1"/>
  <c r="A10" i="19" s="1"/>
  <c r="A11" i="19" s="1"/>
  <c r="A12" i="19" s="1"/>
  <c r="A13" i="19" s="1"/>
  <c r="A14" i="19" s="1"/>
  <c r="A15" i="19" s="1"/>
  <c r="P9" i="18"/>
  <c r="Q7" i="18"/>
  <c r="Q8" i="18" s="1"/>
  <c r="Q9" i="18" s="1"/>
  <c r="A7" i="18"/>
  <c r="A8" i="18" s="1"/>
  <c r="A9" i="18" s="1"/>
  <c r="A10" i="18" s="1"/>
  <c r="A11" i="18" s="1"/>
  <c r="A12" i="18" s="1"/>
  <c r="A13" i="18" s="1"/>
  <c r="A14" i="18" s="1"/>
  <c r="A15" i="18" s="1"/>
  <c r="P9" i="17"/>
  <c r="Q7" i="17"/>
  <c r="Q8" i="17" s="1"/>
  <c r="Q9" i="17" s="1"/>
  <c r="A7" i="17"/>
  <c r="A8" i="17" s="1"/>
  <c r="A9" i="17" s="1"/>
  <c r="A10" i="17" s="1"/>
  <c r="A11" i="17" s="1"/>
  <c r="A12" i="17" s="1"/>
  <c r="A13" i="17" s="1"/>
  <c r="A14" i="17" s="1"/>
  <c r="A15" i="17" s="1"/>
  <c r="P9" i="16"/>
  <c r="Q7" i="16"/>
  <c r="Q8" i="16" s="1"/>
  <c r="Q9" i="16" s="1"/>
  <c r="A7" i="16"/>
  <c r="A8" i="16" s="1"/>
  <c r="A9" i="16" s="1"/>
  <c r="A10" i="16" s="1"/>
  <c r="A11" i="16" s="1"/>
  <c r="A12" i="16" s="1"/>
  <c r="A13" i="16" s="1"/>
  <c r="A14" i="16" s="1"/>
  <c r="A15" i="16" s="1"/>
  <c r="P9" i="15"/>
  <c r="Q7" i="15"/>
  <c r="Q8" i="15" s="1"/>
  <c r="Q9" i="15" s="1"/>
  <c r="A7" i="15"/>
  <c r="A8" i="15" s="1"/>
  <c r="A9" i="15" s="1"/>
  <c r="A10" i="15" s="1"/>
  <c r="A11" i="15" s="1"/>
  <c r="A12" i="15" s="1"/>
  <c r="A13" i="15" s="1"/>
  <c r="A14" i="15" s="1"/>
  <c r="A15" i="15" s="1"/>
  <c r="P9" i="14"/>
  <c r="Q7" i="14"/>
  <c r="Q8" i="14" s="1"/>
  <c r="Q9" i="14" s="1"/>
  <c r="A7" i="14"/>
  <c r="A8" i="14" s="1"/>
  <c r="A9" i="14" s="1"/>
  <c r="A10" i="14" s="1"/>
  <c r="A11" i="14" s="1"/>
  <c r="A12" i="14" s="1"/>
  <c r="A13" i="14" s="1"/>
  <c r="A14" i="14" s="1"/>
  <c r="A15" i="14" s="1"/>
  <c r="P9" i="13"/>
  <c r="Q7" i="13"/>
  <c r="Q8" i="13" s="1"/>
  <c r="A7" i="13"/>
  <c r="A8" i="13" s="1"/>
  <c r="A9" i="13" s="1"/>
  <c r="A10" i="13" s="1"/>
  <c r="A11" i="13" s="1"/>
  <c r="A12" i="13" s="1"/>
  <c r="A13" i="13" s="1"/>
  <c r="A14" i="13" s="1"/>
  <c r="A15" i="13" s="1"/>
  <c r="N7" i="1"/>
  <c r="Q8" i="21" l="1"/>
  <c r="Q10" i="20"/>
  <c r="Q8" i="19"/>
  <c r="Q10" i="18"/>
  <c r="Q10" i="17"/>
  <c r="Q10" i="16"/>
  <c r="Q10" i="15"/>
  <c r="Q10" i="14"/>
  <c r="Q9" i="13"/>
  <c r="G19" i="1"/>
  <c r="G18" i="1"/>
  <c r="O17" i="1"/>
  <c r="A17" i="1"/>
  <c r="A18" i="1" s="1"/>
  <c r="A19" i="1" s="1"/>
  <c r="G16" i="1"/>
  <c r="G15" i="1"/>
  <c r="G14" i="1"/>
  <c r="G13" i="1"/>
  <c r="G12" i="1"/>
  <c r="G11" i="1"/>
  <c r="G10" i="1"/>
  <c r="G9" i="1"/>
  <c r="Q7" i="1"/>
  <c r="I7" i="1" s="1"/>
  <c r="A7" i="1"/>
  <c r="A8" i="1" s="1"/>
  <c r="A9" i="1" s="1"/>
  <c r="A10" i="1" s="1"/>
  <c r="A11" i="1" s="1"/>
  <c r="A12" i="1" s="1"/>
  <c r="A13" i="1" s="1"/>
  <c r="A14" i="1" s="1"/>
  <c r="G6" i="1"/>
  <c r="I6" i="1" s="1"/>
  <c r="Q9" i="21" l="1"/>
  <c r="Q11" i="20"/>
  <c r="Q9" i="19"/>
  <c r="Q11" i="18"/>
  <c r="Q11" i="17"/>
  <c r="Q11" i="16"/>
  <c r="Q11" i="15"/>
  <c r="Q11" i="14"/>
  <c r="Q10" i="13"/>
  <c r="Q8" i="1"/>
  <c r="Q10" i="21" l="1"/>
  <c r="Q12" i="20"/>
  <c r="Q10" i="19"/>
  <c r="Q12" i="18"/>
  <c r="Q12" i="17"/>
  <c r="Q12" i="16"/>
  <c r="Q12" i="15"/>
  <c r="Q12" i="14"/>
  <c r="Q11" i="13"/>
  <c r="Q9" i="1"/>
  <c r="I8" i="1"/>
  <c r="N8" i="1" s="1"/>
  <c r="Q11" i="21" l="1"/>
  <c r="Q13" i="20"/>
  <c r="Q11" i="19"/>
  <c r="Q13" i="18"/>
  <c r="Q13" i="17"/>
  <c r="Q13" i="16"/>
  <c r="Q13" i="15"/>
  <c r="Q13" i="14"/>
  <c r="Q12" i="13"/>
  <c r="I9" i="1"/>
  <c r="Q10" i="1"/>
  <c r="Q12" i="21" l="1"/>
  <c r="Q14" i="20"/>
  <c r="Q12" i="19"/>
  <c r="Q14" i="18"/>
  <c r="Q14" i="17"/>
  <c r="Q14" i="16"/>
  <c r="Q14" i="15"/>
  <c r="Q14" i="14"/>
  <c r="Q13" i="13"/>
  <c r="I10" i="1"/>
  <c r="Q11" i="1"/>
  <c r="Q13" i="21" l="1"/>
  <c r="Q15" i="20"/>
  <c r="Q13" i="19"/>
  <c r="Q15" i="18"/>
  <c r="Q15" i="17"/>
  <c r="Q15" i="16"/>
  <c r="Q15" i="15"/>
  <c r="Q15" i="14"/>
  <c r="Q14" i="13"/>
  <c r="I11" i="1"/>
  <c r="Q12" i="1"/>
  <c r="Q14" i="21" l="1"/>
  <c r="Q16" i="20"/>
  <c r="Q14" i="19"/>
  <c r="Q16" i="18"/>
  <c r="Q16" i="17"/>
  <c r="Q16" i="16"/>
  <c r="Q16" i="15"/>
  <c r="Q16" i="14"/>
  <c r="Q15" i="13"/>
  <c r="Q13" i="1"/>
  <c r="I12" i="1"/>
  <c r="Q15" i="21" l="1"/>
  <c r="Q17" i="20"/>
  <c r="Q15" i="19"/>
  <c r="Q17" i="18"/>
  <c r="Q17" i="17"/>
  <c r="Q17" i="16"/>
  <c r="Q17" i="15"/>
  <c r="Q17" i="14"/>
  <c r="Q16" i="13"/>
  <c r="I13" i="1"/>
  <c r="Q14" i="1"/>
  <c r="Q16" i="21" l="1"/>
  <c r="Q20" i="20"/>
  <c r="Q16" i="19"/>
  <c r="Q18" i="18"/>
  <c r="Q18" i="17"/>
  <c r="Q18" i="16"/>
  <c r="Q18" i="15"/>
  <c r="Q18" i="14"/>
  <c r="Q17" i="13"/>
  <c r="Q15" i="1"/>
  <c r="I14" i="1"/>
  <c r="Q17" i="21" l="1"/>
  <c r="Q17" i="19"/>
  <c r="Q19" i="18"/>
  <c r="Q19" i="17"/>
  <c r="Q19" i="16"/>
  <c r="Q19" i="15"/>
  <c r="Q19" i="14"/>
  <c r="Q18" i="13"/>
  <c r="I15" i="1"/>
  <c r="Q16" i="1"/>
  <c r="Q20" i="21" l="1"/>
  <c r="Q22" i="20"/>
  <c r="Q18" i="19"/>
  <c r="Q20" i="18"/>
  <c r="Q20" i="17"/>
  <c r="Q20" i="16"/>
  <c r="Q20" i="15"/>
  <c r="Q20" i="14"/>
  <c r="Q19" i="13"/>
  <c r="Q17" i="1"/>
  <c r="I16" i="1"/>
  <c r="Q21" i="21" l="1"/>
  <c r="Q19" i="19"/>
  <c r="Q20" i="13"/>
  <c r="I17" i="1"/>
  <c r="G17" i="2" s="1"/>
  <c r="Q18" i="1"/>
  <c r="Q22" i="21" l="1"/>
  <c r="Q20" i="19"/>
  <c r="Q19" i="1"/>
  <c r="I19" i="1" s="1"/>
  <c r="G19" i="2" s="1"/>
  <c r="I18" i="1"/>
  <c r="G18" i="2" s="1"/>
  <c r="Q7" i="2" l="1"/>
  <c r="Q8" i="2" s="1"/>
  <c r="Q9" i="2" s="1"/>
  <c r="Q10" i="2" s="1"/>
  <c r="Q11" i="2" s="1"/>
  <c r="Q12" i="2" s="1"/>
  <c r="Q13" i="2" s="1"/>
  <c r="Q14" i="2" s="1"/>
  <c r="Q15" i="2" s="1"/>
  <c r="P9" i="3"/>
  <c r="A7" i="3"/>
  <c r="A8" i="3" s="1"/>
  <c r="A9" i="3" s="1"/>
  <c r="A10" i="3" s="1"/>
  <c r="A11" i="3" s="1"/>
  <c r="A12" i="3" s="1"/>
  <c r="A13" i="3" s="1"/>
  <c r="A14" i="3" s="1"/>
  <c r="A15" i="3" s="1"/>
  <c r="G20" i="2"/>
  <c r="Q16" i="2" l="1"/>
  <c r="Q17" i="2" l="1"/>
  <c r="Q18" i="2" s="1"/>
  <c r="Q19" i="2" s="1"/>
  <c r="Q20" i="2" s="1"/>
  <c r="Q7" i="3" l="1"/>
  <c r="Q8" i="3" s="1"/>
  <c r="A7" i="2"/>
  <c r="A8" i="2" s="1"/>
  <c r="A9" i="2" s="1"/>
  <c r="A10" i="2" s="1"/>
  <c r="A11" i="2" s="1"/>
  <c r="A12" i="2" s="1"/>
  <c r="A13" i="2" s="1"/>
  <c r="A14" i="2" s="1"/>
  <c r="A15" i="2" s="1"/>
  <c r="A20" i="2" s="1"/>
  <c r="G6" i="2"/>
  <c r="I6" i="2" l="1"/>
  <c r="G7" i="2"/>
  <c r="I7" i="2" s="1"/>
  <c r="G7" i="3" s="1"/>
  <c r="I7" i="3" s="1"/>
  <c r="G7" i="13" s="1"/>
  <c r="I7" i="13" s="1"/>
  <c r="G7" i="14" s="1"/>
  <c r="I7" i="14" s="1"/>
  <c r="G7" i="15" s="1"/>
  <c r="I7" i="15" s="1"/>
  <c r="G7" i="16" s="1"/>
  <c r="I7" i="16" s="1"/>
  <c r="G7" i="17" s="1"/>
  <c r="I7" i="17" s="1"/>
  <c r="G7" i="18" s="1"/>
  <c r="I7" i="18" s="1"/>
  <c r="G7" i="19" s="1"/>
  <c r="I7" i="19" s="1"/>
  <c r="G7" i="20" s="1"/>
  <c r="I7" i="20" s="1"/>
  <c r="G7" i="21" s="1"/>
  <c r="I7" i="21" s="1"/>
  <c r="Q9" i="3"/>
  <c r="G6" i="3" l="1"/>
  <c r="I6" i="3" s="1"/>
  <c r="G8" i="2"/>
  <c r="I8" i="2" s="1"/>
  <c r="G8" i="3" s="1"/>
  <c r="I8" i="3" s="1"/>
  <c r="G8" i="13" s="1"/>
  <c r="I8" i="13" s="1"/>
  <c r="G8" i="14" s="1"/>
  <c r="I8" i="14" s="1"/>
  <c r="G8" i="15" s="1"/>
  <c r="I8" i="15" s="1"/>
  <c r="G8" i="16" s="1"/>
  <c r="I8" i="16" s="1"/>
  <c r="G8" i="17" s="1"/>
  <c r="I8" i="17" s="1"/>
  <c r="G8" i="18" s="1"/>
  <c r="I8" i="18" s="1"/>
  <c r="G8" i="19" s="1"/>
  <c r="I8" i="19" s="1"/>
  <c r="G8" i="20" s="1"/>
  <c r="I8" i="20" s="1"/>
  <c r="G8" i="21" s="1"/>
  <c r="I8" i="21" s="1"/>
  <c r="Q10" i="3"/>
  <c r="G6" i="13" l="1"/>
  <c r="I6" i="13" s="1"/>
  <c r="G6" i="14" s="1"/>
  <c r="I6" i="14" s="1"/>
  <c r="G6" i="15" s="1"/>
  <c r="I6" i="15" s="1"/>
  <c r="G6" i="16" s="1"/>
  <c r="I6" i="16" s="1"/>
  <c r="G6" i="17" s="1"/>
  <c r="I6" i="17" s="1"/>
  <c r="G6" i="18" s="1"/>
  <c r="I6" i="18" s="1"/>
  <c r="G6" i="19" s="1"/>
  <c r="I6" i="19" s="1"/>
  <c r="G6" i="20" s="1"/>
  <c r="I6" i="20" s="1"/>
  <c r="G6" i="21" s="1"/>
  <c r="I6" i="21" s="1"/>
  <c r="G9" i="2"/>
  <c r="Q11" i="3"/>
  <c r="I9" i="2"/>
  <c r="G9" i="3" l="1"/>
  <c r="I9" i="3" s="1"/>
  <c r="G9" i="19"/>
  <c r="I9" i="19" s="1"/>
  <c r="R9" i="19" s="1"/>
  <c r="G9" i="20"/>
  <c r="I9" i="20" s="1"/>
  <c r="R9" i="20" s="1"/>
  <c r="G9" i="16"/>
  <c r="I9" i="16" s="1"/>
  <c r="R9" i="16" s="1"/>
  <c r="G9" i="13"/>
  <c r="I9" i="13" s="1"/>
  <c r="R9" i="13" s="1"/>
  <c r="G9" i="21"/>
  <c r="I9" i="21" s="1"/>
  <c r="R9" i="21" s="1"/>
  <c r="G9" i="17"/>
  <c r="I9" i="17" s="1"/>
  <c r="R9" i="17" s="1"/>
  <c r="G9" i="18"/>
  <c r="I9" i="18" s="1"/>
  <c r="R9" i="18" s="1"/>
  <c r="G9" i="14"/>
  <c r="I9" i="14" s="1"/>
  <c r="R9" i="14" s="1"/>
  <c r="G9" i="15"/>
  <c r="I9" i="15" s="1"/>
  <c r="R9" i="15" s="1"/>
  <c r="R9" i="3"/>
  <c r="I10" i="2"/>
  <c r="Q12" i="3"/>
  <c r="G10" i="3" l="1"/>
  <c r="I10" i="3" s="1"/>
  <c r="G10" i="21"/>
  <c r="I10" i="21" s="1"/>
  <c r="G10" i="20"/>
  <c r="I10" i="20" s="1"/>
  <c r="G10" i="19"/>
  <c r="I10" i="19" s="1"/>
  <c r="G10" i="18"/>
  <c r="I10" i="18" s="1"/>
  <c r="G10" i="17"/>
  <c r="I10" i="17" s="1"/>
  <c r="G10" i="16"/>
  <c r="I10" i="16" s="1"/>
  <c r="G10" i="15"/>
  <c r="I10" i="15" s="1"/>
  <c r="G10" i="14"/>
  <c r="I10" i="14" s="1"/>
  <c r="G10" i="13"/>
  <c r="I10" i="13" s="1"/>
  <c r="G13" i="2"/>
  <c r="G11" i="2"/>
  <c r="I11" i="2" s="1"/>
  <c r="G12" i="2"/>
  <c r="Q13" i="3"/>
  <c r="G11" i="3" l="1"/>
  <c r="I11" i="3" s="1"/>
  <c r="G11" i="16"/>
  <c r="I11" i="16" s="1"/>
  <c r="G11" i="21"/>
  <c r="I11" i="21" s="1"/>
  <c r="G11" i="17"/>
  <c r="I11" i="17" s="1"/>
  <c r="G11" i="13"/>
  <c r="I11" i="13" s="1"/>
  <c r="G11" i="14"/>
  <c r="I11" i="14" s="1"/>
  <c r="G11" i="18"/>
  <c r="I11" i="18" s="1"/>
  <c r="G11" i="19"/>
  <c r="I11" i="19" s="1"/>
  <c r="G11" i="15"/>
  <c r="I11" i="15" s="1"/>
  <c r="G11" i="20"/>
  <c r="I11" i="20" s="1"/>
  <c r="G14" i="2"/>
  <c r="G16" i="2"/>
  <c r="I16" i="2" s="1"/>
  <c r="G16" i="3" s="1"/>
  <c r="G15" i="2"/>
  <c r="I15" i="2" s="1"/>
  <c r="Q14" i="3"/>
  <c r="Q15" i="3" s="1"/>
  <c r="I12" i="2"/>
  <c r="G12" i="3" l="1"/>
  <c r="I12" i="3" s="1"/>
  <c r="G12" i="21"/>
  <c r="I12" i="21" s="1"/>
  <c r="G12" i="17"/>
  <c r="I12" i="17" s="1"/>
  <c r="G12" i="13"/>
  <c r="I12" i="13" s="1"/>
  <c r="G12" i="18"/>
  <c r="I12" i="18" s="1"/>
  <c r="G12" i="14"/>
  <c r="I12" i="14" s="1"/>
  <c r="G12" i="19"/>
  <c r="I12" i="19" s="1"/>
  <c r="G12" i="15"/>
  <c r="I12" i="15" s="1"/>
  <c r="G12" i="20"/>
  <c r="I12" i="20" s="1"/>
  <c r="G12" i="16"/>
  <c r="I12" i="16" s="1"/>
  <c r="G15" i="3"/>
  <c r="G15" i="18"/>
  <c r="I15" i="18" s="1"/>
  <c r="G15" i="19"/>
  <c r="I15" i="19" s="1"/>
  <c r="G15" i="15"/>
  <c r="I15" i="15" s="1"/>
  <c r="G15" i="14"/>
  <c r="I15" i="14" s="1"/>
  <c r="G15" i="16"/>
  <c r="I15" i="16" s="1"/>
  <c r="G15" i="20"/>
  <c r="I15" i="20" s="1"/>
  <c r="G15" i="17"/>
  <c r="I15" i="17" s="1"/>
  <c r="G15" i="13"/>
  <c r="I15" i="13" s="1"/>
  <c r="G15" i="21"/>
  <c r="I15" i="21" s="1"/>
  <c r="I15" i="3"/>
  <c r="Q16" i="3"/>
  <c r="I16" i="3" s="1"/>
  <c r="G16" i="13" s="1"/>
  <c r="I16" i="13" s="1"/>
  <c r="G16" i="14" s="1"/>
  <c r="I16" i="14" s="1"/>
  <c r="G16" i="15" s="1"/>
  <c r="I16" i="15" s="1"/>
  <c r="G16" i="16" s="1"/>
  <c r="I16" i="16" s="1"/>
  <c r="G16" i="17" s="1"/>
  <c r="I16" i="17" s="1"/>
  <c r="G16" i="18" s="1"/>
  <c r="I16" i="18" s="1"/>
  <c r="G16" i="19" s="1"/>
  <c r="I16" i="19" s="1"/>
  <c r="G16" i="20" s="1"/>
  <c r="I16" i="20" s="1"/>
  <c r="G16" i="21" s="1"/>
  <c r="I16" i="21" s="1"/>
  <c r="I13" i="2"/>
  <c r="G13" i="3" l="1"/>
  <c r="I13" i="3" s="1"/>
  <c r="G13" i="13"/>
  <c r="I13" i="13" s="1"/>
  <c r="G13" i="21"/>
  <c r="I13" i="21" s="1"/>
  <c r="G13" i="18"/>
  <c r="I13" i="18" s="1"/>
  <c r="G13" i="14"/>
  <c r="I13" i="14" s="1"/>
  <c r="G13" i="15"/>
  <c r="I13" i="15" s="1"/>
  <c r="G13" i="19"/>
  <c r="I13" i="19" s="1"/>
  <c r="G13" i="20"/>
  <c r="I13" i="20" s="1"/>
  <c r="G13" i="16"/>
  <c r="I13" i="16" s="1"/>
  <c r="G13" i="17"/>
  <c r="I13" i="17" s="1"/>
  <c r="Q17" i="3"/>
  <c r="I14" i="2"/>
  <c r="G14" i="3" l="1"/>
  <c r="I14" i="3" s="1"/>
  <c r="G14" i="21"/>
  <c r="I14" i="21" s="1"/>
  <c r="G14" i="18"/>
  <c r="I14" i="18" s="1"/>
  <c r="G14" i="14"/>
  <c r="I14" i="14" s="1"/>
  <c r="G14" i="19"/>
  <c r="I14" i="19" s="1"/>
  <c r="G14" i="15"/>
  <c r="I14" i="15" s="1"/>
  <c r="G14" i="20"/>
  <c r="I14" i="20" s="1"/>
  <c r="G14" i="16"/>
  <c r="I14" i="16" s="1"/>
  <c r="G14" i="17"/>
  <c r="I14" i="17" s="1"/>
  <c r="G14" i="13"/>
  <c r="I14" i="13" s="1"/>
  <c r="Q18" i="3"/>
  <c r="Q19" i="3" l="1"/>
  <c r="I17" i="2"/>
  <c r="Q20" i="3" l="1"/>
  <c r="I18" i="2"/>
  <c r="G17" i="3" l="1"/>
  <c r="I17" i="3" s="1"/>
  <c r="G17" i="13" s="1"/>
  <c r="I17" i="13" s="1"/>
  <c r="G17" i="14" s="1"/>
  <c r="I17" i="14" s="1"/>
  <c r="G17" i="15" s="1"/>
  <c r="I17" i="15" s="1"/>
  <c r="G17" i="16" s="1"/>
  <c r="I17" i="16" s="1"/>
  <c r="G17" i="17" s="1"/>
  <c r="I17" i="17" s="1"/>
  <c r="G17" i="18" s="1"/>
  <c r="I17" i="18" s="1"/>
  <c r="G17" i="19" s="1"/>
  <c r="I17" i="19" s="1"/>
  <c r="G17" i="20" s="1"/>
  <c r="I17" i="20" s="1"/>
  <c r="G17" i="21" s="1"/>
  <c r="I17" i="21" s="1"/>
  <c r="I19" i="2"/>
  <c r="G18" i="3" l="1"/>
  <c r="I18" i="3" s="1"/>
  <c r="G18" i="13" s="1"/>
  <c r="I18" i="13" s="1"/>
  <c r="G18" i="14" s="1"/>
  <c r="I18" i="14" s="1"/>
  <c r="G18" i="15" s="1"/>
  <c r="I18" i="15" s="1"/>
  <c r="G18" i="16" s="1"/>
  <c r="I18" i="16" s="1"/>
  <c r="G18" i="17" s="1"/>
  <c r="I18" i="17" s="1"/>
  <c r="G18" i="18" s="1"/>
  <c r="I18" i="18" s="1"/>
  <c r="G18" i="19" s="1"/>
  <c r="I18" i="19" s="1"/>
  <c r="G20" i="20" s="1"/>
  <c r="I20" i="20" s="1"/>
  <c r="I20" i="2"/>
  <c r="G22" i="21" l="1"/>
  <c r="I22" i="21" s="1"/>
  <c r="G22" i="20"/>
  <c r="I22" i="20" s="1"/>
  <c r="G20" i="19"/>
  <c r="I20" i="19" s="1"/>
  <c r="G20" i="18"/>
  <c r="I20" i="18" s="1"/>
  <c r="G20" i="17"/>
  <c r="I20" i="17" s="1"/>
  <c r="G20" i="16"/>
  <c r="I20" i="16" s="1"/>
  <c r="G20" i="15"/>
  <c r="I20" i="15" s="1"/>
  <c r="G20" i="14"/>
  <c r="I20" i="14" s="1"/>
  <c r="G20" i="3"/>
  <c r="I20" i="3" s="1"/>
  <c r="G20" i="13" s="1"/>
  <c r="I20" i="13" s="1"/>
  <c r="G19" i="3"/>
  <c r="I19" i="3" s="1"/>
  <c r="G19" i="13" s="1"/>
  <c r="I19" i="13" s="1"/>
  <c r="G19" i="14" s="1"/>
  <c r="I19" i="14" s="1"/>
  <c r="G19" i="15" s="1"/>
  <c r="I19" i="15" s="1"/>
  <c r="G19" i="16" s="1"/>
  <c r="I19" i="16" s="1"/>
  <c r="G19" i="17" s="1"/>
  <c r="I19" i="17" s="1"/>
  <c r="G19" i="18" s="1"/>
  <c r="I19" i="18" s="1"/>
  <c r="G19" i="19" s="1"/>
  <c r="I19" i="19" s="1"/>
</calcChain>
</file>

<file path=xl/sharedStrings.xml><?xml version="1.0" encoding="utf-8"?>
<sst xmlns="http://schemas.openxmlformats.org/spreadsheetml/2006/main" count="939" uniqueCount="88">
  <si>
    <t>NO</t>
  </si>
  <si>
    <t>NAMA BARANG</t>
  </si>
  <si>
    <t>SUMBER DANA</t>
  </si>
  <si>
    <t>SATUAN</t>
  </si>
  <si>
    <t>JML DITERIMA</t>
  </si>
  <si>
    <t>SISA BULAN LALU</t>
  </si>
  <si>
    <t>JML DIKELUARKAN</t>
  </si>
  <si>
    <t>SISA</t>
  </si>
  <si>
    <t>KET (TGL.ED)</t>
  </si>
  <si>
    <t>HARGA SATUAN (Rp)</t>
  </si>
  <si>
    <t>TOTAL HARGA  (Rp)</t>
  </si>
  <si>
    <t>VITAMIN A 100.000 IU</t>
  </si>
  <si>
    <t>KAPSUL</t>
  </si>
  <si>
    <t>VITAMIN A 200.000 IU</t>
  </si>
  <si>
    <t>TABLET TAMBAH DARAH</t>
  </si>
  <si>
    <t>TABLET</t>
  </si>
  <si>
    <t>BISKUIT BALITA</t>
  </si>
  <si>
    <t>BUNGKUS</t>
  </si>
  <si>
    <t>BISKUIT IBU HAMIL</t>
  </si>
  <si>
    <t>SUSU SGM BBLR (bayi 0-6 bl)</t>
  </si>
  <si>
    <t>KOTAK</t>
  </si>
  <si>
    <t>KALENG</t>
  </si>
  <si>
    <t>SUSU FORMULA F 100</t>
  </si>
  <si>
    <t>SACHET</t>
  </si>
  <si>
    <t>STOCK BARANG PROGRAM GIZI</t>
  </si>
  <si>
    <t>TAHUN TERIMA</t>
  </si>
  <si>
    <t>APBD</t>
  </si>
  <si>
    <t>DAK FISIK</t>
  </si>
  <si>
    <t>APBN</t>
  </si>
  <si>
    <t>APBD PROV</t>
  </si>
  <si>
    <t>PUSKESMAS  JANTI</t>
  </si>
  <si>
    <t>PUSKESMAS JANTI</t>
  </si>
  <si>
    <t>LACTOGEN PREMATUR</t>
  </si>
  <si>
    <t>Nop 2024</t>
  </si>
  <si>
    <t>24-Nop-2024</t>
  </si>
  <si>
    <t>10/01/2023</t>
  </si>
  <si>
    <t>23/01/2023</t>
  </si>
  <si>
    <t>Penanggung  jawab Program Gizi</t>
  </si>
  <si>
    <t>Mengetahui,</t>
  </si>
  <si>
    <t>Kepala Puskesmas Janti</t>
  </si>
  <si>
    <t>ENDANG LISTYOWATI, S.Kep,Ns,M.Mkes</t>
  </si>
  <si>
    <t>NIP. 19670921 198812 2 001</t>
  </si>
  <si>
    <t xml:space="preserve">PEDIA COMPLETE </t>
  </si>
  <si>
    <t>TABURIA</t>
  </si>
  <si>
    <t>NESTLE DANGROW GAIN &amp; GROW</t>
  </si>
  <si>
    <t>DUS</t>
  </si>
  <si>
    <t>DAU KOTA MALANG</t>
  </si>
  <si>
    <t>37 pak</t>
  </si>
  <si>
    <t>PER TANGGAL 31 JANUARI 2025</t>
  </si>
  <si>
    <t>PER TANGGAL 29 FEBRUARI 2025</t>
  </si>
  <si>
    <t>Malang, 29 Pebruari 2025</t>
  </si>
  <si>
    <t>PER TANGGAL 31 Maret 2025</t>
  </si>
  <si>
    <t>INDRA NIRMALA, S.Gz</t>
  </si>
  <si>
    <t>NIP. 19750617 200112 2 001</t>
  </si>
  <si>
    <t xml:space="preserve">Malang, </t>
  </si>
  <si>
    <t>Malang, 31 Maret 2025</t>
  </si>
  <si>
    <t>Oct 2025</t>
  </si>
  <si>
    <t>Juni 2026</t>
  </si>
  <si>
    <t>Agustus 2025 dan Juni 2026</t>
  </si>
  <si>
    <t>Nov 2026</t>
  </si>
  <si>
    <t>Februari 2026</t>
  </si>
  <si>
    <t>16 dus</t>
  </si>
  <si>
    <t>PER TANGGAL 30 APRIL 2025</t>
  </si>
  <si>
    <t>PER TANGGAL 31 MEI 2025</t>
  </si>
  <si>
    <t>Malang, 31 Mei 2025</t>
  </si>
  <si>
    <t>Malang, 30 Juni 2025</t>
  </si>
  <si>
    <t xml:space="preserve">Ket </t>
  </si>
  <si>
    <t>Terima 8 botol</t>
  </si>
  <si>
    <t>Terima 85 botol</t>
  </si>
  <si>
    <t>Penanggung  Jawab Program Gizi</t>
  </si>
  <si>
    <t>30 Juli 2025</t>
  </si>
  <si>
    <t>31 Agustus 2025</t>
  </si>
  <si>
    <t xml:space="preserve"> dan Juni 2026</t>
  </si>
  <si>
    <t>PER TANGGAL 30 SEPTEMBER 2025</t>
  </si>
  <si>
    <t>PER TANGGAL 31 OKTOBER 2025</t>
  </si>
  <si>
    <t>Malang, 31 Oktober 2025</t>
  </si>
  <si>
    <t>PER TANGGAL 30 November 2025</t>
  </si>
  <si>
    <t>Malang, 30 November 2025</t>
  </si>
  <si>
    <t>Oct 2028</t>
  </si>
  <si>
    <t>PER TANGGAL 31 DESEMBER 2025</t>
  </si>
  <si>
    <t>NESTLE DANCOW 1+350 GRAM</t>
  </si>
  <si>
    <t>NESTLE DANGROW GAIN &amp; GROW 1+  400 GRAM</t>
  </si>
  <si>
    <t>APRIL 2027</t>
  </si>
  <si>
    <t>PER TANGGAL 31 JULI 2025</t>
  </si>
  <si>
    <t>PER TANGGAL 30 JUNI 2025</t>
  </si>
  <si>
    <t>PER TANGGAL 31 AGUSTUS 2025</t>
  </si>
  <si>
    <t>Malang, 30 September 2025</t>
  </si>
  <si>
    <t>Malang, 31 Deember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</si>
</sst>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name val="Arial"/>
      <family val="2"/>
    </font>
    <font>
      <u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5" fontId="3" fillId="0" borderId="1" xfId="0" quotePrefix="1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3" applyFont="1" applyAlignment="1">
      <alignment vertical="center"/>
    </xf>
    <xf numFmtId="166" fontId="3" fillId="0" borderId="1" xfId="1" applyNumberFormat="1" applyFont="1" applyBorder="1" applyAlignment="1">
      <alignment vertical="center"/>
    </xf>
    <xf numFmtId="166" fontId="8" fillId="0" borderId="1" xfId="1" applyNumberFormat="1" applyFont="1" applyBorder="1" applyAlignment="1">
      <alignment horizontal="center" vertical="center"/>
    </xf>
    <xf numFmtId="165" fontId="8" fillId="0" borderId="1" xfId="1" applyFont="1" applyBorder="1" applyAlignment="1">
      <alignment vertical="center"/>
    </xf>
    <xf numFmtId="166" fontId="8" fillId="0" borderId="1" xfId="1" applyNumberFormat="1" applyFont="1" applyBorder="1" applyAlignment="1">
      <alignment vertical="center"/>
    </xf>
    <xf numFmtId="164" fontId="8" fillId="0" borderId="1" xfId="2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0" xfId="2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15" fontId="3" fillId="0" borderId="0" xfId="0" quotePrefix="1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4">
    <cellStyle name="Koma" xfId="1" builtinId="3"/>
    <cellStyle name="Koma [0]" xfId="2" builtinId="6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409574</xdr:colOff>
      <xdr:row>19</xdr:row>
      <xdr:rowOff>247650</xdr:rowOff>
    </xdr:from>
    <xdr:to>
      <xdr:col>2</xdr:col>
      <xdr:colOff>247649</xdr:colOff>
      <xdr:row>26</xdr:row>
      <xdr:rowOff>34740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96A5A4C6-8E81-4911-9589-8DF2A8003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4" y="4371975"/>
          <a:ext cx="2790825" cy="16920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57150</xdr:colOff>
      <xdr:row>21</xdr:row>
      <xdr:rowOff>38100</xdr:rowOff>
    </xdr:from>
    <xdr:to>
      <xdr:col>8</xdr:col>
      <xdr:colOff>323850</xdr:colOff>
      <xdr:row>22</xdr:row>
      <xdr:rowOff>766700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5DB4194-B616-58D2-9BFA-F02EAD45C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8398" t="4525" r="59496" b="82005"/>
        <a:stretch>
          <a:fillRect/>
        </a:stretch>
      </xdr:blipFill>
      <xdr:spPr>
        <a:xfrm>
          <a:off x="7277100" y="4629150"/>
          <a:ext cx="1476375" cy="8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21</xdr:row>
      <xdr:rowOff>71056</xdr:rowOff>
    </xdr:from>
    <xdr:to>
      <xdr:col>2</xdr:col>
      <xdr:colOff>695326</xdr:colOff>
      <xdr:row>29</xdr:row>
      <xdr:rowOff>74295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AD662AD7-115C-41EA-A4D2-BE3C928F0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6" y="3585781"/>
          <a:ext cx="2628900" cy="15939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25</xdr:row>
      <xdr:rowOff>161925</xdr:rowOff>
    </xdr:from>
    <xdr:to>
      <xdr:col>9</xdr:col>
      <xdr:colOff>238124</xdr:colOff>
      <xdr:row>26</xdr:row>
      <xdr:rowOff>442909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263897D-8805-4A01-AE8E-472754A3C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8398" t="4525" r="59496" b="82005"/>
        <a:stretch>
          <a:fillRect/>
        </a:stretch>
      </xdr:blipFill>
      <xdr:spPr>
        <a:xfrm>
          <a:off x="6572250" y="4257675"/>
          <a:ext cx="1857374" cy="461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23</xdr:row>
      <xdr:rowOff>71056</xdr:rowOff>
    </xdr:from>
    <xdr:to>
      <xdr:col>2</xdr:col>
      <xdr:colOff>695326</xdr:colOff>
      <xdr:row>32</xdr:row>
      <xdr:rowOff>7620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ACEA23B1-AF67-423A-943F-0B791541E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6" y="3585781"/>
          <a:ext cx="2628900" cy="15939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19051</xdr:colOff>
      <xdr:row>27</xdr:row>
      <xdr:rowOff>118681</xdr:rowOff>
    </xdr:from>
    <xdr:to>
      <xdr:col>9</xdr:col>
      <xdr:colOff>219075</xdr:colOff>
      <xdr:row>28</xdr:row>
      <xdr:rowOff>399665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B97A4A-25FA-4368-92DE-979785A0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8398" t="4525" r="59496" b="82005"/>
        <a:stretch>
          <a:fillRect/>
        </a:stretch>
      </xdr:blipFill>
      <xdr:spPr>
        <a:xfrm>
          <a:off x="6553201" y="5109781"/>
          <a:ext cx="1857374" cy="461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23</xdr:row>
      <xdr:rowOff>71056</xdr:rowOff>
    </xdr:from>
    <xdr:to>
      <xdr:col>1</xdr:col>
      <xdr:colOff>2657476</xdr:colOff>
      <xdr:row>31</xdr:row>
      <xdr:rowOff>121920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C57AAA11-21E0-4301-A22F-8FACBC5E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6" y="3585781"/>
          <a:ext cx="2628900" cy="15939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704850</xdr:colOff>
      <xdr:row>27</xdr:row>
      <xdr:rowOff>104775</xdr:rowOff>
    </xdr:from>
    <xdr:to>
      <xdr:col>9</xdr:col>
      <xdr:colOff>180974</xdr:colOff>
      <xdr:row>28</xdr:row>
      <xdr:rowOff>385759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2BBC7CD-F44A-473D-B444-8FABA30AA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8398" t="4525" r="59496" b="82005"/>
        <a:stretch>
          <a:fillRect/>
        </a:stretch>
      </xdr:blipFill>
      <xdr:spPr>
        <a:xfrm>
          <a:off x="7867650" y="4762500"/>
          <a:ext cx="1857374" cy="461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21</xdr:row>
      <xdr:rowOff>161925</xdr:rowOff>
    </xdr:from>
    <xdr:to>
      <xdr:col>2</xdr:col>
      <xdr:colOff>704850</xdr:colOff>
      <xdr:row>29</xdr:row>
      <xdr:rowOff>40815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D2C31953-2DE6-45DA-8246-7D1F0EF33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5275" y="3676650"/>
          <a:ext cx="2847975" cy="1726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714375</xdr:colOff>
      <xdr:row>24</xdr:row>
      <xdr:rowOff>66675</xdr:rowOff>
    </xdr:from>
    <xdr:to>
      <xdr:col>8</xdr:col>
      <xdr:colOff>676275</xdr:colOff>
      <xdr:row>26</xdr:row>
      <xdr:rowOff>33275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E49938-7EFE-429D-A721-E386E44F5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8398" t="4525" r="59496" b="82005"/>
        <a:stretch>
          <a:fillRect/>
        </a:stretch>
      </xdr:blipFill>
      <xdr:spPr>
        <a:xfrm>
          <a:off x="6572250" y="3952875"/>
          <a:ext cx="1476375" cy="8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57151</xdr:colOff>
      <xdr:row>25</xdr:row>
      <xdr:rowOff>49727</xdr:rowOff>
    </xdr:from>
    <xdr:to>
      <xdr:col>8</xdr:col>
      <xdr:colOff>161926</xdr:colOff>
      <xdr:row>27</xdr:row>
      <xdr:rowOff>23756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14E7B7-82A2-4679-B36F-DA20F7A1F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8398" t="4525" r="59496" b="82005"/>
        <a:stretch>
          <a:fillRect/>
        </a:stretch>
      </xdr:blipFill>
      <xdr:spPr>
        <a:xfrm>
          <a:off x="6591301" y="4288352"/>
          <a:ext cx="895350" cy="5169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9526</xdr:colOff>
      <xdr:row>21</xdr:row>
      <xdr:rowOff>156781</xdr:rowOff>
    </xdr:from>
    <xdr:to>
      <xdr:col>2</xdr:col>
      <xdr:colOff>676276</xdr:colOff>
      <xdr:row>29</xdr:row>
      <xdr:rowOff>121920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8D06CCF4-3A4D-47BB-BC6C-B1B0417FD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6" y="3671506"/>
          <a:ext cx="2628900" cy="15939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21</xdr:row>
      <xdr:rowOff>71056</xdr:rowOff>
    </xdr:from>
    <xdr:to>
      <xdr:col>2</xdr:col>
      <xdr:colOff>695326</xdr:colOff>
      <xdr:row>29</xdr:row>
      <xdr:rowOff>93345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83D79EDB-D078-4E60-B354-E115D4F0A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6" y="3585781"/>
          <a:ext cx="2628900" cy="15939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676276</xdr:colOff>
      <xdr:row>25</xdr:row>
      <xdr:rowOff>9465</xdr:rowOff>
    </xdr:from>
    <xdr:to>
      <xdr:col>9</xdr:col>
      <xdr:colOff>152400</xdr:colOff>
      <xdr:row>26</xdr:row>
      <xdr:rowOff>290449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DBF02D7-16C7-411E-A4FD-0A71A255D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8398" t="4525" r="59496" b="82005"/>
        <a:stretch>
          <a:fillRect/>
        </a:stretch>
      </xdr:blipFill>
      <xdr:spPr>
        <a:xfrm>
          <a:off x="6486526" y="4248090"/>
          <a:ext cx="1857374" cy="461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21</xdr:row>
      <xdr:rowOff>71056</xdr:rowOff>
    </xdr:from>
    <xdr:to>
      <xdr:col>2</xdr:col>
      <xdr:colOff>695326</xdr:colOff>
      <xdr:row>28</xdr:row>
      <xdr:rowOff>102870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8ED8D6C0-078C-454D-856F-AA097C0B8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6" y="3585781"/>
          <a:ext cx="2628900" cy="15939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24</xdr:row>
      <xdr:rowOff>133350</xdr:rowOff>
    </xdr:from>
    <xdr:to>
      <xdr:col>9</xdr:col>
      <xdr:colOff>238124</xdr:colOff>
      <xdr:row>26</xdr:row>
      <xdr:rowOff>14284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3ED438B-03F5-411F-B8DB-496BB3377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8398" t="4525" r="59496" b="82005"/>
        <a:stretch>
          <a:fillRect/>
        </a:stretch>
      </xdr:blipFill>
      <xdr:spPr>
        <a:xfrm>
          <a:off x="6572250" y="4276725"/>
          <a:ext cx="1857374" cy="461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21</xdr:row>
      <xdr:rowOff>71056</xdr:rowOff>
    </xdr:from>
    <xdr:to>
      <xdr:col>2</xdr:col>
      <xdr:colOff>695326</xdr:colOff>
      <xdr:row>28</xdr:row>
      <xdr:rowOff>140970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F2B7CA04-0067-4478-AD61-BAAA466F0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6" y="3585781"/>
          <a:ext cx="2628900" cy="15939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25</xdr:row>
      <xdr:rowOff>133350</xdr:rowOff>
    </xdr:from>
    <xdr:to>
      <xdr:col>9</xdr:col>
      <xdr:colOff>238124</xdr:colOff>
      <xdr:row>26</xdr:row>
      <xdr:rowOff>157159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1B0C59A-2621-4918-B49D-4EDBB2398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8398" t="4525" r="59496" b="82005"/>
        <a:stretch>
          <a:fillRect/>
        </a:stretch>
      </xdr:blipFill>
      <xdr:spPr>
        <a:xfrm>
          <a:off x="6572250" y="4371975"/>
          <a:ext cx="1857374" cy="461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21</xdr:row>
      <xdr:rowOff>71056</xdr:rowOff>
    </xdr:from>
    <xdr:to>
      <xdr:col>2</xdr:col>
      <xdr:colOff>695326</xdr:colOff>
      <xdr:row>29</xdr:row>
      <xdr:rowOff>26670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8764F28-9DE6-4EFE-9061-CCD3870C8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6" y="3585781"/>
          <a:ext cx="2628900" cy="15939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19050</xdr:colOff>
      <xdr:row>25</xdr:row>
      <xdr:rowOff>47625</xdr:rowOff>
    </xdr:from>
    <xdr:to>
      <xdr:col>9</xdr:col>
      <xdr:colOff>219074</xdr:colOff>
      <xdr:row>26</xdr:row>
      <xdr:rowOff>328609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16D713D-E1E6-4C83-9656-37C35FE0B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8398" t="4525" r="59496" b="82005"/>
        <a:stretch>
          <a:fillRect/>
        </a:stretch>
      </xdr:blipFill>
      <xdr:spPr>
        <a:xfrm>
          <a:off x="6553200" y="4371975"/>
          <a:ext cx="1857374" cy="461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21</xdr:row>
      <xdr:rowOff>71056</xdr:rowOff>
    </xdr:from>
    <xdr:to>
      <xdr:col>2</xdr:col>
      <xdr:colOff>695326</xdr:colOff>
      <xdr:row>28</xdr:row>
      <xdr:rowOff>112395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EA3EE26-7F70-4346-80C8-86B42792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6" y="3585781"/>
          <a:ext cx="2628900" cy="15939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28575</xdr:colOff>
      <xdr:row>25</xdr:row>
      <xdr:rowOff>133350</xdr:rowOff>
    </xdr:from>
    <xdr:to>
      <xdr:col>9</xdr:col>
      <xdr:colOff>228599</xdr:colOff>
      <xdr:row>26</xdr:row>
      <xdr:rowOff>414334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4F9AF7E-A6FB-4C41-B9BE-9C153E38D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8398" t="4525" r="59496" b="82005"/>
        <a:stretch>
          <a:fillRect/>
        </a:stretch>
      </xdr:blipFill>
      <xdr:spPr>
        <a:xfrm>
          <a:off x="6562725" y="4371975"/>
          <a:ext cx="1857374" cy="461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21</xdr:row>
      <xdr:rowOff>71056</xdr:rowOff>
    </xdr:from>
    <xdr:to>
      <xdr:col>2</xdr:col>
      <xdr:colOff>695326</xdr:colOff>
      <xdr:row>30</xdr:row>
      <xdr:rowOff>17145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7D2EB1A6-EFA2-49EC-865E-D2285A4F1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6" y="3585781"/>
          <a:ext cx="2628900" cy="15939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25</xdr:row>
      <xdr:rowOff>47625</xdr:rowOff>
    </xdr:from>
    <xdr:to>
      <xdr:col>9</xdr:col>
      <xdr:colOff>200024</xdr:colOff>
      <xdr:row>26</xdr:row>
      <xdr:rowOff>328609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26BFA6A-68B6-4DF0-9D84-EDFBC1CAA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8398" t="4525" r="59496" b="82005"/>
        <a:stretch>
          <a:fillRect/>
        </a:stretch>
      </xdr:blipFill>
      <xdr:spPr>
        <a:xfrm>
          <a:off x="6534150" y="4152900"/>
          <a:ext cx="1857374" cy="4619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3.%20LAPORAN%20BARANG%20GIZI%2031%20DESEMBER%202024%20PKM%20JANTI.xlsx" TargetMode="External"/><Relationship Id="rId1" Type="http://schemas.openxmlformats.org/officeDocument/2006/relationships/externalLinkPath" Target="/3.%20LAPORAN%20BARANG%20GIZI%2031%20DESEMBER%202024%20PKM%20JA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I6">
            <v>26</v>
          </cell>
        </row>
        <row r="9">
          <cell r="I9">
            <v>0</v>
          </cell>
        </row>
        <row r="10">
          <cell r="I10">
            <v>84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4</v>
          </cell>
        </row>
        <row r="18">
          <cell r="I18">
            <v>26</v>
          </cell>
        </row>
        <row r="19">
          <cell r="I19">
            <v>177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workbookViewId="0">
      <selection activeCell="H23" sqref="H23"/>
    </sheetView>
  </sheetViews>
  <sheetFormatPr defaultRowHeight="14.25" x14ac:dyDescent="0.25"/>
  <cols>
    <col min="1" max="1" width="7.140625" style="12" customWidth="1"/>
    <col min="2" max="2" width="37.140625" style="12" customWidth="1"/>
    <col min="3" max="3" width="14.7109375" style="12" customWidth="1"/>
    <col min="4" max="4" width="13" style="12" customWidth="1"/>
    <col min="5" max="5" width="12.42578125" style="12" customWidth="1"/>
    <col min="6" max="6" width="13" style="12" customWidth="1"/>
    <col min="7" max="7" width="10.85546875" style="12" customWidth="1"/>
    <col min="8" max="8" width="18.140625" style="12" customWidth="1"/>
    <col min="9" max="9" width="13" style="12" customWidth="1"/>
    <col min="10" max="10" width="14.28515625" style="12" customWidth="1"/>
    <col min="11" max="11" width="12.42578125" style="12" hidden="1" customWidth="1"/>
    <col min="12" max="12" width="16.140625" style="12" hidden="1" customWidth="1"/>
    <col min="13" max="13" width="9.140625" style="12"/>
    <col min="14" max="15" width="0" style="12" hidden="1" customWidth="1"/>
    <col min="16" max="17" width="9.140625" style="12" hidden="1" customWidth="1"/>
    <col min="18" max="18" width="9.140625" style="12" customWidth="1"/>
    <col min="19" max="16384" width="9.140625" style="12"/>
  </cols>
  <sheetData>
    <row r="1" spans="1:17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7" ht="15" x14ac:dyDescent="0.25">
      <c r="A2" s="36" t="s">
        <v>48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7" ht="15" x14ac:dyDescent="0.25">
      <c r="A3" s="36" t="s">
        <v>30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7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7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>
        <v>400</v>
      </c>
      <c r="G6" s="3">
        <f>'[1]11'!I6</f>
        <v>26</v>
      </c>
      <c r="H6" s="3">
        <v>367</v>
      </c>
      <c r="I6" s="14">
        <f>IF(Q6&gt;0,((F6+G6)-H6),"")</f>
        <v>59</v>
      </c>
      <c r="J6" s="26" t="s">
        <v>57</v>
      </c>
      <c r="K6" s="4"/>
      <c r="L6" s="3"/>
      <c r="P6" s="3">
        <v>0</v>
      </c>
      <c r="Q6" s="12">
        <v>1</v>
      </c>
    </row>
    <row r="7" spans="1:17" ht="28.5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>
        <v>3650</v>
      </c>
      <c r="G7" s="3">
        <v>650</v>
      </c>
      <c r="H7" s="3">
        <v>4257</v>
      </c>
      <c r="I7" s="14">
        <f t="shared" ref="I7:I19" si="0">IF(Q7&gt;0,((F7+G7)-H7),"")</f>
        <v>43</v>
      </c>
      <c r="J7" s="30" t="s">
        <v>58</v>
      </c>
      <c r="K7" s="4"/>
      <c r="L7" s="3"/>
      <c r="N7" s="12">
        <f>F7+G7</f>
        <v>4300</v>
      </c>
      <c r="P7" s="3">
        <v>50</v>
      </c>
      <c r="Q7" s="12">
        <f>1+Q6</f>
        <v>2</v>
      </c>
    </row>
    <row r="8" spans="1:17" ht="22.5" customHeight="1" x14ac:dyDescent="0.25">
      <c r="A8" s="3">
        <f t="shared" ref="A8:A14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3"/>
      <c r="G8" s="3">
        <v>48350</v>
      </c>
      <c r="H8" s="3">
        <v>47180</v>
      </c>
      <c r="I8" s="14">
        <f t="shared" si="0"/>
        <v>1170</v>
      </c>
      <c r="J8" s="7" t="s">
        <v>56</v>
      </c>
      <c r="K8" s="4"/>
      <c r="L8" s="3"/>
      <c r="N8" s="12">
        <f>I8-45808</f>
        <v>-44638</v>
      </c>
      <c r="P8" s="3">
        <v>45012</v>
      </c>
      <c r="Q8" s="12">
        <f t="shared" ref="Q8:Q19" si="2">1+Q7</f>
        <v>3</v>
      </c>
    </row>
    <row r="9" spans="1:17" ht="22.5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'[1]11'!I9</f>
        <v>0</v>
      </c>
      <c r="H9" s="8"/>
      <c r="I9" s="14">
        <f t="shared" si="0"/>
        <v>0</v>
      </c>
      <c r="J9" s="9"/>
      <c r="K9" s="4"/>
      <c r="L9" s="5"/>
      <c r="P9" s="8">
        <v>3045</v>
      </c>
      <c r="Q9" s="12">
        <f t="shared" si="2"/>
        <v>4</v>
      </c>
    </row>
    <row r="10" spans="1:17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f>'[1]11'!I10</f>
        <v>84</v>
      </c>
      <c r="H10" s="8"/>
      <c r="I10" s="14">
        <f t="shared" si="0"/>
        <v>84</v>
      </c>
      <c r="J10" s="9" t="s">
        <v>34</v>
      </c>
      <c r="K10" s="4"/>
      <c r="L10" s="5"/>
      <c r="P10" s="8">
        <v>357</v>
      </c>
      <c r="Q10" s="12">
        <f t="shared" si="2"/>
        <v>5</v>
      </c>
    </row>
    <row r="11" spans="1:17" ht="16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'[1]11'!I11</f>
        <v>0</v>
      </c>
      <c r="H11" s="8"/>
      <c r="I11" s="14">
        <f t="shared" si="0"/>
        <v>0</v>
      </c>
      <c r="J11" s="9">
        <v>45163</v>
      </c>
      <c r="K11" s="4"/>
      <c r="L11" s="5"/>
      <c r="P11" s="8"/>
      <c r="Q11" s="12">
        <f t="shared" si="2"/>
        <v>6</v>
      </c>
    </row>
    <row r="12" spans="1:17" ht="16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'[1]11'!I12</f>
        <v>0</v>
      </c>
      <c r="H12" s="8"/>
      <c r="I12" s="14">
        <f t="shared" si="0"/>
        <v>0</v>
      </c>
      <c r="J12" s="10"/>
      <c r="K12" s="4"/>
      <c r="L12" s="5"/>
      <c r="P12" s="8"/>
      <c r="Q12" s="12">
        <f t="shared" si="2"/>
        <v>7</v>
      </c>
    </row>
    <row r="13" spans="1:17" ht="16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'[1]11'!I13</f>
        <v>0</v>
      </c>
      <c r="H13" s="3"/>
      <c r="I13" s="14">
        <f t="shared" si="0"/>
        <v>0</v>
      </c>
      <c r="J13" s="10" t="s">
        <v>33</v>
      </c>
      <c r="K13" s="6"/>
      <c r="L13" s="6"/>
      <c r="P13" s="3"/>
      <c r="Q13" s="12">
        <f t="shared" si="2"/>
        <v>8</v>
      </c>
    </row>
    <row r="14" spans="1:17" ht="16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'[1]11'!I14</f>
        <v>0</v>
      </c>
      <c r="H14" s="3"/>
      <c r="I14" s="14">
        <f t="shared" si="0"/>
        <v>0</v>
      </c>
      <c r="J14" s="10">
        <v>45443</v>
      </c>
      <c r="K14" s="6"/>
      <c r="L14" s="6"/>
      <c r="P14" s="3"/>
      <c r="Q14" s="12">
        <f t="shared" si="2"/>
        <v>9</v>
      </c>
    </row>
    <row r="15" spans="1:17" ht="22.5" customHeight="1" x14ac:dyDescent="0.25">
      <c r="A15" s="3">
        <v>5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'[1]11'!I15</f>
        <v>0</v>
      </c>
      <c r="H15" s="3"/>
      <c r="I15" s="14">
        <f t="shared" si="0"/>
        <v>0</v>
      </c>
      <c r="J15" s="10"/>
      <c r="K15" s="6"/>
      <c r="L15" s="6"/>
      <c r="P15" s="3">
        <v>0</v>
      </c>
      <c r="Q15" s="12">
        <f t="shared" si="2"/>
        <v>10</v>
      </c>
    </row>
    <row r="16" spans="1:17" ht="22.5" customHeight="1" x14ac:dyDescent="0.25">
      <c r="A16" s="3">
        <v>6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'[1]11'!I16</f>
        <v>4</v>
      </c>
      <c r="H16" s="3">
        <v>0</v>
      </c>
      <c r="I16" s="14">
        <f t="shared" si="0"/>
        <v>4</v>
      </c>
      <c r="J16" s="10"/>
      <c r="K16" s="6"/>
      <c r="L16" s="6"/>
      <c r="P16" s="3">
        <v>0</v>
      </c>
      <c r="Q16" s="12">
        <f t="shared" si="2"/>
        <v>11</v>
      </c>
    </row>
    <row r="17" spans="1:17" ht="22.5" customHeight="1" x14ac:dyDescent="0.25">
      <c r="A17" s="3">
        <f t="shared" ref="A17:A19" si="3">1+A16</f>
        <v>7</v>
      </c>
      <c r="B17" s="4" t="s">
        <v>43</v>
      </c>
      <c r="C17" s="3" t="s">
        <v>29</v>
      </c>
      <c r="D17" s="3">
        <v>2024</v>
      </c>
      <c r="E17" s="3" t="s">
        <v>23</v>
      </c>
      <c r="F17" s="3"/>
      <c r="G17" s="3">
        <v>2220</v>
      </c>
      <c r="H17" s="3">
        <v>0</v>
      </c>
      <c r="I17" s="14">
        <f t="shared" si="0"/>
        <v>2220</v>
      </c>
      <c r="J17" s="27" t="s">
        <v>59</v>
      </c>
      <c r="K17" s="6"/>
      <c r="L17" s="6"/>
      <c r="O17" s="12">
        <f>37*60</f>
        <v>2220</v>
      </c>
      <c r="Q17" s="12">
        <f t="shared" si="2"/>
        <v>12</v>
      </c>
    </row>
    <row r="18" spans="1:17" ht="28.5" customHeight="1" x14ac:dyDescent="0.25">
      <c r="A18" s="3">
        <f t="shared" si="3"/>
        <v>8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f>'[1]11'!I18</f>
        <v>26</v>
      </c>
      <c r="H18" s="3">
        <v>0</v>
      </c>
      <c r="I18" s="14">
        <f t="shared" si="0"/>
        <v>26</v>
      </c>
      <c r="J18" s="9" t="s">
        <v>60</v>
      </c>
      <c r="K18" s="6"/>
      <c r="L18" s="6"/>
      <c r="O18" s="12" t="s">
        <v>47</v>
      </c>
      <c r="Q18" s="12">
        <f t="shared" si="2"/>
        <v>13</v>
      </c>
    </row>
    <row r="19" spans="1:17" ht="28.5" customHeight="1" x14ac:dyDescent="0.25">
      <c r="A19" s="3">
        <f t="shared" si="3"/>
        <v>9</v>
      </c>
      <c r="B19" s="4" t="s">
        <v>44</v>
      </c>
      <c r="C19" s="31" t="s">
        <v>46</v>
      </c>
      <c r="D19" s="3">
        <v>2024</v>
      </c>
      <c r="E19" s="3" t="s">
        <v>45</v>
      </c>
      <c r="F19" s="3"/>
      <c r="G19" s="3">
        <f>'[1]11'!I19</f>
        <v>177</v>
      </c>
      <c r="H19" s="3">
        <v>9</v>
      </c>
      <c r="I19" s="14">
        <f t="shared" si="0"/>
        <v>168</v>
      </c>
      <c r="J19" s="9" t="s">
        <v>60</v>
      </c>
      <c r="K19" s="6"/>
      <c r="L19" s="6"/>
      <c r="Q19" s="12">
        <f t="shared" si="2"/>
        <v>14</v>
      </c>
    </row>
    <row r="20" spans="1:17" ht="22.5" customHeight="1" x14ac:dyDescent="0.25">
      <c r="A20" s="11"/>
      <c r="C20" s="11"/>
      <c r="D20" s="11"/>
      <c r="E20" s="11"/>
      <c r="F20" s="11"/>
      <c r="G20" s="11"/>
      <c r="H20" s="11"/>
      <c r="I20" s="28"/>
      <c r="J20" s="29"/>
      <c r="K20" s="24"/>
      <c r="L20" s="24"/>
    </row>
    <row r="21" spans="1:17" x14ac:dyDescent="0.25">
      <c r="A21" s="11"/>
      <c r="B21" s="12" t="s">
        <v>39</v>
      </c>
      <c r="H21" s="12" t="s">
        <v>37</v>
      </c>
    </row>
    <row r="22" spans="1:17" ht="9.75" customHeight="1" x14ac:dyDescent="0.25">
      <c r="A22" s="11"/>
    </row>
    <row r="23" spans="1:17" ht="60.75" customHeight="1" x14ac:dyDescent="0.25">
      <c r="A23" s="11"/>
    </row>
    <row r="24" spans="1:17" x14ac:dyDescent="0.25">
      <c r="A24" s="11"/>
      <c r="B24" s="15" t="s">
        <v>40</v>
      </c>
      <c r="H24" s="16" t="s">
        <v>52</v>
      </c>
    </row>
    <row r="25" spans="1:17" x14ac:dyDescent="0.25">
      <c r="A25" s="11"/>
      <c r="B25" s="17" t="s">
        <v>41</v>
      </c>
      <c r="H25" s="12" t="s">
        <v>53</v>
      </c>
    </row>
    <row r="26" spans="1:17" x14ac:dyDescent="0.25">
      <c r="A26" s="11"/>
    </row>
    <row r="27" spans="1:17" x14ac:dyDescent="0.25">
      <c r="A27" s="11"/>
    </row>
    <row r="28" spans="1:17" x14ac:dyDescent="0.25">
      <c r="A28" s="11"/>
    </row>
    <row r="29" spans="1:17" x14ac:dyDescent="0.25">
      <c r="A29" s="11"/>
    </row>
    <row r="30" spans="1:17" x14ac:dyDescent="0.25">
      <c r="A30" s="11"/>
    </row>
    <row r="31" spans="1:17" x14ac:dyDescent="0.25">
      <c r="A31" s="11"/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</sheetData>
  <mergeCells count="3">
    <mergeCell ref="A1:L1"/>
    <mergeCell ref="A2:L2"/>
    <mergeCell ref="A3:L3"/>
  </mergeCells>
  <printOptions horizontalCentered="1"/>
  <pageMargins left="1.1023622047244095" right="1.1023622047244095" top="0.74803149606299213" bottom="0.74803149606299213" header="0.31496062992125984" footer="0.31496062992125984"/>
  <pageSetup paperSize="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75A6-DDBB-4E7B-AD0A-0BAF42D55CDC}">
  <dimension ref="A1:R54"/>
  <sheetViews>
    <sheetView workbookViewId="0">
      <selection activeCell="F28" sqref="F28"/>
    </sheetView>
  </sheetViews>
  <sheetFormatPr defaultRowHeight="14.25" x14ac:dyDescent="0.25"/>
  <cols>
    <col min="1" max="1" width="7.140625" style="12" customWidth="1"/>
    <col min="2" max="2" width="29.42578125" style="12" customWidth="1"/>
    <col min="3" max="3" width="14.7109375" style="12" customWidth="1"/>
    <col min="4" max="4" width="11.7109375" style="12" customWidth="1"/>
    <col min="5" max="5" width="12.42578125" style="12" customWidth="1"/>
    <col min="6" max="6" width="11.7109375" style="12" customWidth="1"/>
    <col min="7" max="7" width="10.85546875" style="12" customWidth="1"/>
    <col min="8" max="8" width="11.85546875" style="12" customWidth="1"/>
    <col min="9" max="9" width="13" style="12" customWidth="1"/>
    <col min="10" max="10" width="13.85546875" style="12" customWidth="1"/>
    <col min="11" max="11" width="10.85546875" style="12" hidden="1" customWidth="1"/>
    <col min="12" max="12" width="16.140625" style="12" hidden="1" customWidth="1"/>
    <col min="13" max="15" width="9.140625" style="12"/>
    <col min="16" max="16" width="9.140625" style="12" customWidth="1"/>
    <col min="17" max="17" width="9.140625" style="12" hidden="1" customWidth="1"/>
    <col min="18" max="18" width="9.140625" style="12" customWidth="1"/>
    <col min="19" max="16384" width="9.140625" style="12"/>
  </cols>
  <sheetData>
    <row r="1" spans="1:18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8" ht="15" x14ac:dyDescent="0.25">
      <c r="A2" s="36" t="s">
        <v>74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5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8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8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/>
      <c r="G6" s="3">
        <f>'9'!I6</f>
        <v>55</v>
      </c>
      <c r="H6" s="3">
        <v>5</v>
      </c>
      <c r="I6" s="14">
        <f>IF(Q6&gt;0,((F6+G6)-H6),"")</f>
        <v>50</v>
      </c>
      <c r="J6" s="26" t="s">
        <v>57</v>
      </c>
      <c r="K6" s="18">
        <v>306</v>
      </c>
      <c r="L6" s="19">
        <v>30600</v>
      </c>
      <c r="Q6" s="12">
        <v>1</v>
      </c>
    </row>
    <row r="7" spans="1:18" ht="22.5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/>
      <c r="G7" s="3">
        <f>'9'!I7</f>
        <v>550</v>
      </c>
      <c r="H7" s="3">
        <v>100</v>
      </c>
      <c r="I7" s="14">
        <f t="shared" ref="I7:I20" si="0">IF(Q7&gt;0,((F7+G7)-H7),"")</f>
        <v>450</v>
      </c>
      <c r="J7" s="30" t="s">
        <v>58</v>
      </c>
      <c r="K7" s="18">
        <v>552</v>
      </c>
      <c r="L7" s="19">
        <v>2842800</v>
      </c>
      <c r="Q7" s="12">
        <f>1+Q6</f>
        <v>2</v>
      </c>
    </row>
    <row r="8" spans="1:18" ht="22.5" customHeight="1" x14ac:dyDescent="0.25">
      <c r="A8" s="3">
        <f t="shared" ref="A8:A15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8">
        <v>200</v>
      </c>
      <c r="G8" s="8">
        <f>'9'!I8</f>
        <v>0</v>
      </c>
      <c r="H8" s="8">
        <v>200</v>
      </c>
      <c r="I8" s="25">
        <f t="shared" si="0"/>
        <v>0</v>
      </c>
      <c r="J8" s="7" t="s">
        <v>56</v>
      </c>
      <c r="K8" s="18">
        <v>226</v>
      </c>
      <c r="L8" s="19">
        <v>66896000</v>
      </c>
      <c r="Q8" s="12">
        <f t="shared" ref="Q8:Q20" si="2">1+Q7</f>
        <v>3</v>
      </c>
    </row>
    <row r="9" spans="1:18" ht="22.5" hidden="1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'2'!I9</f>
        <v>0</v>
      </c>
      <c r="H9" s="8"/>
      <c r="I9" s="14">
        <f t="shared" si="0"/>
        <v>0</v>
      </c>
      <c r="J9" s="9"/>
      <c r="K9" s="4"/>
      <c r="L9" s="20"/>
      <c r="O9" s="12">
        <v>11529</v>
      </c>
      <c r="P9" s="12">
        <f>O9+378</f>
        <v>11907</v>
      </c>
      <c r="Q9" s="12">
        <f t="shared" si="2"/>
        <v>4</v>
      </c>
      <c r="R9" s="12">
        <f>I9-P9</f>
        <v>-11907</v>
      </c>
    </row>
    <row r="10" spans="1:18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f>'2'!I10</f>
        <v>0</v>
      </c>
      <c r="H10" s="8"/>
      <c r="I10" s="14">
        <f t="shared" si="0"/>
        <v>0</v>
      </c>
      <c r="J10" s="9" t="s">
        <v>34</v>
      </c>
      <c r="K10" s="4"/>
      <c r="L10" s="20"/>
      <c r="Q10" s="12">
        <f t="shared" si="2"/>
        <v>5</v>
      </c>
    </row>
    <row r="11" spans="1:18" ht="22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'2'!I11</f>
        <v>0</v>
      </c>
      <c r="H11" s="8"/>
      <c r="I11" s="14">
        <f t="shared" si="0"/>
        <v>0</v>
      </c>
      <c r="J11" s="9">
        <v>45163</v>
      </c>
      <c r="K11" s="18">
        <v>39500</v>
      </c>
      <c r="L11" s="21">
        <v>15798420</v>
      </c>
      <c r="Q11" s="12">
        <f t="shared" si="2"/>
        <v>6</v>
      </c>
    </row>
    <row r="12" spans="1:18" ht="22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'2'!I12</f>
        <v>0</v>
      </c>
      <c r="H12" s="8"/>
      <c r="I12" s="14">
        <f t="shared" si="0"/>
        <v>0</v>
      </c>
      <c r="J12" s="10"/>
      <c r="K12" s="18">
        <v>31000</v>
      </c>
      <c r="L12" s="21">
        <v>7549740</v>
      </c>
      <c r="Q12" s="12">
        <f t="shared" si="2"/>
        <v>7</v>
      </c>
    </row>
    <row r="13" spans="1:18" ht="22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'2'!I13</f>
        <v>0</v>
      </c>
      <c r="H13" s="3"/>
      <c r="I13" s="14">
        <f t="shared" si="0"/>
        <v>0</v>
      </c>
      <c r="J13" s="10" t="s">
        <v>33</v>
      </c>
      <c r="K13" s="6"/>
      <c r="L13" s="22"/>
      <c r="Q13" s="12">
        <f t="shared" si="2"/>
        <v>8</v>
      </c>
    </row>
    <row r="14" spans="1:18" ht="22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'2'!I14</f>
        <v>0</v>
      </c>
      <c r="H14" s="3"/>
      <c r="I14" s="14">
        <f t="shared" si="0"/>
        <v>0</v>
      </c>
      <c r="J14" s="10">
        <v>45443</v>
      </c>
      <c r="K14" s="6"/>
      <c r="L14" s="22"/>
      <c r="Q14" s="12">
        <f t="shared" si="2"/>
        <v>9</v>
      </c>
    </row>
    <row r="15" spans="1:18" ht="22.5" hidden="1" customHeight="1" x14ac:dyDescent="0.25">
      <c r="A15" s="3">
        <f t="shared" si="1"/>
        <v>10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'2'!I15</f>
        <v>0</v>
      </c>
      <c r="H15" s="3"/>
      <c r="I15" s="14">
        <f t="shared" si="0"/>
        <v>0</v>
      </c>
      <c r="J15" s="10"/>
      <c r="K15" s="6"/>
      <c r="L15" s="22"/>
      <c r="Q15" s="12">
        <f t="shared" si="2"/>
        <v>10</v>
      </c>
    </row>
    <row r="16" spans="1:18" ht="22.5" customHeight="1" x14ac:dyDescent="0.25">
      <c r="A16" s="3">
        <v>4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'9'!I16</f>
        <v>0</v>
      </c>
      <c r="H16" s="3"/>
      <c r="I16" s="14">
        <f t="shared" si="0"/>
        <v>0</v>
      </c>
      <c r="J16" s="10"/>
      <c r="K16" s="6"/>
      <c r="L16" s="22"/>
      <c r="Q16" s="12">
        <f t="shared" si="2"/>
        <v>11</v>
      </c>
    </row>
    <row r="17" spans="1:17" ht="22.5" customHeight="1" x14ac:dyDescent="0.25">
      <c r="A17" s="3">
        <v>5</v>
      </c>
      <c r="B17" s="4" t="s">
        <v>43</v>
      </c>
      <c r="C17" s="3" t="s">
        <v>29</v>
      </c>
      <c r="D17" s="3">
        <v>2024</v>
      </c>
      <c r="E17" s="3" t="s">
        <v>23</v>
      </c>
      <c r="F17" s="3"/>
      <c r="G17" s="3">
        <f>'9'!I17</f>
        <v>0</v>
      </c>
      <c r="H17" s="3"/>
      <c r="I17" s="14">
        <f t="shared" si="0"/>
        <v>0</v>
      </c>
      <c r="J17" s="27" t="s">
        <v>59</v>
      </c>
      <c r="K17" s="6"/>
      <c r="L17" s="22"/>
      <c r="Q17" s="12">
        <f t="shared" si="2"/>
        <v>12</v>
      </c>
    </row>
    <row r="18" spans="1:17" ht="22.5" customHeight="1" x14ac:dyDescent="0.25">
      <c r="A18" s="3">
        <v>6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f>'9'!I18</f>
        <v>8</v>
      </c>
      <c r="H18" s="3">
        <v>8</v>
      </c>
      <c r="I18" s="14">
        <f t="shared" si="0"/>
        <v>0</v>
      </c>
      <c r="J18" s="9" t="s">
        <v>60</v>
      </c>
      <c r="K18" s="6"/>
      <c r="L18" s="22"/>
      <c r="Q18" s="12">
        <f t="shared" si="2"/>
        <v>13</v>
      </c>
    </row>
    <row r="19" spans="1:17" ht="22.5" customHeight="1" x14ac:dyDescent="0.25">
      <c r="A19" s="3">
        <v>7</v>
      </c>
      <c r="B19" s="4" t="s">
        <v>44</v>
      </c>
      <c r="C19" s="3" t="s">
        <v>46</v>
      </c>
      <c r="D19" s="3">
        <v>2024</v>
      </c>
      <c r="E19" s="3" t="s">
        <v>45</v>
      </c>
      <c r="F19" s="3"/>
      <c r="G19" s="3">
        <f>'9'!I19</f>
        <v>94</v>
      </c>
      <c r="H19" s="3">
        <v>14</v>
      </c>
      <c r="I19" s="14">
        <f t="shared" si="0"/>
        <v>80</v>
      </c>
      <c r="J19" s="9" t="s">
        <v>60</v>
      </c>
      <c r="K19" s="6"/>
      <c r="L19" s="22"/>
      <c r="Q19" s="12">
        <f t="shared" si="2"/>
        <v>14</v>
      </c>
    </row>
    <row r="20" spans="1:17" ht="22.5" hidden="1" customHeight="1" x14ac:dyDescent="0.25">
      <c r="A20" s="3"/>
      <c r="B20" s="4"/>
      <c r="C20" s="3"/>
      <c r="D20" s="3"/>
      <c r="E20" s="3"/>
      <c r="F20" s="3"/>
      <c r="G20" s="3" t="e">
        <f>'2'!I20</f>
        <v>#REF!</v>
      </c>
      <c r="H20" s="3"/>
      <c r="I20" s="14" t="e">
        <f t="shared" si="0"/>
        <v>#REF!</v>
      </c>
      <c r="J20" s="10"/>
      <c r="K20" s="6"/>
      <c r="L20" s="6"/>
      <c r="Q20" s="12">
        <f t="shared" si="2"/>
        <v>15</v>
      </c>
    </row>
    <row r="21" spans="1:17" ht="15" x14ac:dyDescent="0.25">
      <c r="A21" s="11"/>
      <c r="C21" s="11"/>
      <c r="D21" s="11"/>
      <c r="E21" s="11"/>
      <c r="F21" s="11"/>
      <c r="G21" s="11"/>
      <c r="H21" s="11"/>
      <c r="I21" s="13"/>
      <c r="J21" s="11"/>
    </row>
    <row r="23" spans="1:17" x14ac:dyDescent="0.25">
      <c r="A23" s="11"/>
      <c r="H23" s="12" t="s">
        <v>75</v>
      </c>
    </row>
    <row r="24" spans="1:17" ht="3" customHeight="1" x14ac:dyDescent="0.25">
      <c r="A24" s="11"/>
      <c r="B24" s="12" t="s">
        <v>38</v>
      </c>
    </row>
    <row r="25" spans="1:17" x14ac:dyDescent="0.25">
      <c r="A25" s="11"/>
      <c r="B25" s="12" t="s">
        <v>39</v>
      </c>
      <c r="H25" s="12" t="s">
        <v>37</v>
      </c>
    </row>
    <row r="26" spans="1:17" x14ac:dyDescent="0.25">
      <c r="A26" s="11"/>
    </row>
    <row r="27" spans="1:17" ht="36.75" customHeight="1" x14ac:dyDescent="0.25">
      <c r="A27" s="11"/>
    </row>
    <row r="28" spans="1:17" x14ac:dyDescent="0.25">
      <c r="A28" s="11"/>
      <c r="B28" s="15" t="s">
        <v>40</v>
      </c>
      <c r="H28" s="16" t="s">
        <v>52</v>
      </c>
    </row>
    <row r="29" spans="1:17" x14ac:dyDescent="0.25">
      <c r="A29" s="11"/>
      <c r="B29" s="17" t="s">
        <v>41</v>
      </c>
      <c r="H29" s="12" t="s">
        <v>53</v>
      </c>
    </row>
    <row r="30" spans="1:17" x14ac:dyDescent="0.25">
      <c r="A30" s="11"/>
    </row>
    <row r="31" spans="1:17" x14ac:dyDescent="0.25">
      <c r="A31" s="11"/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</sheetData>
  <mergeCells count="3">
    <mergeCell ref="A1:L1"/>
    <mergeCell ref="A2:L2"/>
    <mergeCell ref="A3:L3"/>
  </mergeCells>
  <pageMargins left="1.4960629921259843" right="0.11811023622047245" top="0.74803149606299213" bottom="0.74803149606299213" header="0.31496062992125984" footer="0.31496062992125984"/>
  <pageSetup paperSize="5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94B3-7EEF-487B-BDA9-2C3AD170ECFF}">
  <dimension ref="A1:R56"/>
  <sheetViews>
    <sheetView workbookViewId="0">
      <selection activeCell="F29" sqref="F29"/>
    </sheetView>
  </sheetViews>
  <sheetFormatPr defaultRowHeight="14.25" x14ac:dyDescent="0.25"/>
  <cols>
    <col min="1" max="1" width="7.140625" style="12" customWidth="1"/>
    <col min="2" max="2" width="29.42578125" style="12" customWidth="1"/>
    <col min="3" max="3" width="14.7109375" style="12" customWidth="1"/>
    <col min="4" max="4" width="11.7109375" style="12" customWidth="1"/>
    <col min="5" max="5" width="12.42578125" style="12" customWidth="1"/>
    <col min="6" max="6" width="11.7109375" style="12" customWidth="1"/>
    <col min="7" max="7" width="10.85546875" style="12" customWidth="1"/>
    <col min="8" max="8" width="11.85546875" style="12" customWidth="1"/>
    <col min="9" max="9" width="13" style="12" customWidth="1"/>
    <col min="10" max="10" width="13.85546875" style="12" customWidth="1"/>
    <col min="11" max="11" width="10.85546875" style="12" hidden="1" customWidth="1"/>
    <col min="12" max="12" width="16.140625" style="12" hidden="1" customWidth="1"/>
    <col min="13" max="15" width="9.140625" style="12"/>
    <col min="16" max="16" width="9.140625" style="12" customWidth="1"/>
    <col min="17" max="17" width="9.140625" style="12" hidden="1" customWidth="1"/>
    <col min="18" max="18" width="9.140625" style="12" customWidth="1"/>
    <col min="19" max="16384" width="9.140625" style="12"/>
  </cols>
  <sheetData>
    <row r="1" spans="1:18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8" ht="15" x14ac:dyDescent="0.25">
      <c r="A2" s="36" t="s">
        <v>76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5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8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8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/>
      <c r="G6" s="3">
        <f>'10'!I6</f>
        <v>50</v>
      </c>
      <c r="H6" s="3">
        <v>0</v>
      </c>
      <c r="I6" s="14">
        <f>IF(Q6&gt;0,((F6+G6)-H6),"")</f>
        <v>50</v>
      </c>
      <c r="J6" s="26" t="s">
        <v>57</v>
      </c>
      <c r="K6" s="18">
        <v>306</v>
      </c>
      <c r="L6" s="19">
        <v>30600</v>
      </c>
      <c r="Q6" s="12">
        <v>1</v>
      </c>
    </row>
    <row r="7" spans="1:18" ht="30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/>
      <c r="G7" s="3">
        <f>'10'!I7</f>
        <v>450</v>
      </c>
      <c r="H7" s="3">
        <v>50</v>
      </c>
      <c r="I7" s="14">
        <f t="shared" ref="I7:I22" si="0">IF(Q7&gt;0,((F7+G7)-H7),"")</f>
        <v>400</v>
      </c>
      <c r="J7" s="30" t="s">
        <v>58</v>
      </c>
      <c r="K7" s="18">
        <v>552</v>
      </c>
      <c r="L7" s="19">
        <v>2842800</v>
      </c>
      <c r="Q7" s="12">
        <f>1+Q6</f>
        <v>2</v>
      </c>
    </row>
    <row r="8" spans="1:18" ht="22.5" customHeight="1" x14ac:dyDescent="0.25">
      <c r="A8" s="3">
        <f t="shared" ref="A8:A15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8">
        <v>100000</v>
      </c>
      <c r="G8" s="8">
        <f>'10'!I8</f>
        <v>0</v>
      </c>
      <c r="H8" s="8">
        <v>0</v>
      </c>
      <c r="I8" s="25">
        <f t="shared" si="0"/>
        <v>100000</v>
      </c>
      <c r="J8" s="7" t="s">
        <v>78</v>
      </c>
      <c r="K8" s="18">
        <v>226</v>
      </c>
      <c r="L8" s="19">
        <v>66896000</v>
      </c>
      <c r="Q8" s="12">
        <f t="shared" ref="Q8:Q17" si="2">1+Q7</f>
        <v>3</v>
      </c>
    </row>
    <row r="9" spans="1:18" ht="22.5" hidden="1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'2'!I9</f>
        <v>0</v>
      </c>
      <c r="H9" s="8"/>
      <c r="I9" s="14">
        <f t="shared" si="0"/>
        <v>0</v>
      </c>
      <c r="J9" s="9"/>
      <c r="K9" s="4"/>
      <c r="L9" s="20"/>
      <c r="O9" s="12">
        <v>11529</v>
      </c>
      <c r="P9" s="12">
        <f>O9+378</f>
        <v>11907</v>
      </c>
      <c r="Q9" s="12">
        <f t="shared" si="2"/>
        <v>4</v>
      </c>
      <c r="R9" s="12">
        <f>I9-P9</f>
        <v>-11907</v>
      </c>
    </row>
    <row r="10" spans="1:18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f>'2'!I10</f>
        <v>0</v>
      </c>
      <c r="H10" s="8"/>
      <c r="I10" s="14">
        <f t="shared" si="0"/>
        <v>0</v>
      </c>
      <c r="J10" s="9" t="s">
        <v>34</v>
      </c>
      <c r="K10" s="4"/>
      <c r="L10" s="20"/>
      <c r="Q10" s="12">
        <f t="shared" si="2"/>
        <v>5</v>
      </c>
    </row>
    <row r="11" spans="1:18" ht="22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'2'!I11</f>
        <v>0</v>
      </c>
      <c r="H11" s="8"/>
      <c r="I11" s="14">
        <f t="shared" si="0"/>
        <v>0</v>
      </c>
      <c r="J11" s="9">
        <v>45163</v>
      </c>
      <c r="K11" s="18">
        <v>39500</v>
      </c>
      <c r="L11" s="21">
        <v>15798420</v>
      </c>
      <c r="Q11" s="12">
        <f t="shared" si="2"/>
        <v>6</v>
      </c>
    </row>
    <row r="12" spans="1:18" ht="22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'2'!I12</f>
        <v>0</v>
      </c>
      <c r="H12" s="8"/>
      <c r="I12" s="14">
        <f t="shared" si="0"/>
        <v>0</v>
      </c>
      <c r="J12" s="10"/>
      <c r="K12" s="18">
        <v>31000</v>
      </c>
      <c r="L12" s="21">
        <v>7549740</v>
      </c>
      <c r="Q12" s="12">
        <f t="shared" si="2"/>
        <v>7</v>
      </c>
    </row>
    <row r="13" spans="1:18" ht="22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'2'!I13</f>
        <v>0</v>
      </c>
      <c r="H13" s="3"/>
      <c r="I13" s="14">
        <f t="shared" si="0"/>
        <v>0</v>
      </c>
      <c r="J13" s="10" t="s">
        <v>33</v>
      </c>
      <c r="K13" s="6"/>
      <c r="L13" s="22"/>
      <c r="Q13" s="12">
        <f t="shared" si="2"/>
        <v>8</v>
      </c>
    </row>
    <row r="14" spans="1:18" ht="22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'2'!I14</f>
        <v>0</v>
      </c>
      <c r="H14" s="3"/>
      <c r="I14" s="14">
        <f t="shared" si="0"/>
        <v>0</v>
      </c>
      <c r="J14" s="10">
        <v>45443</v>
      </c>
      <c r="K14" s="6"/>
      <c r="L14" s="22"/>
      <c r="Q14" s="12">
        <f t="shared" si="2"/>
        <v>9</v>
      </c>
    </row>
    <row r="15" spans="1:18" ht="22.5" hidden="1" customHeight="1" x14ac:dyDescent="0.25">
      <c r="A15" s="3">
        <f t="shared" si="1"/>
        <v>10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'2'!I15</f>
        <v>0</v>
      </c>
      <c r="H15" s="3"/>
      <c r="I15" s="14">
        <f t="shared" si="0"/>
        <v>0</v>
      </c>
      <c r="J15" s="10"/>
      <c r="K15" s="6"/>
      <c r="L15" s="22"/>
      <c r="Q15" s="12">
        <f t="shared" si="2"/>
        <v>10</v>
      </c>
    </row>
    <row r="16" spans="1:18" ht="22.5" customHeight="1" x14ac:dyDescent="0.25">
      <c r="A16" s="3">
        <v>4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'10'!I16</f>
        <v>0</v>
      </c>
      <c r="H16" s="3"/>
      <c r="I16" s="14">
        <f t="shared" si="0"/>
        <v>0</v>
      </c>
      <c r="J16" s="10"/>
      <c r="K16" s="6"/>
      <c r="L16" s="22"/>
      <c r="Q16" s="12">
        <f t="shared" si="2"/>
        <v>11</v>
      </c>
    </row>
    <row r="17" spans="1:17" ht="22.5" customHeight="1" x14ac:dyDescent="0.25">
      <c r="A17" s="3">
        <v>5</v>
      </c>
      <c r="B17" s="4" t="s">
        <v>43</v>
      </c>
      <c r="C17" s="3" t="s">
        <v>29</v>
      </c>
      <c r="D17" s="3">
        <v>2024</v>
      </c>
      <c r="E17" s="3" t="s">
        <v>23</v>
      </c>
      <c r="F17" s="3"/>
      <c r="G17" s="3">
        <f>'10'!I17</f>
        <v>0</v>
      </c>
      <c r="H17" s="3"/>
      <c r="I17" s="14">
        <f t="shared" si="0"/>
        <v>0</v>
      </c>
      <c r="J17" s="27" t="s">
        <v>59</v>
      </c>
      <c r="K17" s="6"/>
      <c r="L17" s="22"/>
      <c r="Q17" s="12">
        <f t="shared" si="2"/>
        <v>12</v>
      </c>
    </row>
    <row r="18" spans="1:17" ht="22.5" customHeight="1" x14ac:dyDescent="0.25">
      <c r="A18" s="3">
        <v>6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v>0</v>
      </c>
      <c r="H18" s="3"/>
      <c r="I18" s="14">
        <v>0</v>
      </c>
      <c r="J18" s="27" t="s">
        <v>60</v>
      </c>
      <c r="K18" s="6"/>
      <c r="L18" s="22"/>
    </row>
    <row r="19" spans="1:17" ht="22.5" customHeight="1" x14ac:dyDescent="0.25">
      <c r="A19" s="3">
        <v>7</v>
      </c>
      <c r="B19" s="4" t="s">
        <v>44</v>
      </c>
      <c r="C19" s="3" t="s">
        <v>46</v>
      </c>
      <c r="D19" s="3">
        <v>2024</v>
      </c>
      <c r="E19" s="3" t="s">
        <v>45</v>
      </c>
      <c r="F19" s="3"/>
      <c r="G19" s="3">
        <v>80</v>
      </c>
      <c r="H19" s="3">
        <v>70</v>
      </c>
      <c r="I19" s="14">
        <v>10</v>
      </c>
      <c r="J19" s="27" t="s">
        <v>60</v>
      </c>
      <c r="K19" s="6"/>
      <c r="L19" s="22"/>
    </row>
    <row r="20" spans="1:17" ht="32.25" customHeight="1" x14ac:dyDescent="0.25">
      <c r="A20" s="3">
        <v>8</v>
      </c>
      <c r="B20" s="35" t="s">
        <v>81</v>
      </c>
      <c r="C20" s="3"/>
      <c r="D20" s="3">
        <v>2025</v>
      </c>
      <c r="E20" s="3" t="s">
        <v>45</v>
      </c>
      <c r="F20" s="3">
        <v>327</v>
      </c>
      <c r="G20" s="3">
        <f>'10'!I18</f>
        <v>0</v>
      </c>
      <c r="H20" s="3">
        <v>0</v>
      </c>
      <c r="I20" s="14">
        <f t="shared" si="0"/>
        <v>327</v>
      </c>
      <c r="J20" s="9" t="s">
        <v>82</v>
      </c>
      <c r="K20" s="6"/>
      <c r="L20" s="22"/>
      <c r="Q20" s="12">
        <f>1+Q17</f>
        <v>13</v>
      </c>
    </row>
    <row r="21" spans="1:17" ht="34.5" customHeight="1" x14ac:dyDescent="0.25">
      <c r="A21" s="3">
        <v>9</v>
      </c>
      <c r="B21" s="35" t="s">
        <v>80</v>
      </c>
      <c r="C21" s="3"/>
      <c r="D21" s="3">
        <v>2025</v>
      </c>
      <c r="E21" s="3" t="s">
        <v>45</v>
      </c>
      <c r="F21" s="3">
        <v>332</v>
      </c>
      <c r="G21" s="3">
        <f>F21</f>
        <v>332</v>
      </c>
      <c r="H21" s="3">
        <v>0</v>
      </c>
      <c r="I21" s="14">
        <f>F21-H21</f>
        <v>332</v>
      </c>
      <c r="J21" s="9" t="s">
        <v>82</v>
      </c>
      <c r="K21" s="6"/>
      <c r="L21" s="22"/>
    </row>
    <row r="22" spans="1:17" ht="22.5" hidden="1" customHeight="1" x14ac:dyDescent="0.25">
      <c r="A22" s="3"/>
      <c r="B22" s="4"/>
      <c r="C22" s="3"/>
      <c r="D22" s="3"/>
      <c r="E22" s="3"/>
      <c r="F22" s="3"/>
      <c r="G22" s="3" t="e">
        <f>'2'!I20</f>
        <v>#REF!</v>
      </c>
      <c r="H22" s="3"/>
      <c r="I22" s="14" t="e">
        <f t="shared" si="0"/>
        <v>#REF!</v>
      </c>
      <c r="J22" s="10"/>
      <c r="K22" s="6"/>
      <c r="L22" s="6"/>
      <c r="Q22" s="12" t="e">
        <f>1+#REF!</f>
        <v>#REF!</v>
      </c>
    </row>
    <row r="23" spans="1:17" ht="15" x14ac:dyDescent="0.25">
      <c r="A23" s="11"/>
      <c r="C23" s="11"/>
      <c r="D23" s="11"/>
      <c r="E23" s="11"/>
      <c r="F23" s="11"/>
      <c r="G23" s="11"/>
      <c r="H23" s="11"/>
      <c r="I23" s="13"/>
      <c r="J23" s="11"/>
    </row>
    <row r="25" spans="1:17" ht="13.5" customHeight="1" x14ac:dyDescent="0.25">
      <c r="A25" s="11"/>
      <c r="H25" s="12" t="s">
        <v>77</v>
      </c>
    </row>
    <row r="26" spans="1:17" hidden="1" x14ac:dyDescent="0.25">
      <c r="A26" s="11"/>
      <c r="B26" s="12" t="s">
        <v>38</v>
      </c>
    </row>
    <row r="27" spans="1:17" x14ac:dyDescent="0.25">
      <c r="A27" s="11"/>
      <c r="B27" s="12" t="s">
        <v>39</v>
      </c>
      <c r="H27" s="12" t="s">
        <v>37</v>
      </c>
    </row>
    <row r="28" spans="1:17" x14ac:dyDescent="0.25">
      <c r="A28" s="11"/>
    </row>
    <row r="29" spans="1:17" ht="31.5" customHeight="1" x14ac:dyDescent="0.25">
      <c r="A29" s="11"/>
    </row>
    <row r="30" spans="1:17" x14ac:dyDescent="0.25">
      <c r="A30" s="11"/>
      <c r="B30" s="15" t="s">
        <v>40</v>
      </c>
      <c r="H30" s="16" t="s">
        <v>52</v>
      </c>
    </row>
    <row r="31" spans="1:17" x14ac:dyDescent="0.25">
      <c r="A31" s="11"/>
      <c r="B31" s="17" t="s">
        <v>41</v>
      </c>
      <c r="H31" s="12" t="s">
        <v>53</v>
      </c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</sheetData>
  <mergeCells count="3">
    <mergeCell ref="A1:L1"/>
    <mergeCell ref="A2:L2"/>
    <mergeCell ref="A3:L3"/>
  </mergeCells>
  <pageMargins left="1.4960629921259843" right="0.11811023622047245" top="0.74803149606299213" bottom="0.74803149606299213" header="0.31496062992125984" footer="0.31496062992125984"/>
  <pageSetup paperSize="5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393C7-6620-4361-813F-0BA43E13F808}">
  <dimension ref="A1:R56"/>
  <sheetViews>
    <sheetView tabSelected="1" workbookViewId="0">
      <selection activeCell="E30" sqref="E30"/>
    </sheetView>
  </sheetViews>
  <sheetFormatPr defaultRowHeight="14.25" x14ac:dyDescent="0.25"/>
  <cols>
    <col min="1" max="1" width="7.140625" style="12" customWidth="1"/>
    <col min="2" max="2" width="41.140625" style="12" customWidth="1"/>
    <col min="3" max="3" width="23.28515625" style="12" customWidth="1"/>
    <col min="4" max="4" width="11.7109375" style="12" customWidth="1"/>
    <col min="5" max="5" width="12.42578125" style="12" customWidth="1"/>
    <col min="6" max="6" width="11.7109375" style="12" customWidth="1"/>
    <col min="7" max="7" width="10.85546875" style="12" customWidth="1"/>
    <col min="8" max="8" width="11.85546875" style="12" customWidth="1"/>
    <col min="9" max="9" width="13" style="12" customWidth="1"/>
    <col min="10" max="10" width="13.85546875" style="12" customWidth="1"/>
    <col min="11" max="11" width="10.85546875" style="12" hidden="1" customWidth="1"/>
    <col min="12" max="12" width="16.140625" style="12" hidden="1" customWidth="1"/>
    <col min="13" max="15" width="9.140625" style="12"/>
    <col min="16" max="16" width="9.140625" style="12" customWidth="1"/>
    <col min="17" max="17" width="9.140625" style="12" hidden="1" customWidth="1"/>
    <col min="18" max="18" width="9.140625" style="12" customWidth="1"/>
    <col min="19" max="16384" width="9.140625" style="12"/>
  </cols>
  <sheetData>
    <row r="1" spans="1:18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8" ht="15" x14ac:dyDescent="0.25">
      <c r="A2" s="36" t="s">
        <v>79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5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8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8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/>
      <c r="G6" s="3">
        <f>'11'!I6</f>
        <v>50</v>
      </c>
      <c r="H6" s="3">
        <v>50</v>
      </c>
      <c r="I6" s="14">
        <f>IF(Q6&gt;0,((F6+G6)-H6),"")</f>
        <v>0</v>
      </c>
      <c r="J6" s="26" t="s">
        <v>57</v>
      </c>
      <c r="K6" s="18">
        <v>306</v>
      </c>
      <c r="L6" s="19">
        <v>30600</v>
      </c>
      <c r="Q6" s="12">
        <v>1</v>
      </c>
    </row>
    <row r="7" spans="1:18" ht="22.5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/>
      <c r="G7" s="3">
        <f>'11'!I7</f>
        <v>400</v>
      </c>
      <c r="H7" s="3">
        <v>150</v>
      </c>
      <c r="I7" s="14">
        <f t="shared" ref="I7:I22" si="0">IF(Q7&gt;0,((F7+G7)-H7),"")</f>
        <v>250</v>
      </c>
      <c r="J7" s="30" t="s">
        <v>58</v>
      </c>
      <c r="K7" s="18">
        <v>552</v>
      </c>
      <c r="L7" s="19">
        <v>2842800</v>
      </c>
      <c r="Q7" s="12">
        <f>1+Q6</f>
        <v>2</v>
      </c>
    </row>
    <row r="8" spans="1:18" ht="22.5" customHeight="1" x14ac:dyDescent="0.25">
      <c r="A8" s="3">
        <f t="shared" ref="A8:A15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8"/>
      <c r="G8" s="8">
        <f>'11'!I8</f>
        <v>100000</v>
      </c>
      <c r="H8" s="8">
        <v>64066</v>
      </c>
      <c r="I8" s="25">
        <f t="shared" si="0"/>
        <v>35934</v>
      </c>
      <c r="J8" s="7" t="s">
        <v>56</v>
      </c>
      <c r="K8" s="18">
        <v>226</v>
      </c>
      <c r="L8" s="19">
        <v>66896000</v>
      </c>
      <c r="Q8" s="12">
        <f t="shared" ref="Q8:Q22" si="2">1+Q7</f>
        <v>3</v>
      </c>
    </row>
    <row r="9" spans="1:18" ht="22.5" hidden="1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'2'!I9</f>
        <v>0</v>
      </c>
      <c r="H9" s="8"/>
      <c r="I9" s="14">
        <f t="shared" si="0"/>
        <v>0</v>
      </c>
      <c r="J9" s="9"/>
      <c r="K9" s="4"/>
      <c r="L9" s="20"/>
      <c r="O9" s="12">
        <v>11529</v>
      </c>
      <c r="P9" s="12">
        <f>O9+378</f>
        <v>11907</v>
      </c>
      <c r="Q9" s="12">
        <f t="shared" si="2"/>
        <v>4</v>
      </c>
      <c r="R9" s="12">
        <f>I9-P9</f>
        <v>-11907</v>
      </c>
    </row>
    <row r="10" spans="1:18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f>'2'!I10</f>
        <v>0</v>
      </c>
      <c r="H10" s="8"/>
      <c r="I10" s="14">
        <f t="shared" si="0"/>
        <v>0</v>
      </c>
      <c r="J10" s="9" t="s">
        <v>34</v>
      </c>
      <c r="K10" s="4"/>
      <c r="L10" s="20"/>
      <c r="Q10" s="12">
        <f t="shared" si="2"/>
        <v>5</v>
      </c>
    </row>
    <row r="11" spans="1:18" ht="22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'2'!I11</f>
        <v>0</v>
      </c>
      <c r="H11" s="8"/>
      <c r="I11" s="14">
        <f t="shared" si="0"/>
        <v>0</v>
      </c>
      <c r="J11" s="9">
        <v>45163</v>
      </c>
      <c r="K11" s="18">
        <v>39500</v>
      </c>
      <c r="L11" s="21">
        <v>15798420</v>
      </c>
      <c r="Q11" s="12">
        <f t="shared" si="2"/>
        <v>6</v>
      </c>
    </row>
    <row r="12" spans="1:18" ht="22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'2'!I12</f>
        <v>0</v>
      </c>
      <c r="H12" s="8"/>
      <c r="I12" s="14">
        <f t="shared" si="0"/>
        <v>0</v>
      </c>
      <c r="J12" s="10"/>
      <c r="K12" s="18">
        <v>31000</v>
      </c>
      <c r="L12" s="21">
        <v>7549740</v>
      </c>
      <c r="Q12" s="12">
        <f t="shared" si="2"/>
        <v>7</v>
      </c>
    </row>
    <row r="13" spans="1:18" ht="22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'2'!I13</f>
        <v>0</v>
      </c>
      <c r="H13" s="3"/>
      <c r="I13" s="14">
        <f t="shared" si="0"/>
        <v>0</v>
      </c>
      <c r="J13" s="10" t="s">
        <v>33</v>
      </c>
      <c r="K13" s="6"/>
      <c r="L13" s="22"/>
      <c r="Q13" s="12">
        <f t="shared" si="2"/>
        <v>8</v>
      </c>
    </row>
    <row r="14" spans="1:18" ht="22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'2'!I14</f>
        <v>0</v>
      </c>
      <c r="H14" s="3"/>
      <c r="I14" s="14">
        <f t="shared" si="0"/>
        <v>0</v>
      </c>
      <c r="J14" s="10">
        <v>45443</v>
      </c>
      <c r="K14" s="6"/>
      <c r="L14" s="22"/>
      <c r="Q14" s="12">
        <f t="shared" si="2"/>
        <v>9</v>
      </c>
    </row>
    <row r="15" spans="1:18" ht="22.5" hidden="1" customHeight="1" x14ac:dyDescent="0.25">
      <c r="A15" s="3">
        <f t="shared" si="1"/>
        <v>10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'2'!I15</f>
        <v>0</v>
      </c>
      <c r="H15" s="3"/>
      <c r="I15" s="14">
        <f t="shared" si="0"/>
        <v>0</v>
      </c>
      <c r="J15" s="10"/>
      <c r="K15" s="6"/>
      <c r="L15" s="22"/>
      <c r="Q15" s="12">
        <f t="shared" si="2"/>
        <v>10</v>
      </c>
    </row>
    <row r="16" spans="1:18" ht="22.5" customHeight="1" x14ac:dyDescent="0.25">
      <c r="A16" s="3">
        <v>4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'11'!I16</f>
        <v>0</v>
      </c>
      <c r="H16" s="3"/>
      <c r="I16" s="14">
        <f t="shared" si="0"/>
        <v>0</v>
      </c>
      <c r="J16" s="10"/>
      <c r="K16" s="6"/>
      <c r="L16" s="22"/>
      <c r="Q16" s="12">
        <f t="shared" si="2"/>
        <v>11</v>
      </c>
    </row>
    <row r="17" spans="1:17" ht="22.5" customHeight="1" x14ac:dyDescent="0.25">
      <c r="A17" s="3">
        <v>5</v>
      </c>
      <c r="B17" s="4" t="s">
        <v>43</v>
      </c>
      <c r="C17" s="3" t="s">
        <v>29</v>
      </c>
      <c r="D17" s="3">
        <v>2024</v>
      </c>
      <c r="E17" s="3" t="s">
        <v>23</v>
      </c>
      <c r="F17" s="3"/>
      <c r="G17" s="3">
        <f>'11'!I17</f>
        <v>0</v>
      </c>
      <c r="H17" s="3"/>
      <c r="I17" s="14">
        <f t="shared" si="0"/>
        <v>0</v>
      </c>
      <c r="J17" s="27" t="s">
        <v>59</v>
      </c>
      <c r="K17" s="6"/>
      <c r="L17" s="22"/>
      <c r="Q17" s="12">
        <f t="shared" si="2"/>
        <v>12</v>
      </c>
    </row>
    <row r="18" spans="1:17" ht="22.5" customHeight="1" x14ac:dyDescent="0.25">
      <c r="A18" s="3">
        <v>6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f>'11'!I18</f>
        <v>0</v>
      </c>
      <c r="H18" s="3"/>
      <c r="I18" s="14">
        <v>0</v>
      </c>
      <c r="J18" s="9" t="s">
        <v>60</v>
      </c>
      <c r="K18" s="6"/>
      <c r="L18" s="22"/>
    </row>
    <row r="19" spans="1:17" ht="22.5" customHeight="1" x14ac:dyDescent="0.25">
      <c r="A19" s="3">
        <v>7</v>
      </c>
      <c r="B19" s="4" t="s">
        <v>44</v>
      </c>
      <c r="C19" s="3" t="s">
        <v>46</v>
      </c>
      <c r="D19" s="3">
        <v>2024</v>
      </c>
      <c r="E19" s="3" t="s">
        <v>45</v>
      </c>
      <c r="F19" s="3"/>
      <c r="G19" s="3">
        <f>'11'!I19</f>
        <v>10</v>
      </c>
      <c r="H19" s="3">
        <v>10</v>
      </c>
      <c r="I19" s="14">
        <v>0</v>
      </c>
      <c r="J19" s="9" t="s">
        <v>60</v>
      </c>
      <c r="K19" s="6"/>
      <c r="L19" s="22"/>
    </row>
    <row r="20" spans="1:17" ht="22.5" customHeight="1" x14ac:dyDescent="0.25">
      <c r="A20" s="3">
        <v>8</v>
      </c>
      <c r="B20" s="35" t="s">
        <v>81</v>
      </c>
      <c r="C20" s="3"/>
      <c r="D20" s="3">
        <v>2025</v>
      </c>
      <c r="E20" s="3" t="s">
        <v>45</v>
      </c>
      <c r="F20" s="3">
        <v>327</v>
      </c>
      <c r="G20" s="3">
        <f>'10'!I18</f>
        <v>0</v>
      </c>
      <c r="H20" s="3">
        <v>0</v>
      </c>
      <c r="I20" s="14">
        <f t="shared" ref="I20" si="3">IF(Q20&gt;0,((F20+G20)-H20),"")</f>
        <v>327</v>
      </c>
      <c r="J20" s="9" t="s">
        <v>82</v>
      </c>
      <c r="K20" s="6"/>
      <c r="L20" s="22"/>
      <c r="Q20" s="12">
        <f>1+Q17</f>
        <v>13</v>
      </c>
    </row>
    <row r="21" spans="1:17" ht="22.5" customHeight="1" x14ac:dyDescent="0.25">
      <c r="A21" s="3">
        <v>9</v>
      </c>
      <c r="B21" s="35" t="s">
        <v>80</v>
      </c>
      <c r="C21" s="3"/>
      <c r="D21" s="3">
        <v>2025</v>
      </c>
      <c r="E21" s="3" t="s">
        <v>45</v>
      </c>
      <c r="F21" s="3">
        <v>332</v>
      </c>
      <c r="G21" s="3">
        <f>F21</f>
        <v>332</v>
      </c>
      <c r="H21" s="3">
        <v>0</v>
      </c>
      <c r="I21" s="14">
        <f>F21-H21</f>
        <v>332</v>
      </c>
      <c r="J21" s="9" t="s">
        <v>82</v>
      </c>
      <c r="K21" s="6"/>
      <c r="L21" s="22"/>
      <c r="Q21" s="12">
        <f t="shared" si="2"/>
        <v>14</v>
      </c>
    </row>
    <row r="22" spans="1:17" ht="22.5" hidden="1" customHeight="1" x14ac:dyDescent="0.25">
      <c r="A22" s="3"/>
      <c r="B22" s="4"/>
      <c r="C22" s="3"/>
      <c r="D22" s="3"/>
      <c r="E22" s="3"/>
      <c r="F22" s="3"/>
      <c r="G22" s="3" t="e">
        <f>'2'!I20</f>
        <v>#REF!</v>
      </c>
      <c r="H22" s="3"/>
      <c r="I22" s="14" t="e">
        <f t="shared" si="0"/>
        <v>#REF!</v>
      </c>
      <c r="J22" s="10"/>
      <c r="K22" s="6"/>
      <c r="L22" s="6"/>
      <c r="Q22" s="12">
        <f t="shared" si="2"/>
        <v>15</v>
      </c>
    </row>
    <row r="23" spans="1:17" ht="15" x14ac:dyDescent="0.25">
      <c r="A23" s="11"/>
      <c r="C23" s="11"/>
      <c r="D23" s="11"/>
      <c r="E23" s="11"/>
      <c r="F23" s="11"/>
      <c r="G23" s="11"/>
      <c r="H23" s="11"/>
      <c r="I23" s="13"/>
      <c r="J23" s="11"/>
    </row>
    <row r="25" spans="1:17" x14ac:dyDescent="0.25">
      <c r="A25" s="11"/>
      <c r="H25" s="12" t="s">
        <v>87</v>
      </c>
    </row>
    <row r="26" spans="1:17" ht="2.25" customHeight="1" x14ac:dyDescent="0.25">
      <c r="A26" s="11"/>
      <c r="B26" s="12" t="s">
        <v>38</v>
      </c>
    </row>
    <row r="27" spans="1:17" x14ac:dyDescent="0.25">
      <c r="A27" s="11"/>
      <c r="B27" s="12" t="s">
        <v>39</v>
      </c>
      <c r="H27" s="12" t="s">
        <v>37</v>
      </c>
    </row>
    <row r="28" spans="1:17" x14ac:dyDescent="0.25">
      <c r="A28" s="11"/>
    </row>
    <row r="29" spans="1:17" ht="33.75" customHeight="1" x14ac:dyDescent="0.25">
      <c r="A29" s="11"/>
    </row>
    <row r="30" spans="1:17" x14ac:dyDescent="0.25">
      <c r="A30" s="11"/>
      <c r="B30" s="15" t="s">
        <v>40</v>
      </c>
      <c r="H30" s="16" t="s">
        <v>52</v>
      </c>
    </row>
    <row r="31" spans="1:17" x14ac:dyDescent="0.25">
      <c r="A31" s="11"/>
      <c r="B31" s="17" t="s">
        <v>41</v>
      </c>
      <c r="H31" s="12" t="s">
        <v>53</v>
      </c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  <row r="55" spans="1:1" x14ac:dyDescent="0.25">
      <c r="A55" s="11"/>
    </row>
    <row r="56" spans="1:1" x14ac:dyDescent="0.25">
      <c r="A56" s="11"/>
    </row>
  </sheetData>
  <mergeCells count="3">
    <mergeCell ref="A1:L1"/>
    <mergeCell ref="A2:L2"/>
    <mergeCell ref="A3:L3"/>
  </mergeCells>
  <pageMargins left="1.4960629921259843" right="0.11811023622047245" top="0.74803149606299213" bottom="0.74803149606299213" header="0.31496062992125984" footer="0.31496062992125984"/>
  <pageSetup paperSize="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workbookViewId="0">
      <selection activeCell="G34" sqref="G34"/>
    </sheetView>
  </sheetViews>
  <sheetFormatPr defaultRowHeight="14.25" x14ac:dyDescent="0.25"/>
  <cols>
    <col min="1" max="1" width="7.140625" style="12" customWidth="1"/>
    <col min="2" max="2" width="29.42578125" style="12" customWidth="1"/>
    <col min="3" max="3" width="14.7109375" style="12" customWidth="1"/>
    <col min="4" max="4" width="13" style="12" customWidth="1"/>
    <col min="5" max="5" width="12.42578125" style="12" customWidth="1"/>
    <col min="6" max="6" width="11.140625" style="12" customWidth="1"/>
    <col min="7" max="7" width="10.85546875" style="12" customWidth="1"/>
    <col min="8" max="8" width="11.85546875" style="12" customWidth="1"/>
    <col min="9" max="9" width="11.5703125" style="12" customWidth="1"/>
    <col min="10" max="10" width="14.7109375" style="12" customWidth="1"/>
    <col min="11" max="11" width="11.5703125" style="12" hidden="1" customWidth="1"/>
    <col min="12" max="12" width="0.28515625" style="12" customWidth="1"/>
    <col min="13" max="13" width="11.5703125" style="12" customWidth="1"/>
    <col min="14" max="15" width="9.140625" style="12"/>
    <col min="16" max="18" width="9.140625" style="12" customWidth="1"/>
    <col min="19" max="16384" width="9.140625" style="12"/>
  </cols>
  <sheetData>
    <row r="1" spans="1:17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7" ht="15" x14ac:dyDescent="0.25">
      <c r="A2" s="36" t="s">
        <v>49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7" ht="15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7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7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/>
      <c r="G6" s="3">
        <f>'1'!I6</f>
        <v>59</v>
      </c>
      <c r="H6" s="3">
        <v>54</v>
      </c>
      <c r="I6" s="14">
        <f>IF(Q6&gt;0,((F6+G6)-H6),"")</f>
        <v>5</v>
      </c>
      <c r="J6" s="26" t="s">
        <v>57</v>
      </c>
      <c r="K6" s="18">
        <v>306</v>
      </c>
      <c r="L6" s="19">
        <v>30600</v>
      </c>
      <c r="Q6" s="12">
        <v>1</v>
      </c>
    </row>
    <row r="7" spans="1:17" ht="22.5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>
        <v>1100</v>
      </c>
      <c r="G7" s="3">
        <f>'1'!I7</f>
        <v>43</v>
      </c>
      <c r="H7" s="3">
        <v>159</v>
      </c>
      <c r="I7" s="14">
        <f t="shared" ref="I7:I20" si="0">IF(Q7&gt;0,((F7+G7)-H7),"")</f>
        <v>984</v>
      </c>
      <c r="J7" s="30" t="s">
        <v>58</v>
      </c>
      <c r="K7" s="18">
        <v>552</v>
      </c>
      <c r="L7" s="19">
        <v>2842800</v>
      </c>
      <c r="O7" s="12">
        <v>984</v>
      </c>
      <c r="Q7" s="12">
        <f>1+Q6</f>
        <v>2</v>
      </c>
    </row>
    <row r="8" spans="1:17" ht="22.5" customHeight="1" x14ac:dyDescent="0.25">
      <c r="A8" s="3">
        <f t="shared" ref="A8:A20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8"/>
      <c r="G8" s="3">
        <f>'1'!I8</f>
        <v>1170</v>
      </c>
      <c r="H8" s="3">
        <v>50</v>
      </c>
      <c r="I8" s="14">
        <f t="shared" si="0"/>
        <v>1120</v>
      </c>
      <c r="J8" s="7" t="s">
        <v>56</v>
      </c>
      <c r="K8" s="18">
        <v>226</v>
      </c>
      <c r="L8" s="19">
        <v>66896000</v>
      </c>
      <c r="Q8" s="12">
        <f t="shared" ref="Q8:Q20" si="2">1+Q7</f>
        <v>3</v>
      </c>
    </row>
    <row r="9" spans="1:17" ht="22.5" hidden="1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'1'!I9</f>
        <v>0</v>
      </c>
      <c r="H9" s="8"/>
      <c r="I9" s="14">
        <f t="shared" si="0"/>
        <v>0</v>
      </c>
      <c r="J9" s="9"/>
      <c r="K9" s="4"/>
      <c r="L9" s="20"/>
      <c r="Q9" s="12">
        <f t="shared" si="2"/>
        <v>4</v>
      </c>
    </row>
    <row r="10" spans="1:17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v>0</v>
      </c>
      <c r="H10" s="8"/>
      <c r="I10" s="14">
        <f t="shared" si="0"/>
        <v>0</v>
      </c>
      <c r="J10" s="9" t="s">
        <v>34</v>
      </c>
      <c r="K10" s="4"/>
      <c r="L10" s="20"/>
      <c r="Q10" s="12">
        <f t="shared" si="2"/>
        <v>5</v>
      </c>
    </row>
    <row r="11" spans="1:17" ht="22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'1'!I11</f>
        <v>0</v>
      </c>
      <c r="H11" s="8"/>
      <c r="I11" s="14">
        <f t="shared" si="0"/>
        <v>0</v>
      </c>
      <c r="J11" s="9">
        <v>45163</v>
      </c>
      <c r="K11" s="18">
        <v>39500</v>
      </c>
      <c r="L11" s="21">
        <v>15798420</v>
      </c>
      <c r="Q11" s="12">
        <f t="shared" si="2"/>
        <v>6</v>
      </c>
    </row>
    <row r="12" spans="1:17" ht="22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'1'!I12</f>
        <v>0</v>
      </c>
      <c r="H12" s="8"/>
      <c r="I12" s="14">
        <f t="shared" si="0"/>
        <v>0</v>
      </c>
      <c r="J12" s="10"/>
      <c r="K12" s="6"/>
      <c r="L12" s="21"/>
      <c r="Q12" s="12">
        <f t="shared" si="2"/>
        <v>7</v>
      </c>
    </row>
    <row r="13" spans="1:17" ht="22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'1'!I13</f>
        <v>0</v>
      </c>
      <c r="H13" s="3"/>
      <c r="I13" s="14">
        <f t="shared" si="0"/>
        <v>0</v>
      </c>
      <c r="J13" s="10" t="s">
        <v>33</v>
      </c>
      <c r="K13" s="6">
        <v>10890</v>
      </c>
      <c r="L13" s="22">
        <v>16335000</v>
      </c>
      <c r="Q13" s="12">
        <f t="shared" si="2"/>
        <v>8</v>
      </c>
    </row>
    <row r="14" spans="1:17" ht="22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'1'!I14</f>
        <v>0</v>
      </c>
      <c r="H14" s="3"/>
      <c r="I14" s="14">
        <f t="shared" si="0"/>
        <v>0</v>
      </c>
      <c r="J14" s="10">
        <v>45443</v>
      </c>
      <c r="K14" s="6"/>
      <c r="L14" s="22"/>
      <c r="Q14" s="12">
        <f t="shared" si="2"/>
        <v>9</v>
      </c>
    </row>
    <row r="15" spans="1:17" ht="22.5" hidden="1" customHeight="1" x14ac:dyDescent="0.25">
      <c r="A15" s="3">
        <f t="shared" si="1"/>
        <v>10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'1'!I15</f>
        <v>0</v>
      </c>
      <c r="H15" s="3"/>
      <c r="I15" s="14">
        <f t="shared" si="0"/>
        <v>0</v>
      </c>
      <c r="J15" s="10"/>
      <c r="K15" s="6"/>
      <c r="L15" s="22"/>
      <c r="Q15" s="12">
        <f t="shared" si="2"/>
        <v>10</v>
      </c>
    </row>
    <row r="16" spans="1:17" ht="22.5" customHeight="1" x14ac:dyDescent="0.25">
      <c r="A16" s="3">
        <v>4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'1'!I16</f>
        <v>4</v>
      </c>
      <c r="H16" s="3"/>
      <c r="I16" s="14">
        <f t="shared" si="0"/>
        <v>4</v>
      </c>
      <c r="J16" s="10"/>
      <c r="K16" s="6"/>
      <c r="L16" s="22"/>
      <c r="Q16" s="12">
        <f t="shared" si="2"/>
        <v>11</v>
      </c>
    </row>
    <row r="17" spans="1:17" ht="22.5" customHeight="1" x14ac:dyDescent="0.25">
      <c r="A17" s="3">
        <v>5</v>
      </c>
      <c r="B17" s="4" t="s">
        <v>43</v>
      </c>
      <c r="C17" s="3" t="s">
        <v>29</v>
      </c>
      <c r="D17" s="3">
        <v>2024</v>
      </c>
      <c r="E17" s="3" t="s">
        <v>23</v>
      </c>
      <c r="F17" s="3">
        <v>0</v>
      </c>
      <c r="G17" s="3">
        <f>'1'!I17</f>
        <v>2220</v>
      </c>
      <c r="H17" s="3">
        <v>0</v>
      </c>
      <c r="I17" s="14">
        <f t="shared" si="0"/>
        <v>2220</v>
      </c>
      <c r="J17" s="27" t="s">
        <v>59</v>
      </c>
      <c r="K17" s="6"/>
      <c r="L17" s="22"/>
      <c r="Q17" s="12">
        <f t="shared" si="2"/>
        <v>12</v>
      </c>
    </row>
    <row r="18" spans="1:17" ht="22.5" customHeight="1" x14ac:dyDescent="0.25">
      <c r="A18" s="3">
        <v>6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f>'1'!I18</f>
        <v>26</v>
      </c>
      <c r="H18" s="3">
        <v>0</v>
      </c>
      <c r="I18" s="14">
        <f t="shared" si="0"/>
        <v>26</v>
      </c>
      <c r="J18" s="9" t="s">
        <v>60</v>
      </c>
      <c r="K18" s="6"/>
      <c r="L18" s="22"/>
      <c r="Q18" s="12">
        <f t="shared" si="2"/>
        <v>13</v>
      </c>
    </row>
    <row r="19" spans="1:17" ht="22.5" customHeight="1" x14ac:dyDescent="0.25">
      <c r="A19" s="3">
        <v>7</v>
      </c>
      <c r="B19" s="4" t="s">
        <v>44</v>
      </c>
      <c r="C19" s="3" t="s">
        <v>46</v>
      </c>
      <c r="D19" s="3">
        <v>2024</v>
      </c>
      <c r="E19" s="3" t="s">
        <v>45</v>
      </c>
      <c r="F19" s="3"/>
      <c r="G19" s="3">
        <f>'1'!I19</f>
        <v>168</v>
      </c>
      <c r="H19" s="3">
        <v>12</v>
      </c>
      <c r="I19" s="14">
        <f t="shared" si="0"/>
        <v>156</v>
      </c>
      <c r="J19" s="9" t="s">
        <v>60</v>
      </c>
      <c r="K19" s="6"/>
      <c r="L19" s="22"/>
      <c r="Q19" s="12">
        <f t="shared" si="2"/>
        <v>14</v>
      </c>
    </row>
    <row r="20" spans="1:17" ht="22.5" hidden="1" customHeight="1" x14ac:dyDescent="0.25">
      <c r="A20" s="3">
        <f t="shared" si="1"/>
        <v>8</v>
      </c>
      <c r="B20" s="4"/>
      <c r="C20" s="3"/>
      <c r="D20" s="3"/>
      <c r="E20" s="3"/>
      <c r="F20" s="3"/>
      <c r="G20" s="3" t="e">
        <f>'1'!#REF!</f>
        <v>#REF!</v>
      </c>
      <c r="H20" s="3"/>
      <c r="I20" s="14" t="e">
        <f t="shared" si="0"/>
        <v>#REF!</v>
      </c>
      <c r="J20" s="10"/>
      <c r="K20" s="6"/>
      <c r="L20" s="6"/>
      <c r="Q20" s="12">
        <f t="shared" si="2"/>
        <v>15</v>
      </c>
    </row>
    <row r="21" spans="1:17" ht="15" x14ac:dyDescent="0.25">
      <c r="A21" s="11"/>
      <c r="C21" s="11"/>
      <c r="D21" s="11"/>
      <c r="E21" s="11"/>
      <c r="F21" s="11"/>
      <c r="G21" s="11"/>
      <c r="H21" s="11"/>
      <c r="I21" s="13"/>
      <c r="J21" s="11"/>
    </row>
    <row r="22" spans="1:17" x14ac:dyDescent="0.25">
      <c r="H22" s="12" t="s">
        <v>50</v>
      </c>
    </row>
    <row r="23" spans="1:17" ht="0.75" customHeight="1" x14ac:dyDescent="0.25">
      <c r="A23" s="11"/>
      <c r="B23" s="12" t="s">
        <v>38</v>
      </c>
    </row>
    <row r="24" spans="1:17" x14ac:dyDescent="0.25">
      <c r="A24" s="11"/>
      <c r="B24" s="12" t="s">
        <v>39</v>
      </c>
      <c r="H24" s="12" t="s">
        <v>37</v>
      </c>
    </row>
    <row r="25" spans="1:17" x14ac:dyDescent="0.25">
      <c r="A25" s="11"/>
    </row>
    <row r="26" spans="1:17" ht="55.5" customHeight="1" x14ac:dyDescent="0.25">
      <c r="A26" s="11"/>
    </row>
    <row r="27" spans="1:17" ht="18" customHeight="1" x14ac:dyDescent="0.25">
      <c r="A27" s="11"/>
      <c r="B27" s="15" t="s">
        <v>40</v>
      </c>
      <c r="H27" s="16" t="s">
        <v>52</v>
      </c>
    </row>
    <row r="28" spans="1:17" x14ac:dyDescent="0.25">
      <c r="A28" s="11"/>
      <c r="B28" s="17" t="s">
        <v>41</v>
      </c>
      <c r="H28" s="12" t="s">
        <v>53</v>
      </c>
    </row>
    <row r="29" spans="1:17" x14ac:dyDescent="0.25">
      <c r="A29" s="11"/>
    </row>
    <row r="30" spans="1:17" x14ac:dyDescent="0.25">
      <c r="A30" s="11"/>
    </row>
    <row r="31" spans="1:17" x14ac:dyDescent="0.25">
      <c r="A31" s="11"/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</sheetData>
  <mergeCells count="3">
    <mergeCell ref="A1:L1"/>
    <mergeCell ref="A2:L2"/>
    <mergeCell ref="A3:L3"/>
  </mergeCells>
  <phoneticPr fontId="9" type="noConversion"/>
  <pageMargins left="1.4960629921259843" right="0.11811023622047245" top="0.74803149606299213" bottom="0.74803149606299213" header="0.31496062992125984" footer="0.31496062992125984"/>
  <pageSetup paperSize="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4"/>
  <sheetViews>
    <sheetView workbookViewId="0">
      <selection activeCell="I35" sqref="I35"/>
    </sheetView>
  </sheetViews>
  <sheetFormatPr defaultRowHeight="14.25" x14ac:dyDescent="0.25"/>
  <cols>
    <col min="1" max="1" width="7.140625" style="12" customWidth="1"/>
    <col min="2" max="2" width="29.42578125" style="12" customWidth="1"/>
    <col min="3" max="3" width="14.7109375" style="12" customWidth="1"/>
    <col min="4" max="4" width="11.7109375" style="12" customWidth="1"/>
    <col min="5" max="5" width="12.42578125" style="12" customWidth="1"/>
    <col min="6" max="6" width="11.7109375" style="12" customWidth="1"/>
    <col min="7" max="7" width="10.85546875" style="12" customWidth="1"/>
    <col min="8" max="8" width="11.85546875" style="12" customWidth="1"/>
    <col min="9" max="9" width="13" style="12" customWidth="1"/>
    <col min="10" max="10" width="13.85546875" style="12" customWidth="1"/>
    <col min="11" max="11" width="10.85546875" style="12" hidden="1" customWidth="1"/>
    <col min="12" max="12" width="16.140625" style="12" hidden="1" customWidth="1"/>
    <col min="13" max="15" width="9.140625" style="12"/>
    <col min="16" max="16" width="9.140625" style="12" customWidth="1"/>
    <col min="17" max="17" width="9.140625" style="12" hidden="1" customWidth="1"/>
    <col min="18" max="18" width="9.140625" style="12" customWidth="1"/>
    <col min="19" max="16384" width="9.140625" style="12"/>
  </cols>
  <sheetData>
    <row r="1" spans="1:18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8" ht="15" x14ac:dyDescent="0.25">
      <c r="A2" s="36" t="s">
        <v>51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5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8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8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/>
      <c r="G6" s="3">
        <f>'2'!I6</f>
        <v>5</v>
      </c>
      <c r="H6" s="3">
        <v>3</v>
      </c>
      <c r="I6" s="14">
        <f>IF(Q6&gt;0,((F6+G6)-H6),"")</f>
        <v>2</v>
      </c>
      <c r="J6" s="26" t="s">
        <v>57</v>
      </c>
      <c r="K6" s="18">
        <v>306</v>
      </c>
      <c r="L6" s="19">
        <v>30600</v>
      </c>
      <c r="Q6" s="12">
        <v>1</v>
      </c>
    </row>
    <row r="7" spans="1:18" ht="22.5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/>
      <c r="G7" s="3">
        <f>'2'!I7</f>
        <v>984</v>
      </c>
      <c r="H7" s="3">
        <v>34</v>
      </c>
      <c r="I7" s="14">
        <f t="shared" ref="I7:I16" si="0">IF(Q7&gt;0,((F7+G7)-H7),"")</f>
        <v>950</v>
      </c>
      <c r="J7" s="30" t="s">
        <v>58</v>
      </c>
      <c r="K7" s="18">
        <v>552</v>
      </c>
      <c r="L7" s="19">
        <v>2842800</v>
      </c>
      <c r="Q7" s="12">
        <f>1+Q6</f>
        <v>2</v>
      </c>
    </row>
    <row r="8" spans="1:18" ht="22.5" customHeight="1" x14ac:dyDescent="0.25">
      <c r="A8" s="3">
        <f t="shared" ref="A8:A15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8"/>
      <c r="G8" s="8">
        <f>'2'!I8</f>
        <v>1120</v>
      </c>
      <c r="H8" s="8">
        <v>70</v>
      </c>
      <c r="I8" s="25">
        <f t="shared" si="0"/>
        <v>1050</v>
      </c>
      <c r="J8" s="7" t="s">
        <v>56</v>
      </c>
      <c r="K8" s="18">
        <v>226</v>
      </c>
      <c r="L8" s="19">
        <v>66896000</v>
      </c>
      <c r="Q8" s="12">
        <f t="shared" ref="Q8:Q20" si="2">1+Q7</f>
        <v>3</v>
      </c>
    </row>
    <row r="9" spans="1:18" ht="22.5" hidden="1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'2'!I9</f>
        <v>0</v>
      </c>
      <c r="H9" s="8"/>
      <c r="I9" s="14">
        <f t="shared" si="0"/>
        <v>0</v>
      </c>
      <c r="J9" s="9"/>
      <c r="K9" s="4"/>
      <c r="L9" s="20"/>
      <c r="O9" s="12">
        <v>11529</v>
      </c>
      <c r="P9" s="12">
        <f>O9+378</f>
        <v>11907</v>
      </c>
      <c r="Q9" s="12">
        <f t="shared" si="2"/>
        <v>4</v>
      </c>
      <c r="R9" s="12">
        <f>I9-P9</f>
        <v>-11907</v>
      </c>
    </row>
    <row r="10" spans="1:18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f>'2'!I10</f>
        <v>0</v>
      </c>
      <c r="H10" s="8"/>
      <c r="I10" s="14">
        <f t="shared" si="0"/>
        <v>0</v>
      </c>
      <c r="J10" s="9" t="s">
        <v>34</v>
      </c>
      <c r="K10" s="4"/>
      <c r="L10" s="20"/>
      <c r="Q10" s="12">
        <f t="shared" si="2"/>
        <v>5</v>
      </c>
    </row>
    <row r="11" spans="1:18" ht="22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'2'!I11</f>
        <v>0</v>
      </c>
      <c r="H11" s="8"/>
      <c r="I11" s="14">
        <f t="shared" si="0"/>
        <v>0</v>
      </c>
      <c r="J11" s="9">
        <v>45163</v>
      </c>
      <c r="K11" s="18">
        <v>39500</v>
      </c>
      <c r="L11" s="21">
        <v>15798420</v>
      </c>
      <c r="Q11" s="12">
        <f t="shared" si="2"/>
        <v>6</v>
      </c>
    </row>
    <row r="12" spans="1:18" ht="22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'2'!I12</f>
        <v>0</v>
      </c>
      <c r="H12" s="8"/>
      <c r="I12" s="14">
        <f t="shared" si="0"/>
        <v>0</v>
      </c>
      <c r="J12" s="10"/>
      <c r="K12" s="18">
        <v>31000</v>
      </c>
      <c r="L12" s="21">
        <v>7549740</v>
      </c>
      <c r="Q12" s="12">
        <f t="shared" si="2"/>
        <v>7</v>
      </c>
    </row>
    <row r="13" spans="1:18" ht="22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'2'!I13</f>
        <v>0</v>
      </c>
      <c r="H13" s="3"/>
      <c r="I13" s="14">
        <f t="shared" si="0"/>
        <v>0</v>
      </c>
      <c r="J13" s="10" t="s">
        <v>33</v>
      </c>
      <c r="K13" s="6"/>
      <c r="L13" s="22"/>
      <c r="Q13" s="12">
        <f t="shared" si="2"/>
        <v>8</v>
      </c>
    </row>
    <row r="14" spans="1:18" ht="22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'2'!I14</f>
        <v>0</v>
      </c>
      <c r="H14" s="3"/>
      <c r="I14" s="14">
        <f t="shared" si="0"/>
        <v>0</v>
      </c>
      <c r="J14" s="10">
        <v>45443</v>
      </c>
      <c r="K14" s="6"/>
      <c r="L14" s="22"/>
      <c r="Q14" s="12">
        <f t="shared" si="2"/>
        <v>9</v>
      </c>
    </row>
    <row r="15" spans="1:18" ht="22.5" hidden="1" customHeight="1" x14ac:dyDescent="0.25">
      <c r="A15" s="3">
        <f t="shared" si="1"/>
        <v>10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'2'!I15</f>
        <v>0</v>
      </c>
      <c r="H15" s="3"/>
      <c r="I15" s="14">
        <f t="shared" si="0"/>
        <v>0</v>
      </c>
      <c r="J15" s="10"/>
      <c r="K15" s="6"/>
      <c r="L15" s="22"/>
      <c r="Q15" s="12">
        <f t="shared" si="2"/>
        <v>10</v>
      </c>
    </row>
    <row r="16" spans="1:18" ht="22.5" customHeight="1" x14ac:dyDescent="0.25">
      <c r="A16" s="3">
        <v>4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'2'!I16</f>
        <v>4</v>
      </c>
      <c r="H16" s="3">
        <v>3</v>
      </c>
      <c r="I16" s="14">
        <f t="shared" si="0"/>
        <v>1</v>
      </c>
      <c r="J16" s="10"/>
      <c r="K16" s="6"/>
      <c r="L16" s="22"/>
      <c r="Q16" s="12">
        <f t="shared" si="2"/>
        <v>11</v>
      </c>
    </row>
    <row r="17" spans="1:17" ht="22.5" customHeight="1" x14ac:dyDescent="0.25">
      <c r="A17" s="3">
        <v>5</v>
      </c>
      <c r="B17" s="4" t="s">
        <v>43</v>
      </c>
      <c r="C17" s="3" t="s">
        <v>29</v>
      </c>
      <c r="D17" s="3">
        <v>2024</v>
      </c>
      <c r="E17" s="3" t="s">
        <v>23</v>
      </c>
      <c r="F17" s="3"/>
      <c r="G17" s="3">
        <f>'2'!I17</f>
        <v>2220</v>
      </c>
      <c r="H17" s="3">
        <v>0</v>
      </c>
      <c r="I17" s="14">
        <f t="shared" ref="I17:I20" si="3">IF(Q17&gt;0,((F17+G17)-H17),"")</f>
        <v>2220</v>
      </c>
      <c r="J17" s="27" t="s">
        <v>59</v>
      </c>
      <c r="K17" s="6"/>
      <c r="L17" s="22"/>
      <c r="Q17" s="12">
        <f t="shared" si="2"/>
        <v>12</v>
      </c>
    </row>
    <row r="18" spans="1:17" ht="22.5" customHeight="1" x14ac:dyDescent="0.25">
      <c r="A18" s="3">
        <v>6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f>'2'!I18</f>
        <v>26</v>
      </c>
      <c r="H18" s="3">
        <v>0</v>
      </c>
      <c r="I18" s="14">
        <f t="shared" si="3"/>
        <v>26</v>
      </c>
      <c r="J18" s="9" t="s">
        <v>60</v>
      </c>
      <c r="K18" s="6"/>
      <c r="L18" s="22"/>
      <c r="Q18" s="12">
        <f t="shared" si="2"/>
        <v>13</v>
      </c>
    </row>
    <row r="19" spans="1:17" ht="22.5" customHeight="1" x14ac:dyDescent="0.25">
      <c r="A19" s="3">
        <v>7</v>
      </c>
      <c r="B19" s="4" t="s">
        <v>44</v>
      </c>
      <c r="C19" s="3" t="s">
        <v>46</v>
      </c>
      <c r="D19" s="3">
        <v>2024</v>
      </c>
      <c r="E19" s="3" t="s">
        <v>45</v>
      </c>
      <c r="F19" s="3"/>
      <c r="G19" s="3">
        <f>'2'!I19</f>
        <v>156</v>
      </c>
      <c r="H19" s="3">
        <v>0</v>
      </c>
      <c r="I19" s="14">
        <f t="shared" si="3"/>
        <v>156</v>
      </c>
      <c r="J19" s="9" t="s">
        <v>60</v>
      </c>
      <c r="K19" s="6"/>
      <c r="L19" s="22"/>
      <c r="Q19" s="12">
        <f t="shared" si="2"/>
        <v>14</v>
      </c>
    </row>
    <row r="20" spans="1:17" ht="22.5" hidden="1" customHeight="1" x14ac:dyDescent="0.25">
      <c r="A20" s="3"/>
      <c r="B20" s="4"/>
      <c r="C20" s="3"/>
      <c r="D20" s="3"/>
      <c r="E20" s="3"/>
      <c r="F20" s="3"/>
      <c r="G20" s="3" t="e">
        <f>'2'!I20</f>
        <v>#REF!</v>
      </c>
      <c r="H20" s="3"/>
      <c r="I20" s="14" t="e">
        <f t="shared" si="3"/>
        <v>#REF!</v>
      </c>
      <c r="J20" s="10"/>
      <c r="K20" s="6"/>
      <c r="L20" s="6"/>
      <c r="Q20" s="12">
        <f t="shared" si="2"/>
        <v>15</v>
      </c>
    </row>
    <row r="21" spans="1:17" ht="15" x14ac:dyDescent="0.25">
      <c r="A21" s="11"/>
      <c r="C21" s="11"/>
      <c r="D21" s="11"/>
      <c r="E21" s="11"/>
      <c r="F21" s="11"/>
      <c r="G21" s="11"/>
      <c r="H21" s="11"/>
      <c r="I21" s="13"/>
      <c r="J21" s="11"/>
    </row>
    <row r="23" spans="1:17" x14ac:dyDescent="0.25">
      <c r="A23" s="11"/>
      <c r="H23" s="12" t="s">
        <v>55</v>
      </c>
    </row>
    <row r="24" spans="1:17" x14ac:dyDescent="0.25">
      <c r="A24" s="11"/>
      <c r="B24" s="12" t="s">
        <v>38</v>
      </c>
    </row>
    <row r="25" spans="1:17" x14ac:dyDescent="0.25">
      <c r="A25" s="11"/>
      <c r="B25" s="12" t="s">
        <v>39</v>
      </c>
      <c r="H25" s="12" t="s">
        <v>37</v>
      </c>
    </row>
    <row r="26" spans="1:17" ht="28.5" customHeight="1" x14ac:dyDescent="0.25">
      <c r="A26" s="11"/>
    </row>
    <row r="27" spans="1:17" x14ac:dyDescent="0.25">
      <c r="A27" s="11"/>
    </row>
    <row r="28" spans="1:17" x14ac:dyDescent="0.25">
      <c r="A28" s="11"/>
      <c r="B28" s="15" t="s">
        <v>40</v>
      </c>
      <c r="H28" s="16" t="s">
        <v>52</v>
      </c>
    </row>
    <row r="29" spans="1:17" x14ac:dyDescent="0.25">
      <c r="A29" s="11"/>
      <c r="B29" s="17" t="s">
        <v>41</v>
      </c>
      <c r="H29" s="12" t="s">
        <v>53</v>
      </c>
    </row>
    <row r="30" spans="1:17" x14ac:dyDescent="0.25">
      <c r="A30" s="11"/>
    </row>
    <row r="31" spans="1:17" x14ac:dyDescent="0.25">
      <c r="A31" s="11"/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</sheetData>
  <mergeCells count="3">
    <mergeCell ref="A1:L1"/>
    <mergeCell ref="A2:L2"/>
    <mergeCell ref="A3:L3"/>
  </mergeCells>
  <pageMargins left="1.4960629921259843" right="0.11811023622047245" top="0.74803149606299213" bottom="0.74803149606299213" header="0.31496062992125984" footer="0.31496062992125984"/>
  <pageSetup paperSize="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B2006-F4C0-4945-A4CC-3C902B084187}">
  <dimension ref="A1:R54"/>
  <sheetViews>
    <sheetView workbookViewId="0">
      <selection activeCell="M28" sqref="M28"/>
    </sheetView>
  </sheetViews>
  <sheetFormatPr defaultRowHeight="14.25" x14ac:dyDescent="0.25"/>
  <cols>
    <col min="1" max="1" width="7.140625" style="12" customWidth="1"/>
    <col min="2" max="2" width="29.42578125" style="12" customWidth="1"/>
    <col min="3" max="3" width="14.7109375" style="12" customWidth="1"/>
    <col min="4" max="4" width="11.7109375" style="12" customWidth="1"/>
    <col min="5" max="5" width="12.42578125" style="12" customWidth="1"/>
    <col min="6" max="6" width="11.7109375" style="12" customWidth="1"/>
    <col min="7" max="7" width="10.85546875" style="12" customWidth="1"/>
    <col min="8" max="8" width="11.85546875" style="12" customWidth="1"/>
    <col min="9" max="9" width="13" style="12" customWidth="1"/>
    <col min="10" max="10" width="13.85546875" style="12" customWidth="1"/>
    <col min="11" max="11" width="10.85546875" style="12" hidden="1" customWidth="1"/>
    <col min="12" max="12" width="16.140625" style="12" hidden="1" customWidth="1"/>
    <col min="13" max="15" width="9.140625" style="12"/>
    <col min="16" max="16" width="9.140625" style="12" customWidth="1"/>
    <col min="17" max="17" width="9.140625" style="12" hidden="1" customWidth="1"/>
    <col min="18" max="18" width="9.140625" style="12" customWidth="1"/>
    <col min="19" max="16384" width="9.140625" style="12"/>
  </cols>
  <sheetData>
    <row r="1" spans="1:18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8" ht="15" x14ac:dyDescent="0.25">
      <c r="A2" s="36" t="s">
        <v>62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5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8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8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/>
      <c r="G6" s="3">
        <f>'3'!I6</f>
        <v>2</v>
      </c>
      <c r="H6" s="3">
        <v>2</v>
      </c>
      <c r="I6" s="14">
        <f>IF(Q6&gt;0,((F6+G6)-H6),"")</f>
        <v>0</v>
      </c>
      <c r="J6" s="26" t="s">
        <v>57</v>
      </c>
      <c r="K6" s="18">
        <v>306</v>
      </c>
      <c r="L6" s="19">
        <v>30600</v>
      </c>
      <c r="Q6" s="12">
        <v>1</v>
      </c>
    </row>
    <row r="7" spans="1:18" ht="22.5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/>
      <c r="G7" s="3">
        <f>'3'!I7</f>
        <v>950</v>
      </c>
      <c r="H7" s="3">
        <v>50</v>
      </c>
      <c r="I7" s="14">
        <f t="shared" ref="I7:I20" si="0">IF(Q7&gt;0,((F7+G7)-H7),"")</f>
        <v>900</v>
      </c>
      <c r="J7" s="30" t="s">
        <v>58</v>
      </c>
      <c r="K7" s="18">
        <v>552</v>
      </c>
      <c r="L7" s="19">
        <v>2842800</v>
      </c>
      <c r="Q7" s="12">
        <f>1+Q6</f>
        <v>2</v>
      </c>
    </row>
    <row r="8" spans="1:18" ht="22.5" customHeight="1" x14ac:dyDescent="0.25">
      <c r="A8" s="3">
        <f t="shared" ref="A8:A15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8">
        <v>38400</v>
      </c>
      <c r="G8" s="3">
        <f>'3'!I8</f>
        <v>1050</v>
      </c>
      <c r="H8" s="8">
        <v>30</v>
      </c>
      <c r="I8" s="25">
        <f t="shared" si="0"/>
        <v>39420</v>
      </c>
      <c r="J8" s="7" t="s">
        <v>56</v>
      </c>
      <c r="K8" s="18">
        <v>226</v>
      </c>
      <c r="L8" s="19">
        <v>66896000</v>
      </c>
      <c r="N8" s="12" t="s">
        <v>61</v>
      </c>
      <c r="Q8" s="12">
        <f t="shared" ref="Q8:Q20" si="2">1+Q7</f>
        <v>3</v>
      </c>
    </row>
    <row r="9" spans="1:18" ht="22.5" hidden="1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'2'!I9</f>
        <v>0</v>
      </c>
      <c r="H9" s="8"/>
      <c r="I9" s="14">
        <f t="shared" si="0"/>
        <v>0</v>
      </c>
      <c r="J9" s="9"/>
      <c r="K9" s="4"/>
      <c r="L9" s="20"/>
      <c r="O9" s="12">
        <v>11529</v>
      </c>
      <c r="P9" s="12">
        <f>O9+378</f>
        <v>11907</v>
      </c>
      <c r="Q9" s="12">
        <f t="shared" si="2"/>
        <v>4</v>
      </c>
      <c r="R9" s="12">
        <f>I9-P9</f>
        <v>-11907</v>
      </c>
    </row>
    <row r="10" spans="1:18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f>'2'!I10</f>
        <v>0</v>
      </c>
      <c r="H10" s="8"/>
      <c r="I10" s="14">
        <f t="shared" si="0"/>
        <v>0</v>
      </c>
      <c r="J10" s="9" t="s">
        <v>34</v>
      </c>
      <c r="K10" s="4"/>
      <c r="L10" s="20"/>
      <c r="Q10" s="12">
        <f t="shared" si="2"/>
        <v>5</v>
      </c>
    </row>
    <row r="11" spans="1:18" ht="22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'2'!I11</f>
        <v>0</v>
      </c>
      <c r="H11" s="8"/>
      <c r="I11" s="14">
        <f t="shared" si="0"/>
        <v>0</v>
      </c>
      <c r="J11" s="9">
        <v>45163</v>
      </c>
      <c r="K11" s="18">
        <v>39500</v>
      </c>
      <c r="L11" s="21">
        <v>15798420</v>
      </c>
      <c r="Q11" s="12">
        <f t="shared" si="2"/>
        <v>6</v>
      </c>
    </row>
    <row r="12" spans="1:18" ht="22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'2'!I12</f>
        <v>0</v>
      </c>
      <c r="H12" s="8"/>
      <c r="I12" s="14">
        <f t="shared" si="0"/>
        <v>0</v>
      </c>
      <c r="J12" s="10"/>
      <c r="K12" s="18">
        <v>31000</v>
      </c>
      <c r="L12" s="21">
        <v>7549740</v>
      </c>
      <c r="Q12" s="12">
        <f t="shared" si="2"/>
        <v>7</v>
      </c>
    </row>
    <row r="13" spans="1:18" ht="22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'2'!I13</f>
        <v>0</v>
      </c>
      <c r="H13" s="3"/>
      <c r="I13" s="14">
        <f t="shared" si="0"/>
        <v>0</v>
      </c>
      <c r="J13" s="10" t="s">
        <v>33</v>
      </c>
      <c r="K13" s="6"/>
      <c r="L13" s="22"/>
      <c r="Q13" s="12">
        <f t="shared" si="2"/>
        <v>8</v>
      </c>
    </row>
    <row r="14" spans="1:18" ht="22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'2'!I14</f>
        <v>0</v>
      </c>
      <c r="H14" s="3"/>
      <c r="I14" s="14">
        <f t="shared" si="0"/>
        <v>0</v>
      </c>
      <c r="J14" s="10">
        <v>45443</v>
      </c>
      <c r="K14" s="6"/>
      <c r="L14" s="22"/>
      <c r="Q14" s="12">
        <f t="shared" si="2"/>
        <v>9</v>
      </c>
    </row>
    <row r="15" spans="1:18" ht="22.5" hidden="1" customHeight="1" x14ac:dyDescent="0.25">
      <c r="A15" s="3">
        <f t="shared" si="1"/>
        <v>10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'2'!I15</f>
        <v>0</v>
      </c>
      <c r="H15" s="3"/>
      <c r="I15" s="14">
        <f t="shared" si="0"/>
        <v>0</v>
      </c>
      <c r="J15" s="10"/>
      <c r="K15" s="6"/>
      <c r="L15" s="22"/>
      <c r="Q15" s="12">
        <f t="shared" si="2"/>
        <v>10</v>
      </c>
    </row>
    <row r="16" spans="1:18" ht="22.5" customHeight="1" x14ac:dyDescent="0.25">
      <c r="A16" s="3">
        <v>4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'3'!I16</f>
        <v>1</v>
      </c>
      <c r="H16" s="3">
        <v>1</v>
      </c>
      <c r="I16" s="14">
        <f t="shared" si="0"/>
        <v>0</v>
      </c>
      <c r="J16" s="10"/>
      <c r="K16" s="6"/>
      <c r="L16" s="22"/>
      <c r="Q16" s="12">
        <f t="shared" si="2"/>
        <v>11</v>
      </c>
    </row>
    <row r="17" spans="1:17" ht="22.5" customHeight="1" x14ac:dyDescent="0.25">
      <c r="A17" s="3">
        <v>5</v>
      </c>
      <c r="B17" s="4" t="s">
        <v>43</v>
      </c>
      <c r="C17" s="3" t="s">
        <v>29</v>
      </c>
      <c r="D17" s="3">
        <v>2024</v>
      </c>
      <c r="E17" s="3" t="s">
        <v>23</v>
      </c>
      <c r="F17" s="3"/>
      <c r="G17" s="3">
        <f>'3'!I17</f>
        <v>2220</v>
      </c>
      <c r="H17" s="3">
        <v>0</v>
      </c>
      <c r="I17" s="14">
        <f t="shared" si="0"/>
        <v>2220</v>
      </c>
      <c r="J17" s="27" t="s">
        <v>59</v>
      </c>
      <c r="K17" s="6"/>
      <c r="L17" s="22"/>
      <c r="Q17" s="12">
        <f t="shared" si="2"/>
        <v>12</v>
      </c>
    </row>
    <row r="18" spans="1:17" ht="22.5" customHeight="1" x14ac:dyDescent="0.25">
      <c r="A18" s="3">
        <v>6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f>'3'!I18</f>
        <v>26</v>
      </c>
      <c r="H18" s="3">
        <v>0</v>
      </c>
      <c r="I18" s="14">
        <f t="shared" si="0"/>
        <v>26</v>
      </c>
      <c r="J18" s="9" t="s">
        <v>60</v>
      </c>
      <c r="K18" s="6"/>
      <c r="L18" s="22"/>
      <c r="Q18" s="12">
        <f t="shared" si="2"/>
        <v>13</v>
      </c>
    </row>
    <row r="19" spans="1:17" ht="22.5" customHeight="1" x14ac:dyDescent="0.25">
      <c r="A19" s="3">
        <v>7</v>
      </c>
      <c r="B19" s="4" t="s">
        <v>44</v>
      </c>
      <c r="C19" s="3" t="s">
        <v>46</v>
      </c>
      <c r="D19" s="3">
        <v>2024</v>
      </c>
      <c r="E19" s="3" t="s">
        <v>45</v>
      </c>
      <c r="F19" s="3"/>
      <c r="G19" s="3">
        <f>'3'!I19</f>
        <v>156</v>
      </c>
      <c r="H19" s="3">
        <v>10</v>
      </c>
      <c r="I19" s="14">
        <f t="shared" si="0"/>
        <v>146</v>
      </c>
      <c r="J19" s="9" t="s">
        <v>60</v>
      </c>
      <c r="K19" s="6"/>
      <c r="L19" s="22"/>
      <c r="Q19" s="12">
        <f t="shared" si="2"/>
        <v>14</v>
      </c>
    </row>
    <row r="20" spans="1:17" ht="22.5" hidden="1" customHeight="1" x14ac:dyDescent="0.25">
      <c r="A20" s="3"/>
      <c r="B20" s="4"/>
      <c r="C20" s="3"/>
      <c r="D20" s="3"/>
      <c r="E20" s="3"/>
      <c r="F20" s="3"/>
      <c r="G20" s="3" t="e">
        <f>'3'!I20</f>
        <v>#REF!</v>
      </c>
      <c r="H20" s="3"/>
      <c r="I20" s="14" t="e">
        <f t="shared" si="0"/>
        <v>#REF!</v>
      </c>
      <c r="J20" s="10"/>
      <c r="K20" s="6"/>
      <c r="L20" s="6"/>
      <c r="Q20" s="12">
        <f t="shared" si="2"/>
        <v>15</v>
      </c>
    </row>
    <row r="21" spans="1:17" ht="15" x14ac:dyDescent="0.25">
      <c r="A21" s="11"/>
      <c r="C21" s="11"/>
      <c r="D21" s="11"/>
      <c r="E21" s="11"/>
      <c r="F21" s="11"/>
      <c r="G21" s="11"/>
      <c r="H21" s="11"/>
      <c r="I21" s="13"/>
      <c r="J21" s="11"/>
    </row>
    <row r="23" spans="1:17" x14ac:dyDescent="0.25">
      <c r="A23" s="11"/>
      <c r="H23" s="12" t="s">
        <v>54</v>
      </c>
    </row>
    <row r="24" spans="1:17" x14ac:dyDescent="0.25">
      <c r="A24" s="11"/>
      <c r="B24" s="12" t="s">
        <v>38</v>
      </c>
    </row>
    <row r="25" spans="1:17" x14ac:dyDescent="0.25">
      <c r="A25" s="11"/>
      <c r="B25" s="12" t="s">
        <v>39</v>
      </c>
      <c r="H25" s="12" t="s">
        <v>37</v>
      </c>
    </row>
    <row r="26" spans="1:17" x14ac:dyDescent="0.25">
      <c r="A26" s="11"/>
    </row>
    <row r="27" spans="1:17" ht="24" customHeight="1" x14ac:dyDescent="0.25">
      <c r="A27" s="11"/>
    </row>
    <row r="28" spans="1:17" x14ac:dyDescent="0.25">
      <c r="A28" s="11"/>
      <c r="B28" s="15" t="s">
        <v>40</v>
      </c>
      <c r="H28" s="16" t="s">
        <v>52</v>
      </c>
    </row>
    <row r="29" spans="1:17" x14ac:dyDescent="0.25">
      <c r="A29" s="11"/>
      <c r="B29" s="17" t="s">
        <v>41</v>
      </c>
      <c r="H29" s="12" t="s">
        <v>53</v>
      </c>
    </row>
    <row r="30" spans="1:17" x14ac:dyDescent="0.25">
      <c r="A30" s="11"/>
    </row>
    <row r="31" spans="1:17" x14ac:dyDescent="0.25">
      <c r="A31" s="11"/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</sheetData>
  <mergeCells count="3">
    <mergeCell ref="A1:L1"/>
    <mergeCell ref="A2:L2"/>
    <mergeCell ref="A3:L3"/>
  </mergeCells>
  <pageMargins left="1.4960629921259843" right="0.11811023622047245" top="0.74803149606299213" bottom="0.74803149606299213" header="0.31496062992125984" footer="0.31496062992125984"/>
  <pageSetup paperSize="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A3A9-23AB-4135-ADC9-2CA2B495069F}">
  <dimension ref="A1:R53"/>
  <sheetViews>
    <sheetView workbookViewId="0">
      <selection activeCell="M27" sqref="M27"/>
    </sheetView>
  </sheetViews>
  <sheetFormatPr defaultRowHeight="14.25" x14ac:dyDescent="0.25"/>
  <cols>
    <col min="1" max="1" width="7.140625" style="12" customWidth="1"/>
    <col min="2" max="2" width="29.42578125" style="12" customWidth="1"/>
    <col min="3" max="3" width="14.7109375" style="12" customWidth="1"/>
    <col min="4" max="4" width="11.7109375" style="12" customWidth="1"/>
    <col min="5" max="5" width="12.42578125" style="12" customWidth="1"/>
    <col min="6" max="6" width="11.7109375" style="12" customWidth="1"/>
    <col min="7" max="7" width="10.85546875" style="12" customWidth="1"/>
    <col min="8" max="8" width="11.85546875" style="12" customWidth="1"/>
    <col min="9" max="9" width="13" style="12" customWidth="1"/>
    <col min="10" max="10" width="13.85546875" style="12" customWidth="1"/>
    <col min="11" max="11" width="10.85546875" style="12" hidden="1" customWidth="1"/>
    <col min="12" max="12" width="16.140625" style="12" hidden="1" customWidth="1"/>
    <col min="13" max="15" width="9.140625" style="12"/>
    <col min="16" max="16" width="9.140625" style="12" customWidth="1"/>
    <col min="17" max="17" width="9.140625" style="12" hidden="1" customWidth="1"/>
    <col min="18" max="18" width="9.140625" style="12" customWidth="1"/>
    <col min="19" max="16384" width="9.140625" style="12"/>
  </cols>
  <sheetData>
    <row r="1" spans="1:18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8" ht="15" x14ac:dyDescent="0.25">
      <c r="A2" s="36" t="s">
        <v>63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5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8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8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/>
      <c r="G6" s="3">
        <f>'4'!I6</f>
        <v>0</v>
      </c>
      <c r="H6" s="3">
        <v>0</v>
      </c>
      <c r="I6" s="14">
        <f>IF(Q6&gt;0,((F6+G6)-H6),"")</f>
        <v>0</v>
      </c>
      <c r="J6" s="26" t="s">
        <v>57</v>
      </c>
      <c r="K6" s="18">
        <v>306</v>
      </c>
      <c r="L6" s="19">
        <v>30600</v>
      </c>
      <c r="Q6" s="12">
        <v>1</v>
      </c>
    </row>
    <row r="7" spans="1:18" ht="29.25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/>
      <c r="G7" s="3">
        <f>'4'!I7</f>
        <v>900</v>
      </c>
      <c r="H7" s="3">
        <v>200</v>
      </c>
      <c r="I7" s="14">
        <f t="shared" ref="I7:I20" si="0">IF(Q7&gt;0,((F7+G7)-H7),"")</f>
        <v>700</v>
      </c>
      <c r="J7" s="30" t="s">
        <v>58</v>
      </c>
      <c r="K7" s="18">
        <v>552</v>
      </c>
      <c r="L7" s="19">
        <v>2842800</v>
      </c>
      <c r="Q7" s="12">
        <f>1+Q6</f>
        <v>2</v>
      </c>
    </row>
    <row r="8" spans="1:18" ht="22.5" customHeight="1" x14ac:dyDescent="0.25">
      <c r="A8" s="3">
        <f t="shared" ref="A8:A15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8"/>
      <c r="G8" s="8">
        <f>'4'!I8</f>
        <v>39420</v>
      </c>
      <c r="H8" s="8">
        <v>34368</v>
      </c>
      <c r="I8" s="25">
        <f t="shared" si="0"/>
        <v>5052</v>
      </c>
      <c r="J8" s="7" t="s">
        <v>56</v>
      </c>
      <c r="K8" s="18">
        <v>226</v>
      </c>
      <c r="L8" s="19">
        <v>66896000</v>
      </c>
      <c r="Q8" s="12">
        <f t="shared" ref="Q8:Q20" si="2">1+Q7</f>
        <v>3</v>
      </c>
    </row>
    <row r="9" spans="1:18" ht="22.5" hidden="1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'2'!I9</f>
        <v>0</v>
      </c>
      <c r="H9" s="8"/>
      <c r="I9" s="14">
        <f t="shared" si="0"/>
        <v>0</v>
      </c>
      <c r="J9" s="9"/>
      <c r="K9" s="4"/>
      <c r="L9" s="20"/>
      <c r="O9" s="12">
        <v>11529</v>
      </c>
      <c r="P9" s="12">
        <f>O9+378</f>
        <v>11907</v>
      </c>
      <c r="Q9" s="12">
        <f t="shared" si="2"/>
        <v>4</v>
      </c>
      <c r="R9" s="12">
        <f>I9-P9</f>
        <v>-11907</v>
      </c>
    </row>
    <row r="10" spans="1:18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f>'2'!I10</f>
        <v>0</v>
      </c>
      <c r="H10" s="8"/>
      <c r="I10" s="14">
        <f t="shared" si="0"/>
        <v>0</v>
      </c>
      <c r="J10" s="9" t="s">
        <v>34</v>
      </c>
      <c r="K10" s="4"/>
      <c r="L10" s="20"/>
      <c r="Q10" s="12">
        <f t="shared" si="2"/>
        <v>5</v>
      </c>
    </row>
    <row r="11" spans="1:18" ht="22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'2'!I11</f>
        <v>0</v>
      </c>
      <c r="H11" s="8"/>
      <c r="I11" s="14">
        <f t="shared" si="0"/>
        <v>0</v>
      </c>
      <c r="J11" s="9">
        <v>45163</v>
      </c>
      <c r="K11" s="18">
        <v>39500</v>
      </c>
      <c r="L11" s="21">
        <v>15798420</v>
      </c>
      <c r="Q11" s="12">
        <f t="shared" si="2"/>
        <v>6</v>
      </c>
    </row>
    <row r="12" spans="1:18" ht="22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'2'!I12</f>
        <v>0</v>
      </c>
      <c r="H12" s="8"/>
      <c r="I12" s="14">
        <f t="shared" si="0"/>
        <v>0</v>
      </c>
      <c r="J12" s="10"/>
      <c r="K12" s="18">
        <v>31000</v>
      </c>
      <c r="L12" s="21">
        <v>7549740</v>
      </c>
      <c r="Q12" s="12">
        <f t="shared" si="2"/>
        <v>7</v>
      </c>
    </row>
    <row r="13" spans="1:18" ht="22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'2'!I13</f>
        <v>0</v>
      </c>
      <c r="H13" s="3"/>
      <c r="I13" s="14">
        <f t="shared" si="0"/>
        <v>0</v>
      </c>
      <c r="J13" s="10" t="s">
        <v>33</v>
      </c>
      <c r="K13" s="6"/>
      <c r="L13" s="22"/>
      <c r="Q13" s="12">
        <f t="shared" si="2"/>
        <v>8</v>
      </c>
    </row>
    <row r="14" spans="1:18" ht="22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'2'!I14</f>
        <v>0</v>
      </c>
      <c r="H14" s="3"/>
      <c r="I14" s="14">
        <f t="shared" si="0"/>
        <v>0</v>
      </c>
      <c r="J14" s="10">
        <v>45443</v>
      </c>
      <c r="K14" s="6"/>
      <c r="L14" s="22"/>
      <c r="Q14" s="12">
        <f t="shared" si="2"/>
        <v>9</v>
      </c>
    </row>
    <row r="15" spans="1:18" ht="22.5" hidden="1" customHeight="1" x14ac:dyDescent="0.25">
      <c r="A15" s="3">
        <f t="shared" si="1"/>
        <v>10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'2'!I15</f>
        <v>0</v>
      </c>
      <c r="H15" s="3"/>
      <c r="I15" s="14">
        <f t="shared" si="0"/>
        <v>0</v>
      </c>
      <c r="J15" s="10"/>
      <c r="K15" s="6"/>
      <c r="L15" s="22"/>
      <c r="Q15" s="12">
        <f t="shared" si="2"/>
        <v>10</v>
      </c>
    </row>
    <row r="16" spans="1:18" ht="22.5" customHeight="1" x14ac:dyDescent="0.25">
      <c r="A16" s="3">
        <v>4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'4'!I16</f>
        <v>0</v>
      </c>
      <c r="H16" s="3"/>
      <c r="I16" s="14">
        <f t="shared" si="0"/>
        <v>0</v>
      </c>
      <c r="J16" s="10"/>
      <c r="K16" s="6"/>
      <c r="L16" s="22"/>
      <c r="Q16" s="12">
        <f t="shared" si="2"/>
        <v>11</v>
      </c>
    </row>
    <row r="17" spans="1:17" ht="22.5" customHeight="1" x14ac:dyDescent="0.25">
      <c r="A17" s="3">
        <v>5</v>
      </c>
      <c r="B17" s="4" t="s">
        <v>43</v>
      </c>
      <c r="C17" s="3" t="s">
        <v>29</v>
      </c>
      <c r="D17" s="3">
        <v>2024</v>
      </c>
      <c r="E17" s="3" t="s">
        <v>23</v>
      </c>
      <c r="F17" s="3"/>
      <c r="G17" s="3">
        <f>'4'!I17</f>
        <v>2220</v>
      </c>
      <c r="H17" s="3">
        <v>0</v>
      </c>
      <c r="I17" s="14">
        <f t="shared" si="0"/>
        <v>2220</v>
      </c>
      <c r="J17" s="27" t="s">
        <v>59</v>
      </c>
      <c r="K17" s="6"/>
      <c r="L17" s="22"/>
      <c r="Q17" s="12">
        <f t="shared" si="2"/>
        <v>12</v>
      </c>
    </row>
    <row r="18" spans="1:17" ht="22.5" customHeight="1" x14ac:dyDescent="0.25">
      <c r="A18" s="3">
        <v>6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f>'4'!I18</f>
        <v>26</v>
      </c>
      <c r="H18" s="3">
        <v>2</v>
      </c>
      <c r="I18" s="14">
        <f t="shared" si="0"/>
        <v>24</v>
      </c>
      <c r="J18" s="9" t="s">
        <v>60</v>
      </c>
      <c r="K18" s="6"/>
      <c r="L18" s="22"/>
      <c r="Q18" s="12">
        <f t="shared" si="2"/>
        <v>13</v>
      </c>
    </row>
    <row r="19" spans="1:17" ht="22.5" customHeight="1" x14ac:dyDescent="0.25">
      <c r="A19" s="3">
        <v>7</v>
      </c>
      <c r="B19" s="4" t="s">
        <v>44</v>
      </c>
      <c r="C19" s="3" t="s">
        <v>46</v>
      </c>
      <c r="D19" s="3">
        <v>2024</v>
      </c>
      <c r="E19" s="3" t="s">
        <v>45</v>
      </c>
      <c r="F19" s="3"/>
      <c r="G19" s="3">
        <f>'4'!I19</f>
        <v>146</v>
      </c>
      <c r="H19" s="3">
        <v>0</v>
      </c>
      <c r="I19" s="14">
        <f t="shared" si="0"/>
        <v>146</v>
      </c>
      <c r="J19" s="9" t="s">
        <v>60</v>
      </c>
      <c r="K19" s="6"/>
      <c r="L19" s="22"/>
      <c r="Q19" s="12">
        <f t="shared" si="2"/>
        <v>14</v>
      </c>
    </row>
    <row r="20" spans="1:17" ht="22.5" hidden="1" customHeight="1" x14ac:dyDescent="0.25">
      <c r="A20" s="3"/>
      <c r="B20" s="4"/>
      <c r="C20" s="3"/>
      <c r="D20" s="3"/>
      <c r="E20" s="3"/>
      <c r="F20" s="3"/>
      <c r="G20" s="3" t="e">
        <f>'2'!I20</f>
        <v>#REF!</v>
      </c>
      <c r="H20" s="3"/>
      <c r="I20" s="14" t="e">
        <f t="shared" si="0"/>
        <v>#REF!</v>
      </c>
      <c r="J20" s="10"/>
      <c r="K20" s="6"/>
      <c r="L20" s="6"/>
      <c r="Q20" s="12">
        <f t="shared" si="2"/>
        <v>15</v>
      </c>
    </row>
    <row r="21" spans="1:17" ht="15" x14ac:dyDescent="0.25">
      <c r="A21" s="11"/>
      <c r="C21" s="11"/>
      <c r="D21" s="11"/>
      <c r="E21" s="11"/>
      <c r="F21" s="11"/>
      <c r="G21" s="11"/>
      <c r="H21" s="11"/>
      <c r="I21" s="13"/>
      <c r="J21" s="11"/>
    </row>
    <row r="23" spans="1:17" x14ac:dyDescent="0.25">
      <c r="A23" s="11"/>
      <c r="H23" s="12" t="s">
        <v>64</v>
      </c>
    </row>
    <row r="24" spans="1:17" x14ac:dyDescent="0.25">
      <c r="A24" s="11"/>
      <c r="B24" s="12" t="s">
        <v>39</v>
      </c>
      <c r="H24" s="12" t="s">
        <v>37</v>
      </c>
    </row>
    <row r="25" spans="1:17" x14ac:dyDescent="0.25">
      <c r="A25" s="11"/>
    </row>
    <row r="26" spans="1:17" ht="31.5" customHeight="1" x14ac:dyDescent="0.25">
      <c r="A26" s="11"/>
    </row>
    <row r="27" spans="1:17" ht="20.25" customHeight="1" x14ac:dyDescent="0.25">
      <c r="A27" s="11"/>
      <c r="B27" s="15" t="s">
        <v>40</v>
      </c>
      <c r="H27" s="16" t="s">
        <v>52</v>
      </c>
    </row>
    <row r="28" spans="1:17" x14ac:dyDescent="0.25">
      <c r="A28" s="11"/>
      <c r="B28" s="17" t="s">
        <v>41</v>
      </c>
      <c r="H28" s="12" t="s">
        <v>53</v>
      </c>
    </row>
    <row r="29" spans="1:17" x14ac:dyDescent="0.25">
      <c r="A29" s="11"/>
    </row>
    <row r="30" spans="1:17" x14ac:dyDescent="0.25">
      <c r="A30" s="11"/>
    </row>
    <row r="31" spans="1:17" x14ac:dyDescent="0.25">
      <c r="A31" s="11"/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</sheetData>
  <mergeCells count="3">
    <mergeCell ref="A1:L1"/>
    <mergeCell ref="A2:L2"/>
    <mergeCell ref="A3:L3"/>
  </mergeCells>
  <pageMargins left="1.4960629921259843" right="0.11811023622047245" top="0.74803149606299213" bottom="0.74803149606299213" header="0.31496062992125984" footer="0.31496062992125984"/>
  <pageSetup paperSize="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8084-DE6E-4113-916D-EBFF4807E1DC}">
  <dimension ref="A1:R54"/>
  <sheetViews>
    <sheetView workbookViewId="0">
      <selection activeCell="F28" sqref="F28"/>
    </sheetView>
  </sheetViews>
  <sheetFormatPr defaultRowHeight="14.25" x14ac:dyDescent="0.25"/>
  <cols>
    <col min="1" max="1" width="7.140625" style="12" customWidth="1"/>
    <col min="2" max="2" width="29.42578125" style="12" customWidth="1"/>
    <col min="3" max="3" width="14.7109375" style="12" customWidth="1"/>
    <col min="4" max="4" width="11.7109375" style="12" customWidth="1"/>
    <col min="5" max="5" width="12.42578125" style="12" customWidth="1"/>
    <col min="6" max="6" width="11.7109375" style="12" customWidth="1"/>
    <col min="7" max="7" width="10.85546875" style="12" customWidth="1"/>
    <col min="8" max="8" width="11.85546875" style="12" customWidth="1"/>
    <col min="9" max="9" width="13" style="12" customWidth="1"/>
    <col min="10" max="10" width="13.85546875" style="12" customWidth="1"/>
    <col min="11" max="11" width="10.85546875" style="12" hidden="1" customWidth="1"/>
    <col min="12" max="12" width="16.140625" style="12" hidden="1" customWidth="1"/>
    <col min="13" max="15" width="9.140625" style="12"/>
    <col min="16" max="16" width="9.140625" style="12" customWidth="1"/>
    <col min="17" max="17" width="9.140625" style="12" hidden="1" customWidth="1"/>
    <col min="18" max="18" width="9.140625" style="12" customWidth="1"/>
    <col min="19" max="16384" width="9.140625" style="12"/>
  </cols>
  <sheetData>
    <row r="1" spans="1:18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8" ht="15" x14ac:dyDescent="0.25">
      <c r="A2" s="36" t="s">
        <v>84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5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8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8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/>
      <c r="G6" s="3">
        <f>'5'!I6</f>
        <v>0</v>
      </c>
      <c r="H6" s="3"/>
      <c r="I6" s="14">
        <f>IF(Q6&gt;0,((F6+G6)-H6),"")</f>
        <v>0</v>
      </c>
      <c r="J6" s="26" t="s">
        <v>57</v>
      </c>
      <c r="K6" s="18">
        <v>306</v>
      </c>
      <c r="L6" s="19">
        <v>30600</v>
      </c>
      <c r="Q6" s="12">
        <v>1</v>
      </c>
    </row>
    <row r="7" spans="1:18" ht="22.5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/>
      <c r="G7" s="3">
        <f>'5'!I7</f>
        <v>700</v>
      </c>
      <c r="H7" s="3">
        <v>50</v>
      </c>
      <c r="I7" s="14">
        <f t="shared" ref="I7:I20" si="0">IF(Q7&gt;0,((F7+G7)-H7),"")</f>
        <v>650</v>
      </c>
      <c r="J7" s="30" t="s">
        <v>58</v>
      </c>
      <c r="K7" s="18">
        <v>552</v>
      </c>
      <c r="L7" s="19">
        <v>2842800</v>
      </c>
      <c r="Q7" s="12">
        <f>1+Q6</f>
        <v>2</v>
      </c>
    </row>
    <row r="8" spans="1:18" ht="22.5" customHeight="1" x14ac:dyDescent="0.25">
      <c r="A8" s="3">
        <f t="shared" ref="A8:A15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8"/>
      <c r="G8" s="8">
        <f>'5'!I8</f>
        <v>5052</v>
      </c>
      <c r="H8" s="8">
        <v>850</v>
      </c>
      <c r="I8" s="25">
        <f t="shared" si="0"/>
        <v>4202</v>
      </c>
      <c r="J8" s="7" t="s">
        <v>56</v>
      </c>
      <c r="K8" s="18">
        <v>226</v>
      </c>
      <c r="L8" s="19">
        <v>66896000</v>
      </c>
      <c r="Q8" s="12">
        <f t="shared" ref="Q8:Q20" si="2">1+Q7</f>
        <v>3</v>
      </c>
    </row>
    <row r="9" spans="1:18" ht="22.5" hidden="1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'2'!I9</f>
        <v>0</v>
      </c>
      <c r="H9" s="8"/>
      <c r="I9" s="14">
        <f t="shared" si="0"/>
        <v>0</v>
      </c>
      <c r="J9" s="9"/>
      <c r="K9" s="4"/>
      <c r="L9" s="20"/>
      <c r="O9" s="12">
        <v>11529</v>
      </c>
      <c r="P9" s="12">
        <f>O9+378</f>
        <v>11907</v>
      </c>
      <c r="Q9" s="12">
        <f t="shared" si="2"/>
        <v>4</v>
      </c>
      <c r="R9" s="12">
        <f>I9-P9</f>
        <v>-11907</v>
      </c>
    </row>
    <row r="10" spans="1:18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f>'2'!I10</f>
        <v>0</v>
      </c>
      <c r="H10" s="8"/>
      <c r="I10" s="14">
        <f t="shared" si="0"/>
        <v>0</v>
      </c>
      <c r="J10" s="9" t="s">
        <v>34</v>
      </c>
      <c r="K10" s="4"/>
      <c r="L10" s="20"/>
      <c r="Q10" s="12">
        <f t="shared" si="2"/>
        <v>5</v>
      </c>
    </row>
    <row r="11" spans="1:18" ht="22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'2'!I11</f>
        <v>0</v>
      </c>
      <c r="H11" s="8"/>
      <c r="I11" s="14">
        <f t="shared" si="0"/>
        <v>0</v>
      </c>
      <c r="J11" s="9">
        <v>45163</v>
      </c>
      <c r="K11" s="18">
        <v>39500</v>
      </c>
      <c r="L11" s="21">
        <v>15798420</v>
      </c>
      <c r="Q11" s="12">
        <f t="shared" si="2"/>
        <v>6</v>
      </c>
    </row>
    <row r="12" spans="1:18" ht="22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'2'!I12</f>
        <v>0</v>
      </c>
      <c r="H12" s="8"/>
      <c r="I12" s="14">
        <f t="shared" si="0"/>
        <v>0</v>
      </c>
      <c r="J12" s="10"/>
      <c r="K12" s="18">
        <v>31000</v>
      </c>
      <c r="L12" s="21">
        <v>7549740</v>
      </c>
      <c r="Q12" s="12">
        <f t="shared" si="2"/>
        <v>7</v>
      </c>
    </row>
    <row r="13" spans="1:18" ht="22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'2'!I13</f>
        <v>0</v>
      </c>
      <c r="H13" s="3"/>
      <c r="I13" s="14">
        <f t="shared" si="0"/>
        <v>0</v>
      </c>
      <c r="J13" s="10" t="s">
        <v>33</v>
      </c>
      <c r="K13" s="6"/>
      <c r="L13" s="22"/>
      <c r="Q13" s="12">
        <f t="shared" si="2"/>
        <v>8</v>
      </c>
    </row>
    <row r="14" spans="1:18" ht="22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'2'!I14</f>
        <v>0</v>
      </c>
      <c r="H14" s="3"/>
      <c r="I14" s="14">
        <f t="shared" si="0"/>
        <v>0</v>
      </c>
      <c r="J14" s="10">
        <v>45443</v>
      </c>
      <c r="K14" s="6"/>
      <c r="L14" s="22"/>
      <c r="Q14" s="12">
        <f t="shared" si="2"/>
        <v>9</v>
      </c>
    </row>
    <row r="15" spans="1:18" ht="22.5" hidden="1" customHeight="1" x14ac:dyDescent="0.25">
      <c r="A15" s="3">
        <f t="shared" si="1"/>
        <v>10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'2'!I15</f>
        <v>0</v>
      </c>
      <c r="H15" s="3"/>
      <c r="I15" s="14">
        <f t="shared" si="0"/>
        <v>0</v>
      </c>
      <c r="J15" s="10"/>
      <c r="K15" s="6"/>
      <c r="L15" s="22"/>
      <c r="Q15" s="12">
        <f t="shared" si="2"/>
        <v>10</v>
      </c>
    </row>
    <row r="16" spans="1:18" ht="22.5" customHeight="1" x14ac:dyDescent="0.25">
      <c r="A16" s="3">
        <v>4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'5'!I16</f>
        <v>0</v>
      </c>
      <c r="H16" s="3"/>
      <c r="I16" s="14">
        <f t="shared" si="0"/>
        <v>0</v>
      </c>
      <c r="J16" s="10"/>
      <c r="K16" s="6"/>
      <c r="L16" s="22"/>
      <c r="Q16" s="12">
        <f t="shared" si="2"/>
        <v>11</v>
      </c>
    </row>
    <row r="17" spans="1:17" ht="22.5" customHeight="1" x14ac:dyDescent="0.25">
      <c r="A17" s="3">
        <v>5</v>
      </c>
      <c r="B17" s="4" t="s">
        <v>43</v>
      </c>
      <c r="C17" s="3" t="s">
        <v>29</v>
      </c>
      <c r="D17" s="3">
        <v>2024</v>
      </c>
      <c r="E17" s="3" t="s">
        <v>23</v>
      </c>
      <c r="F17" s="3"/>
      <c r="G17" s="3">
        <f>'5'!I17</f>
        <v>2220</v>
      </c>
      <c r="H17" s="3">
        <v>0</v>
      </c>
      <c r="I17" s="14">
        <f t="shared" si="0"/>
        <v>2220</v>
      </c>
      <c r="J17" s="27" t="s">
        <v>59</v>
      </c>
      <c r="K17" s="6"/>
      <c r="L17" s="22"/>
      <c r="Q17" s="12">
        <f t="shared" si="2"/>
        <v>12</v>
      </c>
    </row>
    <row r="18" spans="1:17" ht="22.5" customHeight="1" x14ac:dyDescent="0.25">
      <c r="A18" s="3">
        <v>6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f>'5'!I18</f>
        <v>24</v>
      </c>
      <c r="H18" s="3">
        <v>0</v>
      </c>
      <c r="I18" s="14">
        <f t="shared" si="0"/>
        <v>24</v>
      </c>
      <c r="J18" s="9" t="s">
        <v>60</v>
      </c>
      <c r="K18" s="6"/>
      <c r="L18" s="22"/>
      <c r="Q18" s="12">
        <f t="shared" si="2"/>
        <v>13</v>
      </c>
    </row>
    <row r="19" spans="1:17" ht="22.5" customHeight="1" x14ac:dyDescent="0.25">
      <c r="A19" s="3">
        <v>7</v>
      </c>
      <c r="B19" s="4" t="s">
        <v>44</v>
      </c>
      <c r="C19" s="3" t="s">
        <v>46</v>
      </c>
      <c r="D19" s="3">
        <v>2024</v>
      </c>
      <c r="E19" s="3" t="s">
        <v>45</v>
      </c>
      <c r="F19" s="3"/>
      <c r="G19" s="3">
        <f>'5'!I19</f>
        <v>146</v>
      </c>
      <c r="H19" s="3">
        <v>21</v>
      </c>
      <c r="I19" s="14">
        <f t="shared" si="0"/>
        <v>125</v>
      </c>
      <c r="J19" s="9" t="s">
        <v>60</v>
      </c>
      <c r="K19" s="6"/>
      <c r="L19" s="22"/>
      <c r="Q19" s="12">
        <f t="shared" si="2"/>
        <v>14</v>
      </c>
    </row>
    <row r="20" spans="1:17" ht="22.5" hidden="1" customHeight="1" x14ac:dyDescent="0.25">
      <c r="A20" s="3"/>
      <c r="B20" s="4"/>
      <c r="C20" s="3"/>
      <c r="D20" s="3"/>
      <c r="E20" s="3"/>
      <c r="F20" s="3"/>
      <c r="G20" s="3" t="e">
        <f>'2'!I20</f>
        <v>#REF!</v>
      </c>
      <c r="H20" s="3"/>
      <c r="I20" s="14" t="e">
        <f t="shared" si="0"/>
        <v>#REF!</v>
      </c>
      <c r="J20" s="10"/>
      <c r="K20" s="6"/>
      <c r="L20" s="6"/>
      <c r="Q20" s="12">
        <f t="shared" si="2"/>
        <v>15</v>
      </c>
    </row>
    <row r="21" spans="1:17" ht="15" x14ac:dyDescent="0.25">
      <c r="A21" s="11"/>
      <c r="C21" s="11"/>
      <c r="D21" s="11"/>
      <c r="E21" s="11"/>
      <c r="F21" s="11"/>
      <c r="G21" s="11"/>
      <c r="H21" s="11"/>
      <c r="I21" s="13"/>
      <c r="J21" s="11"/>
    </row>
    <row r="23" spans="1:17" x14ac:dyDescent="0.25">
      <c r="A23" s="11"/>
      <c r="H23" s="12" t="s">
        <v>65</v>
      </c>
    </row>
    <row r="24" spans="1:17" x14ac:dyDescent="0.25">
      <c r="A24" s="11"/>
      <c r="B24" s="12" t="s">
        <v>38</v>
      </c>
    </row>
    <row r="25" spans="1:17" x14ac:dyDescent="0.25">
      <c r="A25" s="11"/>
      <c r="B25" s="12" t="s">
        <v>39</v>
      </c>
      <c r="H25" s="12" t="s">
        <v>37</v>
      </c>
    </row>
    <row r="26" spans="1:17" ht="34.5" customHeight="1" x14ac:dyDescent="0.25">
      <c r="A26" s="11"/>
    </row>
    <row r="27" spans="1:17" x14ac:dyDescent="0.25">
      <c r="A27" s="11"/>
    </row>
    <row r="28" spans="1:17" x14ac:dyDescent="0.25">
      <c r="A28" s="11"/>
      <c r="B28" s="15" t="s">
        <v>40</v>
      </c>
      <c r="H28" s="16" t="s">
        <v>52</v>
      </c>
    </row>
    <row r="29" spans="1:17" x14ac:dyDescent="0.25">
      <c r="A29" s="11"/>
      <c r="B29" s="17" t="s">
        <v>41</v>
      </c>
      <c r="H29" s="12" t="s">
        <v>53</v>
      </c>
    </row>
    <row r="30" spans="1:17" x14ac:dyDescent="0.25">
      <c r="A30" s="11"/>
    </row>
    <row r="31" spans="1:17" x14ac:dyDescent="0.25">
      <c r="A31" s="11"/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</sheetData>
  <mergeCells count="3">
    <mergeCell ref="A1:L1"/>
    <mergeCell ref="A2:L2"/>
    <mergeCell ref="A3:L3"/>
  </mergeCells>
  <pageMargins left="1.4960629921259843" right="0.11811023622047245" top="0.74803149606299213" bottom="0.74803149606299213" header="0.31496062992125984" footer="0.31496062992125984"/>
  <pageSetup paperSize="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6555-ED42-4E14-967F-D27F72CDAA60}">
  <dimension ref="A1:R54"/>
  <sheetViews>
    <sheetView workbookViewId="0">
      <selection activeCell="H31" sqref="H31"/>
    </sheetView>
  </sheetViews>
  <sheetFormatPr defaultRowHeight="14.25" x14ac:dyDescent="0.25"/>
  <cols>
    <col min="1" max="1" width="7.140625" style="12" customWidth="1"/>
    <col min="2" max="2" width="29.42578125" style="12" customWidth="1"/>
    <col min="3" max="3" width="14.7109375" style="12" customWidth="1"/>
    <col min="4" max="4" width="11.7109375" style="12" customWidth="1"/>
    <col min="5" max="5" width="12.42578125" style="12" customWidth="1"/>
    <col min="6" max="6" width="11.7109375" style="12" customWidth="1"/>
    <col min="7" max="7" width="10.85546875" style="12" customWidth="1"/>
    <col min="8" max="8" width="11.85546875" style="12" customWidth="1"/>
    <col min="9" max="9" width="13" style="12" customWidth="1"/>
    <col min="10" max="10" width="13.85546875" style="12" customWidth="1"/>
    <col min="11" max="11" width="10.85546875" style="12" hidden="1" customWidth="1"/>
    <col min="12" max="12" width="16.140625" style="12" hidden="1" customWidth="1"/>
    <col min="13" max="13" width="0.140625" style="12" customWidth="1"/>
    <col min="14" max="14" width="0.42578125" style="12" customWidth="1"/>
    <col min="15" max="15" width="9.140625" style="12" hidden="1" customWidth="1"/>
    <col min="16" max="16" width="9.140625" style="12" customWidth="1"/>
    <col min="17" max="17" width="9.140625" style="12" hidden="1" customWidth="1"/>
    <col min="18" max="18" width="9.140625" style="12" customWidth="1"/>
    <col min="19" max="16384" width="9.140625" style="12"/>
  </cols>
  <sheetData>
    <row r="1" spans="1:18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8" ht="15" x14ac:dyDescent="0.25">
      <c r="A2" s="36" t="s">
        <v>83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5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8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2" t="s">
        <v>66</v>
      </c>
    </row>
    <row r="6" spans="1:18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>
        <v>400</v>
      </c>
      <c r="G6" s="3">
        <f>'6'!I6</f>
        <v>0</v>
      </c>
      <c r="H6" s="3">
        <v>0</v>
      </c>
      <c r="I6" s="14">
        <f>IF(Q6&gt;0,((F6+G6)-H6),"")</f>
        <v>400</v>
      </c>
      <c r="J6" s="26" t="s">
        <v>57</v>
      </c>
      <c r="K6" s="18">
        <v>306</v>
      </c>
      <c r="L6" s="19">
        <v>30600</v>
      </c>
      <c r="M6" s="32" t="s">
        <v>67</v>
      </c>
      <c r="N6" s="32"/>
      <c r="Q6" s="12">
        <v>1</v>
      </c>
    </row>
    <row r="7" spans="1:18" ht="29.25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>
        <v>4250</v>
      </c>
      <c r="G7" s="3">
        <f>'6'!I7</f>
        <v>650</v>
      </c>
      <c r="H7" s="3">
        <v>0</v>
      </c>
      <c r="I7" s="14">
        <f t="shared" ref="I7:I20" si="0">IF(Q7&gt;0,((F7+G7)-H7),"")</f>
        <v>4900</v>
      </c>
      <c r="J7" s="30" t="s">
        <v>58</v>
      </c>
      <c r="K7" s="18">
        <v>552</v>
      </c>
      <c r="L7" s="19">
        <v>2842800</v>
      </c>
      <c r="M7" s="33" t="s">
        <v>68</v>
      </c>
      <c r="N7" s="33"/>
      <c r="Q7" s="12">
        <f>1+Q6</f>
        <v>2</v>
      </c>
    </row>
    <row r="8" spans="1:18" ht="22.5" customHeight="1" x14ac:dyDescent="0.25">
      <c r="A8" s="3">
        <f t="shared" ref="A8:A15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8"/>
      <c r="G8" s="8">
        <f>'6'!I8</f>
        <v>4202</v>
      </c>
      <c r="H8" s="8">
        <v>272</v>
      </c>
      <c r="I8" s="25">
        <f t="shared" si="0"/>
        <v>3930</v>
      </c>
      <c r="J8" s="7" t="s">
        <v>56</v>
      </c>
      <c r="K8" s="18">
        <v>226</v>
      </c>
      <c r="L8" s="19">
        <v>66896000</v>
      </c>
      <c r="Q8" s="12">
        <f t="shared" ref="Q8:Q20" si="2">1+Q7</f>
        <v>3</v>
      </c>
    </row>
    <row r="9" spans="1:18" ht="22.5" hidden="1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'2'!I9</f>
        <v>0</v>
      </c>
      <c r="H9" s="8"/>
      <c r="I9" s="14">
        <f t="shared" si="0"/>
        <v>0</v>
      </c>
      <c r="J9" s="9"/>
      <c r="K9" s="4"/>
      <c r="L9" s="20"/>
      <c r="O9" s="12">
        <v>11529</v>
      </c>
      <c r="P9" s="12">
        <f>O9+378</f>
        <v>11907</v>
      </c>
      <c r="Q9" s="12">
        <f t="shared" si="2"/>
        <v>4</v>
      </c>
      <c r="R9" s="12">
        <f>I9-P9</f>
        <v>-11907</v>
      </c>
    </row>
    <row r="10" spans="1:18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f>'2'!I10</f>
        <v>0</v>
      </c>
      <c r="H10" s="8"/>
      <c r="I10" s="14">
        <f t="shared" si="0"/>
        <v>0</v>
      </c>
      <c r="J10" s="9" t="s">
        <v>34</v>
      </c>
      <c r="K10" s="4"/>
      <c r="L10" s="20"/>
      <c r="Q10" s="12">
        <f t="shared" si="2"/>
        <v>5</v>
      </c>
    </row>
    <row r="11" spans="1:18" ht="22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'2'!I11</f>
        <v>0</v>
      </c>
      <c r="H11" s="8"/>
      <c r="I11" s="14">
        <f t="shared" si="0"/>
        <v>0</v>
      </c>
      <c r="J11" s="9">
        <v>45163</v>
      </c>
      <c r="K11" s="18">
        <v>39500</v>
      </c>
      <c r="L11" s="21">
        <v>15798420</v>
      </c>
      <c r="Q11" s="12">
        <f t="shared" si="2"/>
        <v>6</v>
      </c>
    </row>
    <row r="12" spans="1:18" ht="22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'2'!I12</f>
        <v>0</v>
      </c>
      <c r="H12" s="8"/>
      <c r="I12" s="14">
        <f t="shared" si="0"/>
        <v>0</v>
      </c>
      <c r="J12" s="10"/>
      <c r="K12" s="18">
        <v>31000</v>
      </c>
      <c r="L12" s="21">
        <v>7549740</v>
      </c>
      <c r="Q12" s="12">
        <f t="shared" si="2"/>
        <v>7</v>
      </c>
    </row>
    <row r="13" spans="1:18" ht="22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'2'!I13</f>
        <v>0</v>
      </c>
      <c r="H13" s="3"/>
      <c r="I13" s="14">
        <f t="shared" si="0"/>
        <v>0</v>
      </c>
      <c r="J13" s="10" t="s">
        <v>33</v>
      </c>
      <c r="K13" s="6"/>
      <c r="L13" s="22"/>
      <c r="Q13" s="12">
        <f t="shared" si="2"/>
        <v>8</v>
      </c>
    </row>
    <row r="14" spans="1:18" ht="22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'2'!I14</f>
        <v>0</v>
      </c>
      <c r="H14" s="3"/>
      <c r="I14" s="14">
        <f t="shared" si="0"/>
        <v>0</v>
      </c>
      <c r="J14" s="10">
        <v>45443</v>
      </c>
      <c r="K14" s="6"/>
      <c r="L14" s="22"/>
      <c r="Q14" s="12">
        <f t="shared" si="2"/>
        <v>9</v>
      </c>
    </row>
    <row r="15" spans="1:18" ht="22.5" hidden="1" customHeight="1" x14ac:dyDescent="0.25">
      <c r="A15" s="3">
        <f t="shared" si="1"/>
        <v>10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'2'!I15</f>
        <v>0</v>
      </c>
      <c r="H15" s="3"/>
      <c r="I15" s="14">
        <f t="shared" si="0"/>
        <v>0</v>
      </c>
      <c r="J15" s="10"/>
      <c r="K15" s="6"/>
      <c r="L15" s="22"/>
      <c r="Q15" s="12">
        <f t="shared" si="2"/>
        <v>10</v>
      </c>
    </row>
    <row r="16" spans="1:18" ht="22.5" customHeight="1" x14ac:dyDescent="0.25">
      <c r="A16" s="3">
        <v>4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'6'!I16</f>
        <v>0</v>
      </c>
      <c r="H16" s="3"/>
      <c r="I16" s="14">
        <f t="shared" si="0"/>
        <v>0</v>
      </c>
      <c r="J16" s="10"/>
      <c r="K16" s="6"/>
      <c r="L16" s="22"/>
      <c r="Q16" s="12">
        <f t="shared" si="2"/>
        <v>11</v>
      </c>
    </row>
    <row r="17" spans="1:17" ht="22.5" customHeight="1" x14ac:dyDescent="0.25">
      <c r="A17" s="3">
        <v>5</v>
      </c>
      <c r="B17" s="4" t="s">
        <v>43</v>
      </c>
      <c r="C17" s="3" t="s">
        <v>29</v>
      </c>
      <c r="D17" s="3">
        <v>2024</v>
      </c>
      <c r="E17" s="3" t="s">
        <v>23</v>
      </c>
      <c r="F17" s="3"/>
      <c r="G17" s="3">
        <f>'6'!I17</f>
        <v>2220</v>
      </c>
      <c r="H17" s="3">
        <v>0</v>
      </c>
      <c r="I17" s="14">
        <f t="shared" si="0"/>
        <v>2220</v>
      </c>
      <c r="J17" s="27" t="s">
        <v>59</v>
      </c>
      <c r="K17" s="6"/>
      <c r="L17" s="22"/>
      <c r="Q17" s="12">
        <f t="shared" si="2"/>
        <v>12</v>
      </c>
    </row>
    <row r="18" spans="1:17" ht="22.5" customHeight="1" x14ac:dyDescent="0.25">
      <c r="A18" s="3">
        <v>6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f>'6'!I18</f>
        <v>24</v>
      </c>
      <c r="H18" s="3">
        <v>2</v>
      </c>
      <c r="I18" s="14">
        <f t="shared" si="0"/>
        <v>22</v>
      </c>
      <c r="J18" s="9" t="s">
        <v>60</v>
      </c>
      <c r="K18" s="6"/>
      <c r="L18" s="22"/>
      <c r="Q18" s="12">
        <f t="shared" si="2"/>
        <v>13</v>
      </c>
    </row>
    <row r="19" spans="1:17" ht="22.5" customHeight="1" x14ac:dyDescent="0.25">
      <c r="A19" s="3">
        <v>7</v>
      </c>
      <c r="B19" s="4" t="s">
        <v>44</v>
      </c>
      <c r="C19" s="3" t="s">
        <v>46</v>
      </c>
      <c r="D19" s="3">
        <v>2024</v>
      </c>
      <c r="E19" s="3" t="s">
        <v>45</v>
      </c>
      <c r="F19" s="3"/>
      <c r="G19" s="3">
        <f>'6'!I19</f>
        <v>125</v>
      </c>
      <c r="H19" s="3">
        <v>8</v>
      </c>
      <c r="I19" s="14">
        <f t="shared" si="0"/>
        <v>117</v>
      </c>
      <c r="J19" s="9" t="s">
        <v>60</v>
      </c>
      <c r="K19" s="6"/>
      <c r="L19" s="22"/>
      <c r="Q19" s="12">
        <f t="shared" si="2"/>
        <v>14</v>
      </c>
    </row>
    <row r="20" spans="1:17" ht="22.5" hidden="1" customHeight="1" x14ac:dyDescent="0.25">
      <c r="A20" s="3"/>
      <c r="B20" s="4"/>
      <c r="C20" s="3"/>
      <c r="D20" s="3"/>
      <c r="E20" s="3"/>
      <c r="F20" s="3"/>
      <c r="G20" s="3" t="e">
        <f>'2'!I20</f>
        <v>#REF!</v>
      </c>
      <c r="H20" s="3"/>
      <c r="I20" s="14" t="e">
        <f t="shared" si="0"/>
        <v>#REF!</v>
      </c>
      <c r="J20" s="10"/>
      <c r="K20" s="6"/>
      <c r="L20" s="6"/>
      <c r="Q20" s="12">
        <f t="shared" si="2"/>
        <v>15</v>
      </c>
    </row>
    <row r="21" spans="1:17" ht="15" x14ac:dyDescent="0.25">
      <c r="A21" s="11"/>
      <c r="C21" s="11"/>
      <c r="D21" s="11"/>
      <c r="E21" s="11"/>
      <c r="F21" s="11"/>
      <c r="G21" s="11"/>
      <c r="H21" s="11"/>
      <c r="I21" s="13"/>
      <c r="J21" s="11"/>
    </row>
    <row r="23" spans="1:17" x14ac:dyDescent="0.25">
      <c r="A23" s="11"/>
      <c r="H23" s="12" t="s">
        <v>54</v>
      </c>
      <c r="I23" s="34" t="s">
        <v>70</v>
      </c>
    </row>
    <row r="24" spans="1:17" x14ac:dyDescent="0.25">
      <c r="A24" s="11"/>
      <c r="B24" s="12" t="s">
        <v>38</v>
      </c>
    </row>
    <row r="25" spans="1:17" x14ac:dyDescent="0.25">
      <c r="A25" s="11"/>
      <c r="B25" s="12" t="s">
        <v>39</v>
      </c>
      <c r="H25" s="12" t="s">
        <v>69</v>
      </c>
    </row>
    <row r="26" spans="1:17" x14ac:dyDescent="0.25">
      <c r="A26" s="11"/>
    </row>
    <row r="27" spans="1:17" ht="29.25" customHeight="1" x14ac:dyDescent="0.25">
      <c r="A27" s="11"/>
    </row>
    <row r="28" spans="1:17" x14ac:dyDescent="0.25">
      <c r="A28" s="11"/>
      <c r="B28" s="15" t="s">
        <v>40</v>
      </c>
      <c r="H28" s="16" t="s">
        <v>52</v>
      </c>
    </row>
    <row r="29" spans="1:17" x14ac:dyDescent="0.25">
      <c r="A29" s="11"/>
      <c r="B29" s="17" t="s">
        <v>41</v>
      </c>
      <c r="H29" s="12" t="s">
        <v>53</v>
      </c>
    </row>
    <row r="30" spans="1:17" x14ac:dyDescent="0.25">
      <c r="A30" s="11"/>
    </row>
    <row r="31" spans="1:17" x14ac:dyDescent="0.25">
      <c r="A31" s="11"/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</sheetData>
  <mergeCells count="3">
    <mergeCell ref="A1:L1"/>
    <mergeCell ref="A2:L2"/>
    <mergeCell ref="A3:L3"/>
  </mergeCells>
  <pageMargins left="1.4960629921259843" right="0.11811023622047245" top="0.74803149606299213" bottom="0.74803149606299213" header="0.31496062992125984" footer="0.31496062992125984"/>
  <pageSetup paperSize="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77502-ABDE-45CC-932B-43C2FA276CF7}">
  <dimension ref="A1:R54"/>
  <sheetViews>
    <sheetView workbookViewId="0">
      <selection activeCell="G27" sqref="G27"/>
    </sheetView>
  </sheetViews>
  <sheetFormatPr defaultRowHeight="14.25" x14ac:dyDescent="0.25"/>
  <cols>
    <col min="1" max="1" width="7.140625" style="12" customWidth="1"/>
    <col min="2" max="2" width="29.42578125" style="12" customWidth="1"/>
    <col min="3" max="3" width="14.7109375" style="12" customWidth="1"/>
    <col min="4" max="4" width="11.7109375" style="12" customWidth="1"/>
    <col min="5" max="5" width="12.42578125" style="12" customWidth="1"/>
    <col min="6" max="6" width="11.7109375" style="12" customWidth="1"/>
    <col min="7" max="7" width="10.85546875" style="12" customWidth="1"/>
    <col min="8" max="8" width="11.85546875" style="12" customWidth="1"/>
    <col min="9" max="9" width="13" style="12" customWidth="1"/>
    <col min="10" max="10" width="13.85546875" style="12" customWidth="1"/>
    <col min="11" max="11" width="10.85546875" style="12" hidden="1" customWidth="1"/>
    <col min="12" max="12" width="16.140625" style="12" hidden="1" customWidth="1"/>
    <col min="13" max="15" width="9.140625" style="12"/>
    <col min="16" max="16" width="9.140625" style="12" customWidth="1"/>
    <col min="17" max="17" width="9.140625" style="12" hidden="1" customWidth="1"/>
    <col min="18" max="18" width="9.140625" style="12" customWidth="1"/>
    <col min="19" max="16384" width="9.140625" style="12"/>
  </cols>
  <sheetData>
    <row r="1" spans="1:18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8" ht="15" x14ac:dyDescent="0.25">
      <c r="A2" s="36" t="s">
        <v>85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5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8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8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/>
      <c r="G6" s="3">
        <f>'7'!I6</f>
        <v>400</v>
      </c>
      <c r="H6" s="3">
        <v>343</v>
      </c>
      <c r="I6" s="14">
        <f>IF(Q6&gt;0,((F6+G6)-H6),"")</f>
        <v>57</v>
      </c>
      <c r="J6" s="26" t="s">
        <v>57</v>
      </c>
      <c r="K6" s="18">
        <v>306</v>
      </c>
      <c r="L6" s="19">
        <v>30600</v>
      </c>
      <c r="Q6" s="12">
        <v>1</v>
      </c>
    </row>
    <row r="7" spans="1:18" ht="22.5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/>
      <c r="G7" s="3">
        <f>'7'!I7</f>
        <v>4900</v>
      </c>
      <c r="H7" s="3">
        <v>4214</v>
      </c>
      <c r="I7" s="14">
        <f t="shared" ref="I7:I20" si="0">IF(Q7&gt;0,((F7+G7)-H7),"")</f>
        <v>686</v>
      </c>
      <c r="J7" s="30" t="s">
        <v>58</v>
      </c>
      <c r="K7" s="18">
        <v>552</v>
      </c>
      <c r="L7" s="19">
        <v>2842800</v>
      </c>
      <c r="Q7" s="12">
        <f>1+Q6</f>
        <v>2</v>
      </c>
    </row>
    <row r="8" spans="1:18" ht="22.5" customHeight="1" x14ac:dyDescent="0.25">
      <c r="A8" s="3">
        <f t="shared" ref="A8:A15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8"/>
      <c r="G8" s="8">
        <f>'7'!I8</f>
        <v>3930</v>
      </c>
      <c r="H8" s="8">
        <v>1060</v>
      </c>
      <c r="I8" s="25">
        <f t="shared" si="0"/>
        <v>2870</v>
      </c>
      <c r="J8" s="7" t="s">
        <v>56</v>
      </c>
      <c r="K8" s="18">
        <v>226</v>
      </c>
      <c r="L8" s="19">
        <v>66896000</v>
      </c>
      <c r="Q8" s="12">
        <f t="shared" ref="Q8:Q20" si="2">1+Q7</f>
        <v>3</v>
      </c>
    </row>
    <row r="9" spans="1:18" ht="22.5" hidden="1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'2'!I9</f>
        <v>0</v>
      </c>
      <c r="H9" s="8"/>
      <c r="I9" s="14">
        <f t="shared" si="0"/>
        <v>0</v>
      </c>
      <c r="J9" s="9"/>
      <c r="K9" s="4"/>
      <c r="L9" s="20"/>
      <c r="O9" s="12">
        <v>11529</v>
      </c>
      <c r="P9" s="12">
        <f>O9+378</f>
        <v>11907</v>
      </c>
      <c r="Q9" s="12">
        <f t="shared" si="2"/>
        <v>4</v>
      </c>
      <c r="R9" s="12">
        <f>I9-P9</f>
        <v>-11907</v>
      </c>
    </row>
    <row r="10" spans="1:18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f>'2'!I10</f>
        <v>0</v>
      </c>
      <c r="H10" s="8"/>
      <c r="I10" s="14">
        <f t="shared" si="0"/>
        <v>0</v>
      </c>
      <c r="J10" s="9" t="s">
        <v>34</v>
      </c>
      <c r="K10" s="4"/>
      <c r="L10" s="20"/>
      <c r="Q10" s="12">
        <f t="shared" si="2"/>
        <v>5</v>
      </c>
    </row>
    <row r="11" spans="1:18" ht="22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'2'!I11</f>
        <v>0</v>
      </c>
      <c r="H11" s="8"/>
      <c r="I11" s="14">
        <f t="shared" si="0"/>
        <v>0</v>
      </c>
      <c r="J11" s="9">
        <v>45163</v>
      </c>
      <c r="K11" s="18">
        <v>39500</v>
      </c>
      <c r="L11" s="21">
        <v>15798420</v>
      </c>
      <c r="Q11" s="12">
        <f t="shared" si="2"/>
        <v>6</v>
      </c>
    </row>
    <row r="12" spans="1:18" ht="22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'2'!I12</f>
        <v>0</v>
      </c>
      <c r="H12" s="8"/>
      <c r="I12" s="14">
        <f t="shared" si="0"/>
        <v>0</v>
      </c>
      <c r="J12" s="10"/>
      <c r="K12" s="18">
        <v>31000</v>
      </c>
      <c r="L12" s="21">
        <v>7549740</v>
      </c>
      <c r="Q12" s="12">
        <f t="shared" si="2"/>
        <v>7</v>
      </c>
    </row>
    <row r="13" spans="1:18" ht="22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'2'!I13</f>
        <v>0</v>
      </c>
      <c r="H13" s="3"/>
      <c r="I13" s="14">
        <f t="shared" si="0"/>
        <v>0</v>
      </c>
      <c r="J13" s="10" t="s">
        <v>33</v>
      </c>
      <c r="K13" s="6"/>
      <c r="L13" s="22"/>
      <c r="Q13" s="12">
        <f t="shared" si="2"/>
        <v>8</v>
      </c>
    </row>
    <row r="14" spans="1:18" ht="22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'2'!I14</f>
        <v>0</v>
      </c>
      <c r="H14" s="3"/>
      <c r="I14" s="14">
        <f t="shared" si="0"/>
        <v>0</v>
      </c>
      <c r="J14" s="10">
        <v>45443</v>
      </c>
      <c r="K14" s="6"/>
      <c r="L14" s="22"/>
      <c r="Q14" s="12">
        <f t="shared" si="2"/>
        <v>9</v>
      </c>
    </row>
    <row r="15" spans="1:18" ht="22.5" hidden="1" customHeight="1" x14ac:dyDescent="0.25">
      <c r="A15" s="3">
        <f t="shared" si="1"/>
        <v>10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'2'!I15</f>
        <v>0</v>
      </c>
      <c r="H15" s="3"/>
      <c r="I15" s="14">
        <f t="shared" si="0"/>
        <v>0</v>
      </c>
      <c r="J15" s="10"/>
      <c r="K15" s="6"/>
      <c r="L15" s="22"/>
      <c r="Q15" s="12">
        <f t="shared" si="2"/>
        <v>10</v>
      </c>
    </row>
    <row r="16" spans="1:18" ht="22.5" customHeight="1" x14ac:dyDescent="0.25">
      <c r="A16" s="3">
        <v>4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'7'!I16</f>
        <v>0</v>
      </c>
      <c r="H16" s="3">
        <v>0</v>
      </c>
      <c r="I16" s="14">
        <f t="shared" si="0"/>
        <v>0</v>
      </c>
      <c r="J16" s="10"/>
      <c r="K16" s="6"/>
      <c r="L16" s="22"/>
      <c r="Q16" s="12">
        <f t="shared" si="2"/>
        <v>11</v>
      </c>
    </row>
    <row r="17" spans="1:17" ht="22.5" customHeight="1" x14ac:dyDescent="0.25">
      <c r="A17" s="3">
        <v>5</v>
      </c>
      <c r="B17" s="4" t="s">
        <v>43</v>
      </c>
      <c r="C17" s="3" t="s">
        <v>29</v>
      </c>
      <c r="D17" s="3">
        <v>2024</v>
      </c>
      <c r="E17" s="3" t="s">
        <v>23</v>
      </c>
      <c r="F17" s="3"/>
      <c r="G17" s="3">
        <f>'7'!I17</f>
        <v>2220</v>
      </c>
      <c r="H17" s="3">
        <v>2220</v>
      </c>
      <c r="I17" s="14">
        <f t="shared" si="0"/>
        <v>0</v>
      </c>
      <c r="J17" s="27" t="s">
        <v>59</v>
      </c>
      <c r="K17" s="6"/>
      <c r="L17" s="22"/>
      <c r="Q17" s="12">
        <f t="shared" si="2"/>
        <v>12</v>
      </c>
    </row>
    <row r="18" spans="1:17" ht="22.5" customHeight="1" x14ac:dyDescent="0.25">
      <c r="A18" s="3">
        <v>6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f>'7'!I18</f>
        <v>22</v>
      </c>
      <c r="H18" s="3">
        <v>0</v>
      </c>
      <c r="I18" s="14">
        <f t="shared" si="0"/>
        <v>22</v>
      </c>
      <c r="J18" s="9" t="s">
        <v>60</v>
      </c>
      <c r="K18" s="6"/>
      <c r="L18" s="22"/>
      <c r="Q18" s="12">
        <f t="shared" si="2"/>
        <v>13</v>
      </c>
    </row>
    <row r="19" spans="1:17" ht="22.5" customHeight="1" x14ac:dyDescent="0.25">
      <c r="A19" s="3">
        <v>7</v>
      </c>
      <c r="B19" s="4" t="s">
        <v>44</v>
      </c>
      <c r="C19" s="3" t="s">
        <v>46</v>
      </c>
      <c r="D19" s="3">
        <v>2024</v>
      </c>
      <c r="E19" s="3" t="s">
        <v>45</v>
      </c>
      <c r="F19" s="3"/>
      <c r="G19" s="3">
        <f>'7'!I19</f>
        <v>117</v>
      </c>
      <c r="H19" s="3">
        <v>17</v>
      </c>
      <c r="I19" s="14">
        <f t="shared" si="0"/>
        <v>100</v>
      </c>
      <c r="J19" s="9" t="s">
        <v>60</v>
      </c>
      <c r="K19" s="6"/>
      <c r="L19" s="22"/>
      <c r="Q19" s="12">
        <f t="shared" si="2"/>
        <v>14</v>
      </c>
    </row>
    <row r="20" spans="1:17" ht="22.5" hidden="1" customHeight="1" x14ac:dyDescent="0.25">
      <c r="A20" s="3"/>
      <c r="B20" s="4"/>
      <c r="C20" s="3"/>
      <c r="D20" s="3"/>
      <c r="E20" s="3"/>
      <c r="F20" s="3"/>
      <c r="G20" s="3" t="e">
        <f>'2'!I20</f>
        <v>#REF!</v>
      </c>
      <c r="H20" s="3"/>
      <c r="I20" s="14" t="e">
        <f t="shared" si="0"/>
        <v>#REF!</v>
      </c>
      <c r="J20" s="10"/>
      <c r="K20" s="6"/>
      <c r="L20" s="6"/>
      <c r="Q20" s="12">
        <f t="shared" si="2"/>
        <v>15</v>
      </c>
    </row>
    <row r="21" spans="1:17" ht="15" x14ac:dyDescent="0.25">
      <c r="A21" s="11"/>
      <c r="C21" s="11"/>
      <c r="D21" s="11"/>
      <c r="E21" s="11"/>
      <c r="F21" s="11"/>
      <c r="G21" s="11"/>
      <c r="H21" s="11"/>
      <c r="I21" s="13"/>
      <c r="J21" s="11"/>
    </row>
    <row r="23" spans="1:17" x14ac:dyDescent="0.25">
      <c r="A23" s="11"/>
      <c r="H23" s="12" t="s">
        <v>54</v>
      </c>
      <c r="I23" s="34" t="s">
        <v>71</v>
      </c>
    </row>
    <row r="24" spans="1:17" x14ac:dyDescent="0.25">
      <c r="A24" s="11"/>
      <c r="B24" s="12" t="s">
        <v>38</v>
      </c>
    </row>
    <row r="25" spans="1:17" x14ac:dyDescent="0.25">
      <c r="A25" s="11"/>
      <c r="B25" s="12" t="s">
        <v>39</v>
      </c>
      <c r="H25" s="12" t="s">
        <v>37</v>
      </c>
    </row>
    <row r="26" spans="1:17" x14ac:dyDescent="0.25">
      <c r="A26" s="11"/>
    </row>
    <row r="27" spans="1:17" ht="36.75" customHeight="1" x14ac:dyDescent="0.25">
      <c r="A27" s="11"/>
    </row>
    <row r="28" spans="1:17" x14ac:dyDescent="0.25">
      <c r="A28" s="11"/>
      <c r="B28" s="15" t="s">
        <v>40</v>
      </c>
      <c r="H28" s="16" t="s">
        <v>52</v>
      </c>
    </row>
    <row r="29" spans="1:17" x14ac:dyDescent="0.25">
      <c r="A29" s="11"/>
      <c r="B29" s="17" t="s">
        <v>41</v>
      </c>
      <c r="H29" s="12" t="s">
        <v>53</v>
      </c>
    </row>
    <row r="30" spans="1:17" x14ac:dyDescent="0.25">
      <c r="A30" s="11"/>
    </row>
    <row r="31" spans="1:17" x14ac:dyDescent="0.25">
      <c r="A31" s="11"/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</sheetData>
  <mergeCells count="3">
    <mergeCell ref="A1:L1"/>
    <mergeCell ref="A2:L2"/>
    <mergeCell ref="A3:L3"/>
  </mergeCells>
  <pageMargins left="1.4960629921259843" right="0.11811023622047245" top="0.74803149606299213" bottom="0.74803149606299213" header="0.31496062992125984" footer="0.31496062992125984"/>
  <pageSetup paperSize="5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BA9D9-C900-4AA5-A8EC-F25FB49CD8D2}">
  <dimension ref="A1:R54"/>
  <sheetViews>
    <sheetView workbookViewId="0">
      <selection activeCell="F30" sqref="F30"/>
    </sheetView>
  </sheetViews>
  <sheetFormatPr defaultRowHeight="14.25" x14ac:dyDescent="0.25"/>
  <cols>
    <col min="1" max="1" width="7.140625" style="12" customWidth="1"/>
    <col min="2" max="2" width="29.42578125" style="12" customWidth="1"/>
    <col min="3" max="3" width="14.7109375" style="12" customWidth="1"/>
    <col min="4" max="4" width="11.7109375" style="12" customWidth="1"/>
    <col min="5" max="5" width="12.42578125" style="12" customWidth="1"/>
    <col min="6" max="6" width="11.7109375" style="12" customWidth="1"/>
    <col min="7" max="7" width="10.85546875" style="12" customWidth="1"/>
    <col min="8" max="8" width="11.85546875" style="12" customWidth="1"/>
    <col min="9" max="9" width="13" style="12" customWidth="1"/>
    <col min="10" max="10" width="13.85546875" style="12" customWidth="1"/>
    <col min="11" max="11" width="10.85546875" style="12" hidden="1" customWidth="1"/>
    <col min="12" max="12" width="16.140625" style="12" hidden="1" customWidth="1"/>
    <col min="13" max="15" width="9.140625" style="12"/>
    <col min="16" max="16" width="9.140625" style="12" customWidth="1"/>
    <col min="17" max="17" width="9.140625" style="12" hidden="1" customWidth="1"/>
    <col min="18" max="18" width="9.140625" style="12" customWidth="1"/>
    <col min="19" max="16384" width="9.140625" style="12"/>
  </cols>
  <sheetData>
    <row r="1" spans="1:18" ht="15" x14ac:dyDescent="0.2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8" ht="15" x14ac:dyDescent="0.25">
      <c r="A2" s="36" t="s">
        <v>73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8" ht="15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8" ht="45" customHeight="1" x14ac:dyDescent="0.25">
      <c r="A5" s="1" t="s">
        <v>0</v>
      </c>
      <c r="B5" s="1" t="s">
        <v>1</v>
      </c>
      <c r="C5" s="1" t="s">
        <v>2</v>
      </c>
      <c r="D5" s="1" t="s">
        <v>25</v>
      </c>
      <c r="E5" s="1" t="s">
        <v>3</v>
      </c>
      <c r="F5" s="2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</row>
    <row r="6" spans="1:18" ht="22.5" customHeight="1" x14ac:dyDescent="0.25">
      <c r="A6" s="3">
        <v>1</v>
      </c>
      <c r="B6" s="4" t="s">
        <v>11</v>
      </c>
      <c r="C6" s="3" t="s">
        <v>27</v>
      </c>
      <c r="D6" s="23" t="s">
        <v>36</v>
      </c>
      <c r="E6" s="3" t="s">
        <v>12</v>
      </c>
      <c r="F6" s="3"/>
      <c r="G6" s="3">
        <f>'8'!I6</f>
        <v>57</v>
      </c>
      <c r="H6" s="3">
        <v>2</v>
      </c>
      <c r="I6" s="14">
        <f>IF(Q6&gt;0,((F6+G6)-H6),"")</f>
        <v>55</v>
      </c>
      <c r="J6" s="26" t="s">
        <v>57</v>
      </c>
      <c r="K6" s="18">
        <v>306</v>
      </c>
      <c r="L6" s="19">
        <v>30600</v>
      </c>
      <c r="Q6" s="12">
        <v>1</v>
      </c>
    </row>
    <row r="7" spans="1:18" ht="22.5" customHeight="1" x14ac:dyDescent="0.25">
      <c r="A7" s="3">
        <f>1+A6</f>
        <v>2</v>
      </c>
      <c r="B7" s="4" t="s">
        <v>13</v>
      </c>
      <c r="C7" s="3" t="s">
        <v>27</v>
      </c>
      <c r="D7" s="23" t="s">
        <v>36</v>
      </c>
      <c r="E7" s="3" t="s">
        <v>12</v>
      </c>
      <c r="F7" s="3"/>
      <c r="G7" s="3">
        <f>'8'!I7</f>
        <v>686</v>
      </c>
      <c r="H7" s="3">
        <v>136</v>
      </c>
      <c r="I7" s="14">
        <f t="shared" ref="I7:I20" si="0">IF(Q7&gt;0,((F7+G7)-H7),"")</f>
        <v>550</v>
      </c>
      <c r="J7" s="30" t="s">
        <v>72</v>
      </c>
      <c r="K7" s="18">
        <v>552</v>
      </c>
      <c r="L7" s="19">
        <v>2842800</v>
      </c>
      <c r="Q7" s="12">
        <f>1+Q6</f>
        <v>2</v>
      </c>
    </row>
    <row r="8" spans="1:18" ht="22.5" customHeight="1" x14ac:dyDescent="0.25">
      <c r="A8" s="3">
        <f t="shared" ref="A8:A15" si="1">1+A7</f>
        <v>3</v>
      </c>
      <c r="B8" s="4" t="s">
        <v>14</v>
      </c>
      <c r="C8" s="3" t="s">
        <v>27</v>
      </c>
      <c r="D8" s="3">
        <v>2021</v>
      </c>
      <c r="E8" s="3" t="s">
        <v>15</v>
      </c>
      <c r="F8" s="8"/>
      <c r="G8" s="8">
        <f>'8'!I8</f>
        <v>2870</v>
      </c>
      <c r="H8" s="8">
        <v>2870</v>
      </c>
      <c r="I8" s="25">
        <f t="shared" si="0"/>
        <v>0</v>
      </c>
      <c r="J8" s="7" t="s">
        <v>56</v>
      </c>
      <c r="K8" s="18">
        <v>226</v>
      </c>
      <c r="L8" s="19">
        <v>66896000</v>
      </c>
      <c r="Q8" s="12">
        <f t="shared" ref="Q8:Q20" si="2">1+Q7</f>
        <v>3</v>
      </c>
    </row>
    <row r="9" spans="1:18" ht="22.5" hidden="1" customHeight="1" x14ac:dyDescent="0.25">
      <c r="A9" s="3">
        <f t="shared" si="1"/>
        <v>4</v>
      </c>
      <c r="B9" s="4" t="s">
        <v>16</v>
      </c>
      <c r="C9" s="3" t="s">
        <v>28</v>
      </c>
      <c r="D9" s="23" t="s">
        <v>35</v>
      </c>
      <c r="E9" s="3" t="s">
        <v>17</v>
      </c>
      <c r="F9" s="3"/>
      <c r="G9" s="3">
        <f>'2'!I9</f>
        <v>0</v>
      </c>
      <c r="H9" s="8"/>
      <c r="I9" s="14">
        <f t="shared" si="0"/>
        <v>0</v>
      </c>
      <c r="J9" s="9"/>
      <c r="K9" s="4"/>
      <c r="L9" s="20"/>
      <c r="O9" s="12">
        <v>11529</v>
      </c>
      <c r="P9" s="12">
        <f>O9+378</f>
        <v>11907</v>
      </c>
      <c r="Q9" s="12">
        <f t="shared" si="2"/>
        <v>4</v>
      </c>
      <c r="R9" s="12">
        <f>I9-P9</f>
        <v>-11907</v>
      </c>
    </row>
    <row r="10" spans="1:18" ht="22.5" hidden="1" customHeight="1" x14ac:dyDescent="0.25">
      <c r="A10" s="3">
        <f t="shared" si="1"/>
        <v>5</v>
      </c>
      <c r="B10" s="4" t="s">
        <v>18</v>
      </c>
      <c r="C10" s="3" t="s">
        <v>28</v>
      </c>
      <c r="D10" s="23" t="s">
        <v>35</v>
      </c>
      <c r="E10" s="3" t="s">
        <v>17</v>
      </c>
      <c r="F10" s="3"/>
      <c r="G10" s="3">
        <f>'2'!I10</f>
        <v>0</v>
      </c>
      <c r="H10" s="8"/>
      <c r="I10" s="14">
        <f t="shared" si="0"/>
        <v>0</v>
      </c>
      <c r="J10" s="9" t="s">
        <v>34</v>
      </c>
      <c r="K10" s="4"/>
      <c r="L10" s="20"/>
      <c r="Q10" s="12">
        <f t="shared" si="2"/>
        <v>5</v>
      </c>
    </row>
    <row r="11" spans="1:18" ht="22.5" hidden="1" customHeight="1" x14ac:dyDescent="0.25">
      <c r="A11" s="3">
        <f t="shared" si="1"/>
        <v>6</v>
      </c>
      <c r="B11" s="4" t="s">
        <v>16</v>
      </c>
      <c r="C11" s="3" t="s">
        <v>29</v>
      </c>
      <c r="D11" s="3">
        <v>2021</v>
      </c>
      <c r="E11" s="3" t="s">
        <v>17</v>
      </c>
      <c r="F11" s="3"/>
      <c r="G11" s="3">
        <f>'2'!I11</f>
        <v>0</v>
      </c>
      <c r="H11" s="8"/>
      <c r="I11" s="14">
        <f t="shared" si="0"/>
        <v>0</v>
      </c>
      <c r="J11" s="9">
        <v>45163</v>
      </c>
      <c r="K11" s="18">
        <v>39500</v>
      </c>
      <c r="L11" s="21">
        <v>15798420</v>
      </c>
      <c r="Q11" s="12">
        <f t="shared" si="2"/>
        <v>6</v>
      </c>
    </row>
    <row r="12" spans="1:18" ht="22.5" hidden="1" customHeight="1" x14ac:dyDescent="0.25">
      <c r="A12" s="3">
        <f t="shared" si="1"/>
        <v>7</v>
      </c>
      <c r="B12" s="4" t="s">
        <v>19</v>
      </c>
      <c r="C12" s="3" t="s">
        <v>26</v>
      </c>
      <c r="D12" s="3">
        <v>2021</v>
      </c>
      <c r="E12" s="3" t="s">
        <v>20</v>
      </c>
      <c r="F12" s="3"/>
      <c r="G12" s="3">
        <f>'2'!I12</f>
        <v>0</v>
      </c>
      <c r="H12" s="8"/>
      <c r="I12" s="14">
        <f t="shared" si="0"/>
        <v>0</v>
      </c>
      <c r="J12" s="10"/>
      <c r="K12" s="18">
        <v>31000</v>
      </c>
      <c r="L12" s="21">
        <v>7549740</v>
      </c>
      <c r="Q12" s="12">
        <f t="shared" si="2"/>
        <v>7</v>
      </c>
    </row>
    <row r="13" spans="1:18" ht="22.5" hidden="1" customHeight="1" x14ac:dyDescent="0.25">
      <c r="A13" s="3">
        <f t="shared" si="1"/>
        <v>8</v>
      </c>
      <c r="B13" s="4" t="s">
        <v>22</v>
      </c>
      <c r="C13" s="3" t="s">
        <v>26</v>
      </c>
      <c r="D13" s="3">
        <v>2022</v>
      </c>
      <c r="E13" s="3" t="s">
        <v>23</v>
      </c>
      <c r="F13" s="3"/>
      <c r="G13" s="3">
        <f>'2'!I13</f>
        <v>0</v>
      </c>
      <c r="H13" s="3"/>
      <c r="I13" s="14">
        <f t="shared" si="0"/>
        <v>0</v>
      </c>
      <c r="J13" s="10" t="s">
        <v>33</v>
      </c>
      <c r="K13" s="6"/>
      <c r="L13" s="22"/>
      <c r="Q13" s="12">
        <f t="shared" si="2"/>
        <v>8</v>
      </c>
    </row>
    <row r="14" spans="1:18" ht="22.5" hidden="1" customHeight="1" x14ac:dyDescent="0.25">
      <c r="A14" s="3">
        <f t="shared" si="1"/>
        <v>9</v>
      </c>
      <c r="B14" s="4" t="s">
        <v>32</v>
      </c>
      <c r="C14" s="3" t="s">
        <v>26</v>
      </c>
      <c r="D14" s="3">
        <v>2022</v>
      </c>
      <c r="E14" s="3" t="s">
        <v>21</v>
      </c>
      <c r="F14" s="3"/>
      <c r="G14" s="3">
        <f>'2'!I14</f>
        <v>0</v>
      </c>
      <c r="H14" s="3"/>
      <c r="I14" s="14">
        <f t="shared" si="0"/>
        <v>0</v>
      </c>
      <c r="J14" s="10">
        <v>45443</v>
      </c>
      <c r="K14" s="6"/>
      <c r="L14" s="22"/>
      <c r="Q14" s="12">
        <f t="shared" si="2"/>
        <v>9</v>
      </c>
    </row>
    <row r="15" spans="1:18" ht="22.5" hidden="1" customHeight="1" x14ac:dyDescent="0.25">
      <c r="A15" s="3">
        <f t="shared" si="1"/>
        <v>10</v>
      </c>
      <c r="B15" s="4" t="s">
        <v>32</v>
      </c>
      <c r="C15" s="3" t="s">
        <v>26</v>
      </c>
      <c r="D15" s="3">
        <v>2023</v>
      </c>
      <c r="E15" s="3" t="s">
        <v>21</v>
      </c>
      <c r="F15" s="3"/>
      <c r="G15" s="3">
        <f>'2'!I15</f>
        <v>0</v>
      </c>
      <c r="H15" s="3"/>
      <c r="I15" s="14">
        <f t="shared" si="0"/>
        <v>0</v>
      </c>
      <c r="J15" s="10"/>
      <c r="K15" s="6"/>
      <c r="L15" s="22"/>
      <c r="Q15" s="12">
        <f t="shared" si="2"/>
        <v>10</v>
      </c>
    </row>
    <row r="16" spans="1:18" ht="22.5" customHeight="1" x14ac:dyDescent="0.25">
      <c r="A16" s="3">
        <v>4</v>
      </c>
      <c r="B16" s="4" t="s">
        <v>42</v>
      </c>
      <c r="C16" s="3" t="s">
        <v>26</v>
      </c>
      <c r="D16" s="3">
        <v>2023</v>
      </c>
      <c r="E16" s="3" t="s">
        <v>21</v>
      </c>
      <c r="F16" s="3"/>
      <c r="G16" s="3">
        <f>'8'!I16</f>
        <v>0</v>
      </c>
      <c r="H16" s="3">
        <v>0</v>
      </c>
      <c r="I16" s="14">
        <f t="shared" si="0"/>
        <v>0</v>
      </c>
      <c r="J16" s="10"/>
      <c r="K16" s="6"/>
      <c r="L16" s="22"/>
      <c r="Q16" s="12">
        <f t="shared" si="2"/>
        <v>11</v>
      </c>
    </row>
    <row r="17" spans="1:17" ht="22.5" customHeight="1" x14ac:dyDescent="0.25">
      <c r="A17" s="3">
        <v>5</v>
      </c>
      <c r="B17" s="4" t="s">
        <v>43</v>
      </c>
      <c r="C17" s="3" t="s">
        <v>29</v>
      </c>
      <c r="D17" s="3">
        <v>2024</v>
      </c>
      <c r="E17" s="3" t="s">
        <v>23</v>
      </c>
      <c r="F17" s="3"/>
      <c r="G17" s="3">
        <f>'8'!I17</f>
        <v>0</v>
      </c>
      <c r="H17" s="3">
        <v>0</v>
      </c>
      <c r="I17" s="14">
        <f t="shared" si="0"/>
        <v>0</v>
      </c>
      <c r="J17" s="27"/>
      <c r="K17" s="6"/>
      <c r="L17" s="22"/>
      <c r="Q17" s="12">
        <f t="shared" si="2"/>
        <v>12</v>
      </c>
    </row>
    <row r="18" spans="1:17" ht="22.5" customHeight="1" x14ac:dyDescent="0.25">
      <c r="A18" s="3">
        <v>6</v>
      </c>
      <c r="B18" s="4" t="s">
        <v>44</v>
      </c>
      <c r="C18" s="3" t="s">
        <v>26</v>
      </c>
      <c r="D18" s="3">
        <v>2024</v>
      </c>
      <c r="E18" s="3" t="s">
        <v>45</v>
      </c>
      <c r="F18" s="3"/>
      <c r="G18" s="3">
        <f>'8'!I18</f>
        <v>22</v>
      </c>
      <c r="H18" s="3">
        <v>14</v>
      </c>
      <c r="I18" s="14">
        <f t="shared" si="0"/>
        <v>8</v>
      </c>
      <c r="J18" s="9" t="s">
        <v>60</v>
      </c>
      <c r="K18" s="6"/>
      <c r="L18" s="22"/>
      <c r="Q18" s="12">
        <f t="shared" si="2"/>
        <v>13</v>
      </c>
    </row>
    <row r="19" spans="1:17" ht="22.5" customHeight="1" x14ac:dyDescent="0.25">
      <c r="A19" s="3">
        <v>7</v>
      </c>
      <c r="B19" s="4" t="s">
        <v>44</v>
      </c>
      <c r="C19" s="3" t="s">
        <v>46</v>
      </c>
      <c r="D19" s="3">
        <v>2024</v>
      </c>
      <c r="E19" s="3" t="s">
        <v>45</v>
      </c>
      <c r="F19" s="3"/>
      <c r="G19" s="3">
        <f>'8'!I19</f>
        <v>100</v>
      </c>
      <c r="H19" s="3">
        <v>6</v>
      </c>
      <c r="I19" s="14">
        <f t="shared" si="0"/>
        <v>94</v>
      </c>
      <c r="J19" s="9" t="s">
        <v>60</v>
      </c>
      <c r="K19" s="6"/>
      <c r="L19" s="22"/>
      <c r="Q19" s="12">
        <f t="shared" si="2"/>
        <v>14</v>
      </c>
    </row>
    <row r="20" spans="1:17" ht="22.5" hidden="1" customHeight="1" x14ac:dyDescent="0.25">
      <c r="A20" s="3"/>
      <c r="B20" s="4"/>
      <c r="C20" s="3"/>
      <c r="D20" s="3"/>
      <c r="E20" s="3"/>
      <c r="F20" s="3"/>
      <c r="G20" s="3" t="e">
        <f>'2'!I20</f>
        <v>#REF!</v>
      </c>
      <c r="H20" s="3"/>
      <c r="I20" s="14" t="e">
        <f t="shared" si="0"/>
        <v>#REF!</v>
      </c>
      <c r="J20" s="10"/>
      <c r="K20" s="6"/>
      <c r="L20" s="6"/>
      <c r="Q20" s="12">
        <f t="shared" si="2"/>
        <v>15</v>
      </c>
    </row>
    <row r="21" spans="1:17" ht="15" x14ac:dyDescent="0.25">
      <c r="A21" s="11"/>
      <c r="C21" s="11"/>
      <c r="D21" s="11"/>
      <c r="E21" s="11"/>
      <c r="F21" s="11"/>
      <c r="G21" s="11"/>
      <c r="H21" s="11"/>
      <c r="I21" s="13"/>
      <c r="J21" s="11"/>
    </row>
    <row r="23" spans="1:17" ht="18" customHeight="1" x14ac:dyDescent="0.25">
      <c r="A23" s="11"/>
      <c r="H23" s="12" t="s">
        <v>86</v>
      </c>
    </row>
    <row r="24" spans="1:17" hidden="1" x14ac:dyDescent="0.25">
      <c r="A24" s="11"/>
      <c r="B24" s="12" t="s">
        <v>38</v>
      </c>
    </row>
    <row r="25" spans="1:17" x14ac:dyDescent="0.25">
      <c r="A25" s="11"/>
      <c r="B25" s="12" t="s">
        <v>39</v>
      </c>
      <c r="H25" s="12" t="s">
        <v>37</v>
      </c>
    </row>
    <row r="26" spans="1:17" x14ac:dyDescent="0.25">
      <c r="A26" s="11"/>
    </row>
    <row r="27" spans="1:17" ht="26.25" customHeight="1" x14ac:dyDescent="0.25">
      <c r="A27" s="11"/>
    </row>
    <row r="28" spans="1:17" x14ac:dyDescent="0.25">
      <c r="A28" s="11"/>
      <c r="B28" s="15" t="s">
        <v>40</v>
      </c>
      <c r="H28" s="16" t="s">
        <v>52</v>
      </c>
    </row>
    <row r="29" spans="1:17" x14ac:dyDescent="0.25">
      <c r="A29" s="11"/>
      <c r="B29" s="17" t="s">
        <v>41</v>
      </c>
      <c r="H29" s="12" t="s">
        <v>53</v>
      </c>
    </row>
    <row r="30" spans="1:17" x14ac:dyDescent="0.25">
      <c r="A30" s="11"/>
    </row>
    <row r="31" spans="1:17" x14ac:dyDescent="0.25">
      <c r="A31" s="11"/>
    </row>
    <row r="32" spans="1:17" x14ac:dyDescent="0.25">
      <c r="A32" s="11"/>
    </row>
    <row r="33" spans="1:1" x14ac:dyDescent="0.25">
      <c r="A33" s="11"/>
    </row>
    <row r="34" spans="1:1" x14ac:dyDescent="0.25">
      <c r="A34" s="11"/>
    </row>
    <row r="35" spans="1:1" x14ac:dyDescent="0.25">
      <c r="A35" s="11"/>
    </row>
    <row r="36" spans="1:1" x14ac:dyDescent="0.25">
      <c r="A36" s="11"/>
    </row>
    <row r="37" spans="1:1" x14ac:dyDescent="0.25">
      <c r="A37" s="11"/>
    </row>
    <row r="38" spans="1:1" x14ac:dyDescent="0.25">
      <c r="A38" s="11"/>
    </row>
    <row r="39" spans="1:1" x14ac:dyDescent="0.25">
      <c r="A39" s="11"/>
    </row>
    <row r="40" spans="1:1" x14ac:dyDescent="0.25">
      <c r="A40" s="11"/>
    </row>
    <row r="41" spans="1:1" x14ac:dyDescent="0.25">
      <c r="A41" s="11"/>
    </row>
    <row r="42" spans="1:1" x14ac:dyDescent="0.25">
      <c r="A42" s="11"/>
    </row>
    <row r="43" spans="1:1" x14ac:dyDescent="0.25">
      <c r="A43" s="11"/>
    </row>
    <row r="44" spans="1:1" x14ac:dyDescent="0.25">
      <c r="A44" s="11"/>
    </row>
    <row r="45" spans="1:1" x14ac:dyDescent="0.25">
      <c r="A45" s="11"/>
    </row>
    <row r="46" spans="1:1" x14ac:dyDescent="0.25">
      <c r="A46" s="11"/>
    </row>
    <row r="47" spans="1:1" x14ac:dyDescent="0.25">
      <c r="A47" s="11"/>
    </row>
    <row r="48" spans="1:1" x14ac:dyDescent="0.25">
      <c r="A48" s="11"/>
    </row>
    <row r="49" spans="1:1" x14ac:dyDescent="0.25">
      <c r="A49" s="11"/>
    </row>
    <row r="50" spans="1:1" x14ac:dyDescent="0.25">
      <c r="A50" s="11"/>
    </row>
    <row r="51" spans="1:1" x14ac:dyDescent="0.25">
      <c r="A51" s="11"/>
    </row>
    <row r="52" spans="1:1" x14ac:dyDescent="0.25">
      <c r="A52" s="11"/>
    </row>
    <row r="53" spans="1:1" x14ac:dyDescent="0.25">
      <c r="A53" s="11"/>
    </row>
    <row r="54" spans="1:1" x14ac:dyDescent="0.25">
      <c r="A54" s="11"/>
    </row>
  </sheetData>
  <mergeCells count="3">
    <mergeCell ref="A1:L1"/>
    <mergeCell ref="A2:L2"/>
    <mergeCell ref="A3:L3"/>
  </mergeCells>
  <pageMargins left="1.4960629921259843" right="0.11811023622047245" top="0.74803149606299213" bottom="0.74803149606299213" header="0.31496062992125984" footer="0.31496062992125984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12</vt:i4>
      </vt:variant>
      <vt:variant>
        <vt:lpstr>Rentang Bernama</vt:lpstr>
      </vt:variant>
      <vt:variant>
        <vt:i4>11</vt:i4>
      </vt:variant>
    </vt:vector>
  </HeadingPairs>
  <TitlesOfParts>
    <vt:vector size="2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Puskesmas Janti</cp:lastModifiedBy>
  <cp:lastPrinted>2025-01-21T01:30:08Z</cp:lastPrinted>
  <dcterms:created xsi:type="dcterms:W3CDTF">2021-01-05T06:30:36Z</dcterms:created>
  <dcterms:modified xsi:type="dcterms:W3CDTF">2026-01-12T06:32:51Z</dcterms:modified>
</cp:coreProperties>
</file>