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SPM\"/>
    </mc:Choice>
  </mc:AlternateContent>
  <xr:revisionPtr revIDLastSave="0" documentId="8_{CA4526CE-A8E8-4A89-9A28-E47D883085A9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I29" i="1"/>
  <c r="H29" i="1"/>
  <c r="F29" i="1"/>
  <c r="E29" i="1"/>
  <c r="L28" i="1"/>
  <c r="K28" i="1"/>
  <c r="M28" i="1" s="1"/>
  <c r="J28" i="1"/>
  <c r="G28" i="1"/>
  <c r="L27" i="1"/>
  <c r="K27" i="1"/>
  <c r="M27" i="1" s="1"/>
  <c r="J27" i="1"/>
  <c r="G27" i="1"/>
  <c r="L26" i="1"/>
  <c r="K26" i="1"/>
  <c r="M26" i="1" s="1"/>
  <c r="J26" i="1"/>
  <c r="J29" i="1" s="1"/>
  <c r="G26" i="1"/>
  <c r="I25" i="1"/>
  <c r="H25" i="1"/>
  <c r="F25" i="1"/>
  <c r="E25" i="1"/>
  <c r="L24" i="1"/>
  <c r="K24" i="1"/>
  <c r="M24" i="1" s="1"/>
  <c r="J24" i="1"/>
  <c r="G24" i="1"/>
  <c r="L23" i="1"/>
  <c r="K23" i="1"/>
  <c r="J23" i="1"/>
  <c r="G23" i="1"/>
  <c r="L22" i="1"/>
  <c r="L25" i="1" s="1"/>
  <c r="K22" i="1"/>
  <c r="K25" i="1" s="1"/>
  <c r="J22" i="1"/>
  <c r="G22" i="1"/>
  <c r="G25" i="1" s="1"/>
  <c r="I21" i="1"/>
  <c r="H21" i="1"/>
  <c r="G21" i="1"/>
  <c r="F21" i="1"/>
  <c r="E21" i="1"/>
  <c r="L20" i="1"/>
  <c r="K20" i="1"/>
  <c r="M20" i="1" s="1"/>
  <c r="J20" i="1"/>
  <c r="G20" i="1"/>
  <c r="L19" i="1"/>
  <c r="L21" i="1" s="1"/>
  <c r="K19" i="1"/>
  <c r="M19" i="1" s="1"/>
  <c r="J19" i="1"/>
  <c r="G19" i="1"/>
  <c r="L18" i="1"/>
  <c r="K18" i="1"/>
  <c r="M18" i="1" s="1"/>
  <c r="J18" i="1"/>
  <c r="G18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I17" i="1"/>
  <c r="H17" i="1"/>
  <c r="F17" i="1"/>
  <c r="E17" i="1"/>
  <c r="C17" i="1"/>
  <c r="L16" i="1"/>
  <c r="K16" i="1"/>
  <c r="M16" i="1" s="1"/>
  <c r="N16" i="1" s="1"/>
  <c r="J16" i="1"/>
  <c r="G16" i="1"/>
  <c r="M15" i="1"/>
  <c r="N15" i="1" s="1"/>
  <c r="L15" i="1"/>
  <c r="K15" i="1"/>
  <c r="J15" i="1"/>
  <c r="G15" i="1"/>
  <c r="L14" i="1"/>
  <c r="L17" i="1" s="1"/>
  <c r="K14" i="1"/>
  <c r="M14" i="1" s="1"/>
  <c r="J14" i="1"/>
  <c r="J17" i="1" s="1"/>
  <c r="G14" i="1"/>
  <c r="D14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E30" i="1" l="1"/>
  <c r="G17" i="1"/>
  <c r="J21" i="1"/>
  <c r="K21" i="1"/>
  <c r="M23" i="1"/>
  <c r="N23" i="1" s="1"/>
  <c r="F30" i="1"/>
  <c r="N20" i="1"/>
  <c r="N27" i="1"/>
  <c r="H30" i="1"/>
  <c r="I30" i="1"/>
  <c r="J25" i="1"/>
  <c r="J30" i="1" s="1"/>
  <c r="G29" i="1"/>
  <c r="K29" i="1"/>
  <c r="G30" i="1"/>
  <c r="K30" i="1"/>
  <c r="N24" i="1"/>
  <c r="L30" i="1"/>
  <c r="N19" i="1"/>
  <c r="N26" i="1"/>
  <c r="M29" i="1"/>
  <c r="N28" i="1"/>
  <c r="N14" i="1"/>
  <c r="M17" i="1"/>
  <c r="N17" i="1" s="1"/>
  <c r="N18" i="1"/>
  <c r="M21" i="1"/>
  <c r="N21" i="1" s="1"/>
  <c r="M22" i="1"/>
  <c r="K17" i="1"/>
  <c r="N29" i="1" l="1"/>
  <c r="M25" i="1"/>
  <c r="N25" i="1" s="1"/>
  <c r="N22" i="1"/>
  <c r="M30" i="1" l="1"/>
  <c r="N30" i="1" s="1"/>
</calcChain>
</file>

<file path=xl/sharedStrings.xml><?xml version="1.0" encoding="utf-8"?>
<sst xmlns="http://schemas.openxmlformats.org/spreadsheetml/2006/main" count="43" uniqueCount="37">
  <si>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</si>
  <si>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</si>
  <si>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</si>
  <si>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</si>
  <si>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</si>
  <si>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</si>
  <si>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</si>
  <si>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</si>
  <si>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</si>
  <si>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</si>
  <si>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</si>
  <si>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</si>
  <si>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</si>
  <si>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</si>
  <si>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</si>
  <si>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</si>
  <si>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</si>
  <si>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</si>
  <si>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</si>
  <si>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</si>
  <si>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</si>
  <si>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</si>
  <si>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</si>
  <si>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</si>
  <si>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No</t>
  </si>
  <si>
    <t>Bulan</t>
  </si>
  <si>
    <t>Total Sasaran</t>
  </si>
  <si>
    <t>Total Capaian Puskesmas</t>
  </si>
  <si>
    <t>Total Capaian FKTP Jejaring Wilayah Puskesmas</t>
  </si>
  <si>
    <t>Pesesentase</t>
  </si>
  <si>
    <t>Keterangan</t>
  </si>
  <si>
    <t>Laki - Laki</t>
  </si>
  <si>
    <t>Perempuan</t>
  </si>
  <si>
    <t>Total</t>
  </si>
  <si>
    <t>Target/Sasaran 70%</t>
  </si>
  <si>
    <t>Total Capaian Skrining Hipertensi</t>
  </si>
  <si>
    <t>DATA CAPAIAN DETEKSI DINI FAKTOR RISIKO PENYAKIT HIPERTENSI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</si>
</sst>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980000"/>
      <name val="Calibri"/>
      <family val="2"/>
    </font>
    <font>
      <b/>
      <sz val="11"/>
      <color rgb="FF980000"/>
      <name val="Calibri"/>
      <family val="2"/>
    </font>
    <font>
      <b/>
      <sz val="12"/>
      <color theme="1"/>
      <name val="Calibri"/>
      <family val="2"/>
    </font>
    <font>
      <sz val="11"/>
      <color rgb="FF1A1A1A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6" fillId="0" borderId="9" xfId="0" applyFont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2" fillId="0" borderId="2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 indent="3"/>
    </xf>
    <xf numFmtId="0" fontId="1" fillId="0" borderId="0" xfId="0" applyFont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7" fillId="5" borderId="13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16" xfId="0" applyFont="1" applyBorder="1"/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right"/>
    </xf>
    <xf numFmtId="0" fontId="20" fillId="0" borderId="18" xfId="0" applyFont="1" applyBorder="1" applyAlignment="1">
      <alignment horizontal="center"/>
    </xf>
    <xf numFmtId="3" fontId="19" fillId="0" borderId="18" xfId="0" applyNumberFormat="1" applyFont="1" applyBorder="1" applyAlignment="1">
      <alignment horizontal="center" vertical="center"/>
    </xf>
    <xf numFmtId="3" fontId="14" fillId="4" borderId="8" xfId="0" applyNumberFormat="1" applyFont="1" applyFill="1" applyBorder="1" applyAlignment="1">
      <alignment horizontal="right"/>
    </xf>
    <xf numFmtId="3" fontId="14" fillId="4" borderId="7" xfId="0" applyNumberFormat="1" applyFont="1" applyFill="1" applyBorder="1" applyAlignment="1">
      <alignment horizontal="right"/>
    </xf>
    <xf numFmtId="3" fontId="21" fillId="4" borderId="9" xfId="0" applyNumberFormat="1" applyFont="1" applyFill="1" applyBorder="1" applyAlignment="1">
      <alignment horizontal="right"/>
    </xf>
    <xf numFmtId="0" fontId="21" fillId="4" borderId="18" xfId="0" applyFont="1" applyFill="1" applyBorder="1" applyAlignment="1">
      <alignment horizontal="center"/>
    </xf>
    <xf numFmtId="3" fontId="22" fillId="4" borderId="18" xfId="0" applyNumberFormat="1" applyFont="1" applyFill="1" applyBorder="1" applyAlignment="1">
      <alignment horizontal="center" vertical="center"/>
    </xf>
    <xf numFmtId="3" fontId="22" fillId="4" borderId="17" xfId="0" applyNumberFormat="1" applyFont="1" applyFill="1" applyBorder="1" applyAlignment="1">
      <alignment horizontal="center" vertical="center"/>
    </xf>
    <xf numFmtId="3" fontId="14" fillId="4" borderId="10" xfId="0" applyNumberFormat="1" applyFont="1" applyFill="1" applyBorder="1" applyAlignment="1">
      <alignment horizontal="right"/>
    </xf>
    <xf numFmtId="3" fontId="14" fillId="4" borderId="19" xfId="0" applyNumberFormat="1" applyFont="1" applyFill="1" applyBorder="1" applyAlignment="1">
      <alignment horizontal="right"/>
    </xf>
    <xf numFmtId="3" fontId="21" fillId="4" borderId="11" xfId="0" applyNumberFormat="1" applyFont="1" applyFill="1" applyBorder="1" applyAlignment="1">
      <alignment horizontal="right"/>
    </xf>
    <xf numFmtId="0" fontId="21" fillId="4" borderId="17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9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U830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B10" sqref="B10:N10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6.7109375" customWidth="1"/>
    <col min="4" max="4" width="18.140625" customWidth="1"/>
    <col min="5" max="5" width="20" customWidth="1"/>
    <col min="6" max="6" width="12" customWidth="1"/>
    <col min="7" max="7" width="17.140625" customWidth="1"/>
    <col min="8" max="8" width="20" customWidth="1"/>
    <col min="9" max="9" width="15.85546875" customWidth="1"/>
    <col min="10" max="10" width="18.28515625" customWidth="1"/>
    <col min="11" max="11" width="20.5703125" customWidth="1"/>
    <col min="12" max="13" width="11.28515625" customWidth="1"/>
    <col min="14" max="14" width="12.5703125" customWidth="1"/>
    <col min="15" max="15" width="14.140625" customWidth="1"/>
    <col min="16" max="16" width="11.28515625" customWidth="1"/>
    <col min="17" max="17" width="13.85546875" customWidth="1"/>
    <col min="18" max="18" width="10.5703125" customWidth="1"/>
    <col min="19" max="19" width="8.140625" customWidth="1"/>
    <col min="20" max="20" width="13.5703125" customWidth="1"/>
    <col min="21" max="23" width="8.140625" customWidth="1"/>
    <col min="24" max="52" width="11.28515625" customWidth="1"/>
  </cols>
  <sheetData>
    <row r="1" spans="1:21" s="6" customFormat="1" ht="12.95" customHeight="1" x14ac:dyDescent="0.25">
      <c r="B1" s="15" t="s">
        <v>17</v>
      </c>
      <c r="C1" s="15"/>
      <c r="D1" s="15"/>
      <c r="E1" s="15"/>
      <c r="F1" s="15"/>
      <c r="G1" s="15"/>
      <c r="H1" s="15"/>
      <c r="I1" s="15"/>
    </row>
    <row r="2" spans="1:21" s="6" customFormat="1" ht="12.95" customHeight="1" x14ac:dyDescent="0.25">
      <c r="B2" s="15" t="s">
        <v>18</v>
      </c>
      <c r="C2" s="15"/>
      <c r="D2" s="15"/>
      <c r="E2" s="15"/>
      <c r="F2" s="15"/>
      <c r="G2" s="15"/>
      <c r="H2" s="15"/>
      <c r="I2" s="15"/>
    </row>
    <row r="3" spans="1:21" s="6" customFormat="1" ht="21" customHeight="1" x14ac:dyDescent="0.25">
      <c r="B3" s="16" t="s">
        <v>19</v>
      </c>
      <c r="C3" s="16"/>
      <c r="D3" s="16"/>
      <c r="E3" s="16"/>
      <c r="F3" s="16"/>
      <c r="G3" s="16"/>
      <c r="H3" s="16"/>
      <c r="I3" s="16"/>
    </row>
    <row r="4" spans="1:21" s="6" customFormat="1" ht="12.95" customHeight="1" x14ac:dyDescent="0.25">
      <c r="B4" s="15" t="s">
        <v>20</v>
      </c>
      <c r="C4" s="15"/>
      <c r="D4" s="15"/>
      <c r="E4" s="15"/>
      <c r="F4" s="15"/>
      <c r="G4" s="15"/>
      <c r="H4" s="15"/>
      <c r="I4" s="15"/>
    </row>
    <row r="5" spans="1:21" ht="12.95" customHeight="1" x14ac:dyDescent="0.25">
      <c r="B5" s="7"/>
      <c r="C5" s="17" t="s">
        <v>21</v>
      </c>
      <c r="D5" s="17"/>
      <c r="E5" s="17"/>
      <c r="F5" s="17"/>
      <c r="G5" s="17"/>
      <c r="H5" s="17"/>
      <c r="I5" s="7"/>
    </row>
    <row r="6" spans="1:21" ht="15.75" customHeight="1" x14ac:dyDescent="0.25">
      <c r="B6" s="18" t="s">
        <v>22</v>
      </c>
      <c r="C6" s="18"/>
      <c r="D6" s="18"/>
      <c r="E6" s="18"/>
      <c r="F6" s="18"/>
      <c r="G6" s="18"/>
      <c r="H6" s="18"/>
      <c r="I6" s="18"/>
    </row>
    <row r="7" spans="1:21" ht="12" customHeight="1" x14ac:dyDescent="0.25">
      <c r="K7" s="6"/>
      <c r="L7" s="8"/>
      <c r="M7" s="8"/>
      <c r="N7" s="8"/>
      <c r="O7" s="8"/>
      <c r="P7" s="8"/>
      <c r="Q7" s="8"/>
      <c r="R7" s="6"/>
      <c r="S7" s="6"/>
      <c r="T7" s="6"/>
      <c r="U7" s="6"/>
    </row>
    <row r="9" spans="1:21" ht="15" customHeight="1" x14ac:dyDescent="0.25">
      <c r="B9" s="19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21" ht="15" customHeight="1" x14ac:dyDescent="0.25">
      <c r="B10" s="19" t="s">
        <v>23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21" ht="15" customHeight="1" thickBot="1" x14ac:dyDescent="0.3"/>
    <row r="12" spans="1:21" ht="15.75" customHeight="1" x14ac:dyDescent="0.25">
      <c r="A12" s="38" t="s">
        <v>24</v>
      </c>
      <c r="B12" s="39" t="s">
        <v>25</v>
      </c>
      <c r="C12" s="20" t="s">
        <v>26</v>
      </c>
      <c r="D12" s="20" t="s">
        <v>34</v>
      </c>
      <c r="E12" s="21" t="s">
        <v>27</v>
      </c>
      <c r="F12" s="22"/>
      <c r="G12" s="23"/>
      <c r="H12" s="24" t="s">
        <v>28</v>
      </c>
      <c r="I12" s="22"/>
      <c r="J12" s="23"/>
      <c r="K12" s="25" t="s">
        <v>35</v>
      </c>
      <c r="L12" s="22"/>
      <c r="M12" s="23"/>
      <c r="N12" s="40" t="s">
        <v>29</v>
      </c>
      <c r="O12" s="41" t="s">
        <v>30</v>
      </c>
    </row>
    <row r="13" spans="1:21" ht="15.75" customHeight="1" x14ac:dyDescent="0.25">
      <c r="A13" s="26"/>
      <c r="B13" s="27"/>
      <c r="C13" s="28"/>
      <c r="D13" s="28"/>
      <c r="E13" s="29" t="s">
        <v>31</v>
      </c>
      <c r="F13" s="30" t="s">
        <v>32</v>
      </c>
      <c r="G13" s="31" t="s">
        <v>33</v>
      </c>
      <c r="H13" s="32" t="s">
        <v>31</v>
      </c>
      <c r="I13" s="33" t="s">
        <v>32</v>
      </c>
      <c r="J13" s="34" t="s">
        <v>33</v>
      </c>
      <c r="K13" s="35" t="s">
        <v>31</v>
      </c>
      <c r="L13" s="36" t="s">
        <v>32</v>
      </c>
      <c r="M13" s="37" t="s">
        <v>33</v>
      </c>
      <c r="N13" s="28"/>
      <c r="O13" s="28"/>
    </row>
    <row r="14" spans="1:21" ht="15.75" customHeight="1" x14ac:dyDescent="0.3">
      <c r="A14" s="1">
        <v>1</v>
      </c>
      <c r="B14" s="9" t="s">
        <v>1</v>
      </c>
      <c r="C14" s="42">
        <v>47372</v>
      </c>
      <c r="D14" s="43">
        <f>90%*C14</f>
        <v>42634.8</v>
      </c>
      <c r="E14" s="12">
        <v>591</v>
      </c>
      <c r="F14" s="13">
        <v>817</v>
      </c>
      <c r="G14" s="44">
        <f t="shared" ref="G14:G16" si="0">SUM(E14:F14)</f>
        <v>1408</v>
      </c>
      <c r="H14" s="12"/>
      <c r="I14" s="13"/>
      <c r="J14" s="44">
        <f t="shared" ref="J14:J16" si="1">SUM(H14:I14)</f>
        <v>0</v>
      </c>
      <c r="K14" s="12">
        <f t="shared" ref="K14:L16" si="2">SUM(E14,H14)</f>
        <v>591</v>
      </c>
      <c r="L14" s="13">
        <f t="shared" si="2"/>
        <v>817</v>
      </c>
      <c r="M14" s="44">
        <f t="shared" ref="M14:M16" si="3">SUM(K14:L14)</f>
        <v>1408</v>
      </c>
      <c r="N14" s="45">
        <f t="shared" ref="N14:N30" si="4">M14/D14*100</f>
        <v>3.3024665296893616</v>
      </c>
      <c r="O14" s="45"/>
    </row>
    <row r="15" spans="1:21" ht="15.75" customHeight="1" x14ac:dyDescent="0.3">
      <c r="A15" s="1">
        <v>2</v>
      </c>
      <c r="B15" s="2" t="s">
        <v>2</v>
      </c>
      <c r="C15" s="46"/>
      <c r="D15" s="46"/>
      <c r="E15" s="12">
        <v>1837</v>
      </c>
      <c r="F15" s="13">
        <v>2756</v>
      </c>
      <c r="G15" s="44">
        <f t="shared" si="0"/>
        <v>4593</v>
      </c>
      <c r="H15" s="12"/>
      <c r="I15" s="13"/>
      <c r="J15" s="44">
        <f t="shared" si="1"/>
        <v>0</v>
      </c>
      <c r="K15" s="12">
        <f t="shared" si="2"/>
        <v>1837</v>
      </c>
      <c r="L15" s="13">
        <f t="shared" si="2"/>
        <v>2756</v>
      </c>
      <c r="M15" s="44">
        <f t="shared" si="3"/>
        <v>4593</v>
      </c>
      <c r="N15" s="45" t="e">
        <f t="shared" si="4"/>
        <v>#DIV/0!</v>
      </c>
      <c r="O15" s="45"/>
    </row>
    <row r="16" spans="1:21" ht="15.75" customHeight="1" x14ac:dyDescent="0.3">
      <c r="A16" s="1">
        <v>3</v>
      </c>
      <c r="B16" s="2" t="s">
        <v>3</v>
      </c>
      <c r="C16" s="46"/>
      <c r="D16" s="46"/>
      <c r="E16" s="12">
        <v>1862</v>
      </c>
      <c r="F16" s="13">
        <v>2276</v>
      </c>
      <c r="G16" s="44">
        <f t="shared" si="0"/>
        <v>4138</v>
      </c>
      <c r="H16" s="12"/>
      <c r="I16" s="13"/>
      <c r="J16" s="44">
        <f t="shared" si="1"/>
        <v>0</v>
      </c>
      <c r="K16" s="12">
        <f t="shared" si="2"/>
        <v>1862</v>
      </c>
      <c r="L16" s="13">
        <f t="shared" si="2"/>
        <v>2276</v>
      </c>
      <c r="M16" s="44">
        <f t="shared" si="3"/>
        <v>4138</v>
      </c>
      <c r="N16" s="45" t="e">
        <f t="shared" si="4"/>
        <v>#DIV/0!</v>
      </c>
      <c r="O16" s="45"/>
    </row>
    <row r="17" spans="1:15" ht="15.75" customHeight="1" x14ac:dyDescent="0.3">
      <c r="A17" s="3">
        <v>4</v>
      </c>
      <c r="B17" s="4" t="s">
        <v>4</v>
      </c>
      <c r="C17" s="47">
        <f t="shared" ref="C17:M17" si="5">SUM(C14:C16)</f>
        <v>47372</v>
      </c>
      <c r="D17" s="47">
        <f t="shared" si="5"/>
        <v>42634.8</v>
      </c>
      <c r="E17" s="47">
        <f t="shared" si="5"/>
        <v>4290</v>
      </c>
      <c r="F17" s="48">
        <f t="shared" si="5"/>
        <v>5849</v>
      </c>
      <c r="G17" s="49">
        <f t="shared" si="5"/>
        <v>10139</v>
      </c>
      <c r="H17" s="47">
        <f t="shared" si="5"/>
        <v>0</v>
      </c>
      <c r="I17" s="48">
        <f t="shared" si="5"/>
        <v>0</v>
      </c>
      <c r="J17" s="49">
        <f t="shared" si="5"/>
        <v>0</v>
      </c>
      <c r="K17" s="47">
        <f t="shared" si="5"/>
        <v>4290</v>
      </c>
      <c r="L17" s="48">
        <f t="shared" si="5"/>
        <v>5849</v>
      </c>
      <c r="M17" s="49">
        <f t="shared" si="5"/>
        <v>10139</v>
      </c>
      <c r="N17" s="50">
        <f t="shared" si="4"/>
        <v>23.781042716278719</v>
      </c>
      <c r="O17" s="45"/>
    </row>
    <row r="18" spans="1:15" ht="15.75" customHeight="1" x14ac:dyDescent="0.3">
      <c r="A18" s="1">
        <v>5</v>
      </c>
      <c r="B18" s="2" t="s">
        <v>5</v>
      </c>
      <c r="C18" s="46">
        <f t="shared" ref="C18:D30" si="6">C17</f>
        <v>47372</v>
      </c>
      <c r="D18" s="46">
        <f t="shared" si="6"/>
        <v>42634.8</v>
      </c>
      <c r="E18" s="12">
        <v>2007</v>
      </c>
      <c r="F18" s="13">
        <v>2888</v>
      </c>
      <c r="G18" s="44">
        <f t="shared" ref="G18:G20" si="7">SUM(E18:F18)</f>
        <v>4895</v>
      </c>
      <c r="H18" s="12"/>
      <c r="I18" s="13"/>
      <c r="J18" s="44">
        <f t="shared" ref="J18:J20" si="8">SUM(H18:I18)</f>
        <v>0</v>
      </c>
      <c r="K18" s="12">
        <f t="shared" ref="K18:L20" si="9">SUM(E18,H18)</f>
        <v>2007</v>
      </c>
      <c r="L18" s="13">
        <f t="shared" si="9"/>
        <v>2888</v>
      </c>
      <c r="M18" s="44">
        <f t="shared" ref="M18:M20" si="10">SUM(K18:L18)</f>
        <v>4895</v>
      </c>
      <c r="N18" s="45">
        <f t="shared" si="4"/>
        <v>11.48123129462317</v>
      </c>
      <c r="O18" s="45"/>
    </row>
    <row r="19" spans="1:15" ht="15.75" customHeight="1" x14ac:dyDescent="0.3">
      <c r="A19" s="1">
        <v>6</v>
      </c>
      <c r="B19" s="2" t="s">
        <v>6</v>
      </c>
      <c r="C19" s="46">
        <f t="shared" si="6"/>
        <v>47372</v>
      </c>
      <c r="D19" s="46">
        <f t="shared" si="6"/>
        <v>42634.8</v>
      </c>
      <c r="E19" s="12">
        <v>1035</v>
      </c>
      <c r="F19" s="13">
        <v>1489</v>
      </c>
      <c r="G19" s="44">
        <f t="shared" si="7"/>
        <v>2524</v>
      </c>
      <c r="H19" s="12"/>
      <c r="I19" s="13"/>
      <c r="J19" s="44">
        <f t="shared" si="8"/>
        <v>0</v>
      </c>
      <c r="K19" s="12">
        <f t="shared" si="9"/>
        <v>1035</v>
      </c>
      <c r="L19" s="13">
        <f t="shared" si="9"/>
        <v>1489</v>
      </c>
      <c r="M19" s="44">
        <f t="shared" si="10"/>
        <v>2524</v>
      </c>
      <c r="N19" s="45">
        <f t="shared" si="4"/>
        <v>5.9200465347556452</v>
      </c>
      <c r="O19" s="45"/>
    </row>
    <row r="20" spans="1:15" ht="15.75" customHeight="1" x14ac:dyDescent="0.3">
      <c r="A20" s="5">
        <v>7</v>
      </c>
      <c r="B20" s="2" t="s">
        <v>7</v>
      </c>
      <c r="C20" s="46">
        <f t="shared" si="6"/>
        <v>47372</v>
      </c>
      <c r="D20" s="46">
        <f t="shared" si="6"/>
        <v>42634.8</v>
      </c>
      <c r="E20" s="12">
        <v>6464</v>
      </c>
      <c r="F20" s="13">
        <v>7901</v>
      </c>
      <c r="G20" s="44">
        <f t="shared" si="7"/>
        <v>14365</v>
      </c>
      <c r="H20" s="12"/>
      <c r="I20" s="13"/>
      <c r="J20" s="44">
        <f t="shared" si="8"/>
        <v>0</v>
      </c>
      <c r="K20" s="12">
        <f t="shared" si="9"/>
        <v>6464</v>
      </c>
      <c r="L20" s="13">
        <f t="shared" si="9"/>
        <v>7901</v>
      </c>
      <c r="M20" s="44">
        <f t="shared" si="10"/>
        <v>14365</v>
      </c>
      <c r="N20" s="45">
        <f t="shared" si="4"/>
        <v>33.693133308940112</v>
      </c>
      <c r="O20" s="45"/>
    </row>
    <row r="21" spans="1:15" ht="15.75" customHeight="1" x14ac:dyDescent="0.3">
      <c r="A21" s="3">
        <v>8</v>
      </c>
      <c r="B21" s="4" t="s">
        <v>8</v>
      </c>
      <c r="C21" s="51">
        <f t="shared" si="6"/>
        <v>47372</v>
      </c>
      <c r="D21" s="51">
        <f t="shared" si="6"/>
        <v>42634.8</v>
      </c>
      <c r="E21" s="47">
        <f t="shared" ref="E21:M21" si="11">SUM(E18:E20)</f>
        <v>9506</v>
      </c>
      <c r="F21" s="48">
        <f t="shared" si="11"/>
        <v>12278</v>
      </c>
      <c r="G21" s="49">
        <f t="shared" si="11"/>
        <v>21784</v>
      </c>
      <c r="H21" s="47">
        <f t="shared" si="11"/>
        <v>0</v>
      </c>
      <c r="I21" s="48">
        <f t="shared" si="11"/>
        <v>0</v>
      </c>
      <c r="J21" s="49">
        <f t="shared" si="11"/>
        <v>0</v>
      </c>
      <c r="K21" s="47">
        <f t="shared" si="11"/>
        <v>9506</v>
      </c>
      <c r="L21" s="48">
        <f t="shared" si="11"/>
        <v>12278</v>
      </c>
      <c r="M21" s="49">
        <f t="shared" si="11"/>
        <v>21784</v>
      </c>
      <c r="N21" s="50">
        <f t="shared" si="4"/>
        <v>51.094411138318932</v>
      </c>
      <c r="O21" s="45"/>
    </row>
    <row r="22" spans="1:15" ht="15.75" customHeight="1" x14ac:dyDescent="0.3">
      <c r="A22" s="1">
        <v>9</v>
      </c>
      <c r="B22" s="2" t="s">
        <v>9</v>
      </c>
      <c r="C22" s="46">
        <f t="shared" si="6"/>
        <v>47372</v>
      </c>
      <c r="D22" s="46">
        <f t="shared" si="6"/>
        <v>42634.8</v>
      </c>
      <c r="E22" s="12">
        <v>714</v>
      </c>
      <c r="F22" s="13">
        <v>1071</v>
      </c>
      <c r="G22" s="44">
        <f t="shared" ref="G22:G24" si="12">SUM(E22:F22)</f>
        <v>1785</v>
      </c>
      <c r="H22" s="12"/>
      <c r="I22" s="13"/>
      <c r="J22" s="44">
        <f t="shared" ref="J22:J24" si="13">SUM(H22:I22)</f>
        <v>0</v>
      </c>
      <c r="K22" s="12">
        <f t="shared" ref="K22:L24" si="14">SUM(E22,H22)</f>
        <v>714</v>
      </c>
      <c r="L22" s="13">
        <f t="shared" si="14"/>
        <v>1071</v>
      </c>
      <c r="M22" s="44">
        <f t="shared" ref="M22:M24" si="15">SUM(K22:L22)</f>
        <v>1785</v>
      </c>
      <c r="N22" s="45">
        <f t="shared" si="4"/>
        <v>4.1867207070280612</v>
      </c>
      <c r="O22" s="45"/>
    </row>
    <row r="23" spans="1:15" ht="15.75" customHeight="1" x14ac:dyDescent="0.3">
      <c r="A23" s="1">
        <v>10</v>
      </c>
      <c r="B23" s="2" t="s">
        <v>10</v>
      </c>
      <c r="C23" s="46">
        <f t="shared" si="6"/>
        <v>47372</v>
      </c>
      <c r="D23" s="46">
        <f t="shared" si="6"/>
        <v>42634.8</v>
      </c>
      <c r="E23" s="12">
        <v>120</v>
      </c>
      <c r="F23" s="13">
        <v>111</v>
      </c>
      <c r="G23" s="44">
        <f t="shared" si="12"/>
        <v>231</v>
      </c>
      <c r="H23" s="12"/>
      <c r="I23" s="13"/>
      <c r="J23" s="44">
        <f t="shared" si="13"/>
        <v>0</v>
      </c>
      <c r="K23" s="12">
        <f t="shared" si="14"/>
        <v>120</v>
      </c>
      <c r="L23" s="13">
        <f t="shared" si="14"/>
        <v>111</v>
      </c>
      <c r="M23" s="44">
        <f t="shared" si="15"/>
        <v>231</v>
      </c>
      <c r="N23" s="45">
        <f t="shared" si="4"/>
        <v>0.54181091502716083</v>
      </c>
      <c r="O23" s="45"/>
    </row>
    <row r="24" spans="1:15" ht="15.75" customHeight="1" x14ac:dyDescent="0.3">
      <c r="A24" s="1">
        <v>11</v>
      </c>
      <c r="B24" s="2" t="s">
        <v>11</v>
      </c>
      <c r="C24" s="46">
        <f t="shared" si="6"/>
        <v>47372</v>
      </c>
      <c r="D24" s="46">
        <f t="shared" si="6"/>
        <v>42634.8</v>
      </c>
      <c r="E24" s="12">
        <v>99</v>
      </c>
      <c r="F24" s="13">
        <v>122</v>
      </c>
      <c r="G24" s="44">
        <f t="shared" si="12"/>
        <v>221</v>
      </c>
      <c r="H24" s="12"/>
      <c r="I24" s="13"/>
      <c r="J24" s="44">
        <f t="shared" si="13"/>
        <v>0</v>
      </c>
      <c r="K24" s="12">
        <f t="shared" si="14"/>
        <v>99</v>
      </c>
      <c r="L24" s="13">
        <f t="shared" si="14"/>
        <v>122</v>
      </c>
      <c r="M24" s="44">
        <f t="shared" si="15"/>
        <v>221</v>
      </c>
      <c r="N24" s="45">
        <f t="shared" si="4"/>
        <v>0.51835589706061713</v>
      </c>
      <c r="O24" s="45"/>
    </row>
    <row r="25" spans="1:15" ht="15.75" customHeight="1" x14ac:dyDescent="0.3">
      <c r="A25" s="3">
        <v>12</v>
      </c>
      <c r="B25" s="4" t="s">
        <v>12</v>
      </c>
      <c r="C25" s="51">
        <f t="shared" si="6"/>
        <v>47372</v>
      </c>
      <c r="D25" s="51">
        <f t="shared" si="6"/>
        <v>42634.8</v>
      </c>
      <c r="E25" s="47">
        <f t="shared" ref="E25:M25" si="16">SUM(E22:E24)</f>
        <v>933</v>
      </c>
      <c r="F25" s="48">
        <f t="shared" si="16"/>
        <v>1304</v>
      </c>
      <c r="G25" s="49">
        <f t="shared" si="16"/>
        <v>2237</v>
      </c>
      <c r="H25" s="47">
        <f t="shared" si="16"/>
        <v>0</v>
      </c>
      <c r="I25" s="48">
        <f t="shared" si="16"/>
        <v>0</v>
      </c>
      <c r="J25" s="49">
        <f t="shared" si="16"/>
        <v>0</v>
      </c>
      <c r="K25" s="47">
        <f t="shared" si="16"/>
        <v>933</v>
      </c>
      <c r="L25" s="48">
        <f t="shared" si="16"/>
        <v>1304</v>
      </c>
      <c r="M25" s="49">
        <f t="shared" si="16"/>
        <v>2237</v>
      </c>
      <c r="N25" s="50">
        <f t="shared" si="4"/>
        <v>5.2468875191158393</v>
      </c>
      <c r="O25" s="45"/>
    </row>
    <row r="26" spans="1:15" ht="15.75" customHeight="1" x14ac:dyDescent="0.3">
      <c r="A26" s="1">
        <v>13</v>
      </c>
      <c r="B26" s="2" t="s">
        <v>13</v>
      </c>
      <c r="C26" s="46">
        <f t="shared" si="6"/>
        <v>47372</v>
      </c>
      <c r="D26" s="46">
        <f t="shared" si="6"/>
        <v>42634.8</v>
      </c>
      <c r="E26" s="12">
        <v>207</v>
      </c>
      <c r="F26" s="13">
        <v>251</v>
      </c>
      <c r="G26" s="44">
        <f t="shared" ref="G26:G28" si="17">SUM(E26:F26)</f>
        <v>458</v>
      </c>
      <c r="H26" s="12"/>
      <c r="I26" s="13"/>
      <c r="J26" s="44">
        <f t="shared" ref="J26:J28" si="18">SUM(H26:I26)</f>
        <v>0</v>
      </c>
      <c r="K26" s="12">
        <f t="shared" ref="K26:L28" si="19">SUM(E26,H26)</f>
        <v>207</v>
      </c>
      <c r="L26" s="13">
        <f t="shared" si="19"/>
        <v>251</v>
      </c>
      <c r="M26" s="44">
        <f t="shared" ref="M26:M28" si="20">SUM(K26:L26)</f>
        <v>458</v>
      </c>
      <c r="N26" s="45">
        <f t="shared" si="4"/>
        <v>1.0742398228677044</v>
      </c>
      <c r="O26" s="45"/>
    </row>
    <row r="27" spans="1:15" ht="15.75" customHeight="1" x14ac:dyDescent="0.3">
      <c r="A27" s="1">
        <v>14</v>
      </c>
      <c r="B27" s="2" t="s">
        <v>14</v>
      </c>
      <c r="C27" s="46">
        <f t="shared" si="6"/>
        <v>47372</v>
      </c>
      <c r="D27" s="46">
        <f t="shared" si="6"/>
        <v>42634.8</v>
      </c>
      <c r="E27" s="12">
        <v>104</v>
      </c>
      <c r="F27" s="13">
        <v>162</v>
      </c>
      <c r="G27" s="44">
        <f t="shared" si="17"/>
        <v>266</v>
      </c>
      <c r="H27" s="12"/>
      <c r="I27" s="13"/>
      <c r="J27" s="44">
        <f t="shared" si="18"/>
        <v>0</v>
      </c>
      <c r="K27" s="12">
        <f t="shared" si="19"/>
        <v>104</v>
      </c>
      <c r="L27" s="13">
        <f t="shared" si="19"/>
        <v>162</v>
      </c>
      <c r="M27" s="44">
        <f t="shared" si="20"/>
        <v>266</v>
      </c>
      <c r="N27" s="45">
        <f t="shared" si="4"/>
        <v>0.62390347791006395</v>
      </c>
      <c r="O27" s="45"/>
    </row>
    <row r="28" spans="1:15" ht="15.75" customHeight="1" x14ac:dyDescent="0.3">
      <c r="A28" s="1">
        <v>15</v>
      </c>
      <c r="B28" s="2" t="s">
        <v>15</v>
      </c>
      <c r="C28" s="46">
        <f t="shared" si="6"/>
        <v>47372</v>
      </c>
      <c r="D28" s="46">
        <f t="shared" si="6"/>
        <v>42634.8</v>
      </c>
      <c r="E28" s="12">
        <v>1594</v>
      </c>
      <c r="F28" s="13">
        <v>2391</v>
      </c>
      <c r="G28" s="44">
        <f t="shared" si="17"/>
        <v>3985</v>
      </c>
      <c r="H28" s="12"/>
      <c r="I28" s="13"/>
      <c r="J28" s="44">
        <f t="shared" si="18"/>
        <v>0</v>
      </c>
      <c r="K28" s="12">
        <f t="shared" si="19"/>
        <v>1594</v>
      </c>
      <c r="L28" s="13">
        <f t="shared" si="19"/>
        <v>2391</v>
      </c>
      <c r="M28" s="44">
        <f t="shared" si="20"/>
        <v>3985</v>
      </c>
      <c r="N28" s="45">
        <f t="shared" si="4"/>
        <v>9.3468246596676892</v>
      </c>
      <c r="O28" s="45"/>
    </row>
    <row r="29" spans="1:15" ht="15.75" customHeight="1" thickBot="1" x14ac:dyDescent="0.35">
      <c r="A29" s="10">
        <v>16</v>
      </c>
      <c r="B29" s="11" t="s">
        <v>16</v>
      </c>
      <c r="C29" s="52">
        <f t="shared" si="6"/>
        <v>47372</v>
      </c>
      <c r="D29" s="52">
        <f t="shared" si="6"/>
        <v>42634.8</v>
      </c>
      <c r="E29" s="53">
        <f t="shared" ref="E29:M29" si="21">SUM(E26:E28)</f>
        <v>1905</v>
      </c>
      <c r="F29" s="54">
        <f t="shared" si="21"/>
        <v>2804</v>
      </c>
      <c r="G29" s="55">
        <f t="shared" si="21"/>
        <v>4709</v>
      </c>
      <c r="H29" s="53">
        <f t="shared" si="21"/>
        <v>0</v>
      </c>
      <c r="I29" s="54">
        <f t="shared" si="21"/>
        <v>0</v>
      </c>
      <c r="J29" s="55">
        <f t="shared" si="21"/>
        <v>0</v>
      </c>
      <c r="K29" s="53">
        <f t="shared" si="21"/>
        <v>1905</v>
      </c>
      <c r="L29" s="54">
        <f t="shared" si="21"/>
        <v>2804</v>
      </c>
      <c r="M29" s="55">
        <f t="shared" si="21"/>
        <v>4709</v>
      </c>
      <c r="N29" s="56">
        <f t="shared" si="4"/>
        <v>11.044967960445456</v>
      </c>
      <c r="O29" s="45"/>
    </row>
    <row r="30" spans="1:15" ht="15.75" customHeight="1" thickBot="1" x14ac:dyDescent="0.3">
      <c r="A30" s="57" t="s">
        <v>0</v>
      </c>
      <c r="B30" s="14"/>
      <c r="C30" s="58">
        <f t="shared" si="6"/>
        <v>47372</v>
      </c>
      <c r="D30" s="58">
        <f t="shared" si="6"/>
        <v>42634.8</v>
      </c>
      <c r="E30" s="59">
        <f t="shared" ref="E30:M30" si="22">SUM(E29,E25,E21,E17)</f>
        <v>16634</v>
      </c>
      <c r="F30" s="60">
        <f t="shared" si="22"/>
        <v>22235</v>
      </c>
      <c r="G30" s="61">
        <f t="shared" si="22"/>
        <v>38869</v>
      </c>
      <c r="H30" s="59">
        <f t="shared" si="22"/>
        <v>0</v>
      </c>
      <c r="I30" s="60">
        <f t="shared" si="22"/>
        <v>0</v>
      </c>
      <c r="J30" s="61">
        <f t="shared" si="22"/>
        <v>0</v>
      </c>
      <c r="K30" s="59">
        <f t="shared" si="22"/>
        <v>16634</v>
      </c>
      <c r="L30" s="60">
        <f t="shared" si="22"/>
        <v>22235</v>
      </c>
      <c r="M30" s="61">
        <f t="shared" si="22"/>
        <v>38869</v>
      </c>
      <c r="N30" s="62">
        <f t="shared" si="4"/>
        <v>91.167309334158944</v>
      </c>
      <c r="O30" s="63"/>
    </row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</sheetData>
  <mergeCells count="18">
    <mergeCell ref="A30:B30"/>
    <mergeCell ref="A12:A13"/>
    <mergeCell ref="B12:B13"/>
    <mergeCell ref="C12:C13"/>
    <mergeCell ref="D12:D13"/>
    <mergeCell ref="E12:G12"/>
    <mergeCell ref="H12:J12"/>
    <mergeCell ref="K12:M12"/>
    <mergeCell ref="N12:N13"/>
    <mergeCell ref="O12:O13"/>
    <mergeCell ref="B6:I6"/>
    <mergeCell ref="B9:N9"/>
    <mergeCell ref="B10:N10"/>
    <mergeCell ref="B1:I1"/>
    <mergeCell ref="B2:I2"/>
    <mergeCell ref="B3:I3"/>
    <mergeCell ref="B4:I4"/>
    <mergeCell ref="C5:H5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2026-01-15T01:05:33Z</dcterms:modified>
</cp:coreProperties>
</file>