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B91D6E83-0AB7-5D43-9482-75C2FBAAFD0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 POSYANDU AKTIF" sheetId="1" r:id="rId1"/>
    <sheet name="DATA TELAAH POSYANDU NON-ILP" sheetId="7" state="hidden" r:id="rId2"/>
    <sheet name="KDKD" sheetId="10" state="hidden" r:id="rId3"/>
  </sheets>
  <definedNames>
    <definedName name="KONDISI__0">#REF!</definedName>
    <definedName name="KONDISI_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upOsNKwxNL1urzitbfW8s4UCbR3tucjpW8mTre6BVU0="/>
    </ext>
  </extLst>
</workbook>
</file>

<file path=xl/calcChain.xml><?xml version="1.0" encoding="utf-8"?>
<calcChain xmlns="http://schemas.openxmlformats.org/spreadsheetml/2006/main">
  <c r="E226" i="1" l="1"/>
  <c r="H226" i="1"/>
  <c r="K226" i="1"/>
  <c r="N226" i="1"/>
  <c r="Q226" i="1"/>
  <c r="R226" i="1"/>
  <c r="E233" i="1"/>
  <c r="H233" i="1"/>
  <c r="K233" i="1"/>
  <c r="N233" i="1"/>
  <c r="Q233" i="1"/>
  <c r="R233" i="1"/>
  <c r="E240" i="1"/>
  <c r="H240" i="1"/>
  <c r="K240" i="1"/>
  <c r="N240" i="1"/>
  <c r="Q240" i="1"/>
  <c r="R240" i="1"/>
  <c r="E247" i="1"/>
  <c r="H247" i="1"/>
  <c r="K247" i="1"/>
  <c r="N247" i="1"/>
  <c r="Q247" i="1"/>
  <c r="R247" i="1"/>
  <c r="E254" i="1"/>
  <c r="H254" i="1"/>
  <c r="K254" i="1"/>
  <c r="N254" i="1"/>
  <c r="Q254" i="1"/>
  <c r="R254" i="1"/>
  <c r="E261" i="1"/>
  <c r="H261" i="1"/>
  <c r="K261" i="1"/>
  <c r="N261" i="1"/>
  <c r="Q261" i="1"/>
  <c r="R261" i="1"/>
  <c r="E190" i="1"/>
  <c r="H190" i="1"/>
  <c r="K190" i="1"/>
  <c r="N190" i="1"/>
  <c r="Q190" i="1"/>
  <c r="R190" i="1"/>
  <c r="E197" i="1"/>
  <c r="H197" i="1"/>
  <c r="K197" i="1"/>
  <c r="N197" i="1"/>
  <c r="Q197" i="1"/>
  <c r="R197" i="1"/>
  <c r="E204" i="1"/>
  <c r="H204" i="1"/>
  <c r="K204" i="1"/>
  <c r="N204" i="1"/>
  <c r="Q204" i="1"/>
  <c r="R204" i="1"/>
  <c r="E211" i="1"/>
  <c r="H211" i="1"/>
  <c r="K211" i="1"/>
  <c r="N211" i="1"/>
  <c r="Q211" i="1"/>
  <c r="R211" i="1"/>
  <c r="E218" i="1"/>
  <c r="H218" i="1"/>
  <c r="K218" i="1"/>
  <c r="N218" i="1"/>
  <c r="Q218" i="1"/>
  <c r="R218" i="1"/>
  <c r="E119" i="1"/>
  <c r="H119" i="1"/>
  <c r="K119" i="1"/>
  <c r="N119" i="1"/>
  <c r="Q119" i="1"/>
  <c r="R119" i="1"/>
  <c r="E126" i="1"/>
  <c r="H126" i="1"/>
  <c r="K126" i="1"/>
  <c r="N126" i="1"/>
  <c r="Q126" i="1"/>
  <c r="R126" i="1"/>
  <c r="E133" i="1"/>
  <c r="H133" i="1"/>
  <c r="K133" i="1"/>
  <c r="N133" i="1"/>
  <c r="Q133" i="1"/>
  <c r="R133" i="1"/>
  <c r="E140" i="1"/>
  <c r="H140" i="1"/>
  <c r="K140" i="1"/>
  <c r="N140" i="1"/>
  <c r="Q140" i="1"/>
  <c r="R140" i="1"/>
  <c r="E147" i="1"/>
  <c r="H147" i="1"/>
  <c r="K147" i="1"/>
  <c r="N147" i="1"/>
  <c r="Q147" i="1"/>
  <c r="R147" i="1"/>
  <c r="E154" i="1"/>
  <c r="H154" i="1"/>
  <c r="K154" i="1"/>
  <c r="N154" i="1"/>
  <c r="Q154" i="1"/>
  <c r="R154" i="1"/>
  <c r="E161" i="1"/>
  <c r="H161" i="1"/>
  <c r="K161" i="1"/>
  <c r="N161" i="1"/>
  <c r="Q161" i="1"/>
  <c r="R161" i="1"/>
  <c r="E168" i="1"/>
  <c r="H168" i="1"/>
  <c r="K168" i="1"/>
  <c r="N168" i="1"/>
  <c r="Q168" i="1"/>
  <c r="R168" i="1"/>
  <c r="E175" i="1"/>
  <c r="H175" i="1"/>
  <c r="K175" i="1"/>
  <c r="N175" i="1"/>
  <c r="Q175" i="1"/>
  <c r="R175" i="1"/>
  <c r="E182" i="1"/>
  <c r="H182" i="1"/>
  <c r="K182" i="1"/>
  <c r="N182" i="1"/>
  <c r="Q182" i="1"/>
  <c r="R182" i="1"/>
  <c r="E6" i="1"/>
  <c r="H6" i="1"/>
  <c r="K6" i="1"/>
  <c r="N6" i="1"/>
  <c r="Q6" i="1"/>
  <c r="R6" i="1"/>
  <c r="E13" i="1"/>
  <c r="H13" i="1"/>
  <c r="K13" i="1"/>
  <c r="N13" i="1"/>
  <c r="Q13" i="1"/>
  <c r="R13" i="1"/>
  <c r="E20" i="1"/>
  <c r="H20" i="1"/>
  <c r="K20" i="1"/>
  <c r="N20" i="1"/>
  <c r="Q20" i="1"/>
  <c r="R20" i="1"/>
  <c r="E27" i="1"/>
  <c r="H27" i="1"/>
  <c r="K27" i="1"/>
  <c r="N27" i="1"/>
  <c r="Q27" i="1"/>
  <c r="R27" i="1"/>
  <c r="E34" i="1"/>
  <c r="H34" i="1"/>
  <c r="K34" i="1"/>
  <c r="N34" i="1"/>
  <c r="Q34" i="1"/>
  <c r="R34" i="1"/>
  <c r="E41" i="1"/>
  <c r="H41" i="1"/>
  <c r="K41" i="1"/>
  <c r="N41" i="1"/>
  <c r="Q41" i="1"/>
  <c r="R41" i="1"/>
  <c r="E48" i="1"/>
  <c r="H48" i="1"/>
  <c r="K48" i="1"/>
  <c r="N48" i="1"/>
  <c r="Q48" i="1"/>
  <c r="R48" i="1"/>
  <c r="E55" i="1"/>
  <c r="H55" i="1"/>
  <c r="K55" i="1"/>
  <c r="N55" i="1"/>
  <c r="Q55" i="1"/>
  <c r="R55" i="1"/>
  <c r="E62" i="1"/>
  <c r="H62" i="1"/>
  <c r="K62" i="1"/>
  <c r="N62" i="1"/>
  <c r="Q62" i="1"/>
  <c r="R62" i="1"/>
  <c r="E69" i="1"/>
  <c r="H69" i="1"/>
  <c r="K69" i="1"/>
  <c r="N69" i="1"/>
  <c r="Q69" i="1"/>
  <c r="R69" i="1"/>
  <c r="E76" i="1"/>
  <c r="H76" i="1"/>
  <c r="K76" i="1"/>
  <c r="N76" i="1"/>
  <c r="Q76" i="1"/>
  <c r="R76" i="1"/>
  <c r="E83" i="1"/>
  <c r="H83" i="1"/>
  <c r="K83" i="1"/>
  <c r="N83" i="1"/>
  <c r="Q83" i="1"/>
  <c r="R83" i="1"/>
  <c r="E90" i="1"/>
  <c r="H90" i="1"/>
  <c r="K90" i="1"/>
  <c r="N90" i="1"/>
  <c r="Q90" i="1"/>
  <c r="R90" i="1"/>
  <c r="E97" i="1"/>
  <c r="H97" i="1"/>
  <c r="K97" i="1"/>
  <c r="N97" i="1"/>
  <c r="Q97" i="1"/>
  <c r="R97" i="1"/>
  <c r="E104" i="1"/>
  <c r="H104" i="1"/>
  <c r="K104" i="1"/>
  <c r="N104" i="1"/>
  <c r="Q104" i="1"/>
  <c r="R104" i="1"/>
  <c r="E111" i="1"/>
  <c r="H111" i="1"/>
  <c r="K111" i="1"/>
  <c r="N111" i="1"/>
  <c r="Q111" i="1"/>
  <c r="R111" i="1"/>
  <c r="AO483" i="7"/>
  <c r="AO484" i="7" a="1"/>
  <c r="AO484" i="7"/>
  <c r="AN483" i="7"/>
  <c r="AN484" i="7" a="1"/>
  <c r="AN484" i="7"/>
  <c r="AM483" i="7"/>
  <c r="AM484" i="7" a="1"/>
  <c r="AM484" i="7"/>
  <c r="AL483" i="7"/>
  <c r="AL484" i="7" a="1"/>
  <c r="AL484" i="7"/>
  <c r="AK483" i="7"/>
  <c r="AK484" i="7" a="1"/>
  <c r="AK484" i="7"/>
  <c r="AJ483" i="7"/>
  <c r="AJ484" i="7" a="1"/>
  <c r="AJ484" i="7"/>
  <c r="AI483" i="7"/>
  <c r="AI484" i="7" a="1"/>
  <c r="AI484" i="7"/>
  <c r="AH483" i="7"/>
  <c r="AH484" i="7" a="1"/>
  <c r="AH484" i="7"/>
  <c r="AG483" i="7"/>
  <c r="AG484" i="7" a="1"/>
  <c r="AG484" i="7"/>
  <c r="AF483" i="7"/>
  <c r="AF484" i="7" a="1"/>
  <c r="AF484" i="7"/>
  <c r="AE483" i="7"/>
  <c r="AE484" i="7" a="1"/>
  <c r="AE484" i="7"/>
  <c r="AD483" i="7"/>
  <c r="AD484" i="7" a="1"/>
  <c r="AD484" i="7"/>
  <c r="AC483" i="7"/>
  <c r="AC484" i="7" a="1"/>
  <c r="AC484" i="7"/>
  <c r="AB483" i="7"/>
  <c r="AB484" i="7" a="1"/>
  <c r="AB484" i="7"/>
  <c r="AA483" i="7"/>
  <c r="AA484" i="7" a="1"/>
  <c r="AA484" i="7"/>
  <c r="Z483" i="7"/>
  <c r="Z484" i="7" a="1"/>
  <c r="Z484" i="7"/>
  <c r="Y483" i="7"/>
  <c r="Y484" i="7" a="1"/>
  <c r="Y484" i="7"/>
  <c r="X483" i="7"/>
  <c r="X484" i="7" a="1"/>
  <c r="X484" i="7"/>
  <c r="W483" i="7"/>
  <c r="W484" i="7" a="1"/>
  <c r="W484" i="7"/>
  <c r="V483" i="7"/>
  <c r="V484" i="7" a="1"/>
  <c r="V484" i="7"/>
  <c r="U483" i="7"/>
  <c r="U484" i="7" a="1"/>
  <c r="U484" i="7"/>
  <c r="T483" i="7"/>
  <c r="T484" i="7" a="1"/>
  <c r="T484" i="7"/>
  <c r="S483" i="7"/>
  <c r="S484" i="7" a="1"/>
  <c r="S484" i="7"/>
  <c r="R483" i="7"/>
  <c r="R484" i="7" a="1"/>
  <c r="R484" i="7"/>
  <c r="Q483" i="7"/>
  <c r="Q484" i="7" a="1"/>
  <c r="Q484" i="7"/>
  <c r="P483" i="7"/>
  <c r="P484" i="7" a="1"/>
  <c r="P484" i="7"/>
  <c r="O483" i="7"/>
  <c r="O484" i="7" a="1"/>
  <c r="O484" i="7"/>
  <c r="N483" i="7"/>
  <c r="N484" i="7" a="1"/>
  <c r="N484" i="7"/>
  <c r="M483" i="7"/>
  <c r="M484" i="7" a="1"/>
  <c r="M484" i="7"/>
  <c r="L483" i="7"/>
  <c r="L484" i="7" a="1"/>
  <c r="L484" i="7"/>
  <c r="K483" i="7"/>
  <c r="K484" i="7" a="1"/>
  <c r="K484" i="7"/>
  <c r="J483" i="7"/>
  <c r="J484" i="7" a="1"/>
  <c r="J484" i="7"/>
  <c r="I483" i="7"/>
  <c r="I484" i="7" a="1"/>
  <c r="I484" i="7"/>
  <c r="H483" i="7"/>
  <c r="H484" i="7" a="1"/>
  <c r="H484" i="7"/>
  <c r="G483" i="7"/>
  <c r="G484" i="7" a="1"/>
  <c r="G484" i="7"/>
  <c r="F483" i="7"/>
  <c r="F484" i="7" a="1"/>
  <c r="F484" i="7"/>
  <c r="E483" i="7"/>
  <c r="E484" i="7" a="1"/>
  <c r="E484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B5" i="7"/>
  <c r="AC5" i="7"/>
  <c r="W5" i="7"/>
  <c r="X5" i="7"/>
  <c r="R5" i="7"/>
  <c r="S5" i="7"/>
  <c r="M5" i="7"/>
  <c r="N5" i="7"/>
  <c r="H5" i="7"/>
  <c r="I5" i="7"/>
  <c r="AB4" i="7"/>
  <c r="AC4" i="7"/>
  <c r="W4" i="7"/>
  <c r="X4" i="7"/>
  <c r="R4" i="7"/>
  <c r="S4" i="7"/>
  <c r="M4" i="7"/>
  <c r="N4" i="7"/>
  <c r="H4" i="7"/>
  <c r="I4" i="7"/>
  <c r="AB3" i="7"/>
  <c r="AC3" i="7"/>
  <c r="W3" i="7"/>
  <c r="X3" i="7"/>
  <c r="R3" i="7"/>
  <c r="S3" i="7"/>
  <c r="M3" i="7"/>
  <c r="N3" i="7"/>
  <c r="H3" i="7"/>
  <c r="I3" i="7"/>
  <c r="AB2" i="7"/>
  <c r="AC2" i="7"/>
  <c r="W2" i="7"/>
  <c r="X2" i="7"/>
  <c r="R2" i="7"/>
  <c r="S2" i="7"/>
  <c r="M2" i="7"/>
  <c r="N2" i="7"/>
  <c r="H2" i="7"/>
  <c r="I2" i="7"/>
  <c r="O268" i="1"/>
  <c r="P268" i="1"/>
  <c r="Q268" i="1"/>
  <c r="L268" i="1"/>
  <c r="M268" i="1"/>
  <c r="N268" i="1"/>
  <c r="I268" i="1"/>
  <c r="J268" i="1"/>
  <c r="K268" i="1"/>
  <c r="F268" i="1"/>
  <c r="G268" i="1"/>
  <c r="H268" i="1"/>
  <c r="C268" i="1"/>
  <c r="D268" i="1"/>
  <c r="E268" i="1"/>
  <c r="O225" i="1"/>
  <c r="P225" i="1"/>
  <c r="Q225" i="1"/>
  <c r="L225" i="1"/>
  <c r="M225" i="1"/>
  <c r="N225" i="1"/>
  <c r="I225" i="1"/>
  <c r="J225" i="1"/>
  <c r="K225" i="1"/>
  <c r="F225" i="1"/>
  <c r="G225" i="1"/>
  <c r="H225" i="1"/>
  <c r="C225" i="1"/>
  <c r="D225" i="1"/>
  <c r="E225" i="1"/>
  <c r="O189" i="1"/>
  <c r="P189" i="1"/>
  <c r="Q189" i="1"/>
  <c r="L189" i="1"/>
  <c r="M189" i="1"/>
  <c r="N189" i="1"/>
  <c r="I189" i="1"/>
  <c r="J189" i="1"/>
  <c r="K189" i="1"/>
  <c r="F189" i="1"/>
  <c r="G189" i="1"/>
  <c r="H189" i="1"/>
  <c r="C189" i="1"/>
  <c r="D189" i="1"/>
  <c r="E189" i="1"/>
  <c r="O118" i="1"/>
  <c r="P118" i="1"/>
  <c r="Q118" i="1"/>
  <c r="L118" i="1"/>
  <c r="M118" i="1"/>
  <c r="N118" i="1"/>
  <c r="I118" i="1"/>
  <c r="J118" i="1"/>
  <c r="K118" i="1"/>
  <c r="F118" i="1"/>
  <c r="G118" i="1"/>
  <c r="H118" i="1"/>
  <c r="C118" i="1"/>
  <c r="D118" i="1"/>
  <c r="E118" i="1"/>
</calcChain>
</file>

<file path=xl/sharedStrings.xml><?xml version="1.0" encoding="utf-8"?>
<sst xmlns="http://schemas.openxmlformats.org/spreadsheetml/2006/main" count="650" uniqueCount="426">
  <si>
    <t>NAMA
KELURAHAN</t>
  </si>
  <si>
    <t>NAMA
POSYANDU</t>
  </si>
  <si>
    <t xml:space="preserve">KATEGORI CAPAIAN 
 </t>
  </si>
  <si>
    <t>JULI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</si>
  <si>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</si>
  <si>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</si>
  <si>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</si>
  <si>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</si>
  <si>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</si>
  <si>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</si>
  <si>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</si>
  <si>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</si>
  <si>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</si>
  <si>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MOJOLANGU</t>
  </si>
  <si>
    <t>CANTEWA</t>
  </si>
  <si>
    <t xml:space="preserve">BUNGUR
</t>
  </si>
  <si>
    <t>TERATAI</t>
  </si>
  <si>
    <t>DAHLIA</t>
  </si>
  <si>
    <t xml:space="preserve">MELATI
</t>
  </si>
  <si>
    <t xml:space="preserve">ANGGREK
</t>
  </si>
  <si>
    <t>PUSPITASARI</t>
  </si>
  <si>
    <t>VINOLIA</t>
  </si>
  <si>
    <t xml:space="preserve">MENDUT SARI
</t>
  </si>
  <si>
    <t xml:space="preserve">MENUR
</t>
  </si>
  <si>
    <t>GLADIOL</t>
  </si>
  <si>
    <t>NUSA INDAH</t>
  </si>
  <si>
    <t>SAKURA</t>
  </si>
  <si>
    <t>EDELWEIS</t>
  </si>
  <si>
    <t>KASIH IBU</t>
  </si>
  <si>
    <t>MAYANG SARI</t>
  </si>
  <si>
    <t>TUNJUNGSEKAR</t>
  </si>
  <si>
    <t>MELATI</t>
  </si>
  <si>
    <t>MATAHARI</t>
  </si>
  <si>
    <t>ANGGREK</t>
  </si>
  <si>
    <t>SEKAR DAMAI</t>
  </si>
  <si>
    <t>CEMPAKA</t>
  </si>
  <si>
    <t>LELY</t>
  </si>
  <si>
    <t>FLAMBOYAN</t>
  </si>
  <si>
    <t>BOUGENVIL</t>
  </si>
  <si>
    <t>ASTER</t>
  </si>
  <si>
    <t>TUNGGULWULUNG</t>
  </si>
  <si>
    <t xml:space="preserve">KENANGA
</t>
  </si>
  <si>
    <t xml:space="preserve">CEMPAKA
</t>
  </si>
  <si>
    <t xml:space="preserve">MAWAR
</t>
  </si>
  <si>
    <t>TASIKMADU</t>
  </si>
  <si>
    <t>MAWAR</t>
  </si>
  <si>
    <t>SEDAP MALAM</t>
  </si>
  <si>
    <t>KAMBOJA</t>
  </si>
  <si>
    <t>KEL. MOJOLANGU</t>
  </si>
  <si>
    <t>KEL. TUNJUNGSEKAR</t>
  </si>
  <si>
    <t>KEL. TUNGGULWULUNG</t>
  </si>
  <si>
    <t>KEL. TASIKMADU</t>
  </si>
  <si>
    <t>BUNGUR</t>
  </si>
  <si>
    <t>MENDUT SARI</t>
  </si>
  <si>
    <t>MENUR</t>
  </si>
  <si>
    <t>KENANGA</t>
  </si>
  <si>
    <t>PUSKESMAS MOJOLANGU</t>
  </si>
  <si>
    <t>NO</t>
  </si>
  <si>
    <t>JUMLAH POSYANDU PRATAMA</t>
  </si>
  <si>
    <t>JUMLAH POSYANDU MADYA</t>
  </si>
  <si>
    <t>JUMLAH POSYANDU PURNAMA</t>
  </si>
  <si>
    <t>JUMLAH POSYANDU MANDIRI</t>
  </si>
  <si>
    <t>VARIABEL</t>
  </si>
  <si>
    <t>STANDART
PENGUKURAN</t>
  </si>
  <si>
    <t>NILAI</t>
  </si>
  <si>
    <t>A</t>
  </si>
  <si>
    <t xml:space="preserve"> INPUT</t>
  </si>
  <si>
    <t>I</t>
  </si>
  <si>
    <t>KELEMBAGAAN POSYANDU</t>
  </si>
  <si>
    <t>1. SK Posyandu</t>
  </si>
  <si>
    <t>- Ada</t>
  </si>
  <si>
    <t>- Tidak ada</t>
  </si>
  <si>
    <t>II</t>
  </si>
  <si>
    <t>RENCANA KERJA, SARANA, PRASARANA, TENAGA DAN DANA</t>
  </si>
  <si>
    <t>- Melaksanakan</t>
  </si>
  <si>
    <t>a. Rencana Kerja Rutin Tahunan</t>
  </si>
  <si>
    <t>c. Pembagian Tugas Kader</t>
  </si>
  <si>
    <t>a. Peralatan &amp; Perlengkapan</t>
  </si>
  <si>
    <t>- Table tag langkah posyandu</t>
  </si>
  <si>
    <t>- Alat ukur panjang badan (infantometer/ length board)</t>
  </si>
  <si>
    <t>- Alat ukur tinggi badan (stadiometer)</t>
  </si>
  <si>
    <t>- Alat ukur berat badan bayi (baby scale)</t>
  </si>
  <si>
    <t>- Alat ukur berat badan injak digital (standing weight) hanya</t>
  </si>
  <si>
    <t xml:space="preserve">   digunakan untuk anak &gt;5 tahun atau berat badan &gt;20kg</t>
  </si>
  <si>
    <t>- Alat ukur lingkar lengan atas dan lingkar kepala</t>
  </si>
  <si>
    <t>- Alat deteksi dini perkembangan (SDIDTK kit)</t>
  </si>
  <si>
    <t>- Timbangan badan dewasa</t>
  </si>
  <si>
    <t>- Alat pemeriksaan gula darah</t>
  </si>
  <si>
    <t>- Alat pemeriksaan kolesterol</t>
  </si>
  <si>
    <t>b. Gedung</t>
  </si>
  <si>
    <t>- Gedung untuk Pelayanan Posyandu</t>
  </si>
  <si>
    <t>- Rumah/Bangunan Fasilitas Umum</t>
  </si>
  <si>
    <t>- Tempat Terbuka Fasilitas Umum</t>
  </si>
  <si>
    <t>c. Sarana Administrasi</t>
  </si>
  <si>
    <t>- Buku bantu capaian pelayanan</t>
  </si>
  <si>
    <t>- Kartu bantu siklus hidup</t>
  </si>
  <si>
    <t>- Buku KIA</t>
  </si>
  <si>
    <t>- Balok SKDN</t>
  </si>
  <si>
    <t>- Buku absensi kader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</si>
  <si>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</si>
  <si>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</si>
  <si>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</si>
  <si>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</si>
  <si>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</si>
  <si>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</si>
  <si>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</si>
  <si>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</si>
  <si>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Buku SIP</t>
  </si>
  <si>
    <t>- Buku Kesehatan Lansia</t>
  </si>
  <si>
    <t>d. Sarana Suplementasi</t>
  </si>
  <si>
    <t>- ≥ 3 macam</t>
  </si>
  <si>
    <t>- Vitamin A</t>
  </si>
  <si>
    <t>- 1-2 macam</t>
  </si>
  <si>
    <t>- Obat Cacing</t>
  </si>
  <si>
    <t>- Tablet tambah darah</t>
  </si>
  <si>
    <t>e. Sarana Penyuluhan</t>
  </si>
  <si>
    <t>- ≥ 4 macam</t>
  </si>
  <si>
    <t>- 2 - 3 macam</t>
  </si>
  <si>
    <t>- Poster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</si>
  <si>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</si>
  <si>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</si>
  <si>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</si>
  <si>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</si>
  <si>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</si>
  <si>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</si>
  <si>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</si>
  <si>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</si>
  <si>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</si>
  <si>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</si>
  <si>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t>- Masker</t>
  </si>
  <si>
    <t>- Handsanitizer</t>
  </si>
  <si>
    <t>g. Tenaga</t>
  </si>
  <si>
    <t>- ≥ 5 Orang</t>
  </si>
  <si>
    <t>- 3-4 Orang</t>
  </si>
  <si>
    <t>- Jumlah kader aktif</t>
  </si>
  <si>
    <t>-100% jumlah kader</t>
  </si>
  <si>
    <t>- Tenaga kesehatan puskesmas pendamping</t>
  </si>
  <si>
    <t>h. Dukungan Dana</t>
  </si>
  <si>
    <t>- ADD/DD/Bantuan pemerintah.</t>
  </si>
  <si>
    <t>- Swadaya masyarakat</t>
  </si>
  <si>
    <t>- Swadaya Masyarakat / Swasta</t>
  </si>
  <si>
    <t>- Swasta/kemitraan</t>
  </si>
  <si>
    <t>B.</t>
  </si>
  <si>
    <t>PROSES</t>
  </si>
  <si>
    <t>PELAYANAN HARI BUKA POSYANDU</t>
  </si>
  <si>
    <t>- ≥8 kl/tahun</t>
  </si>
  <si>
    <t>- &lt;8 kl /tahun</t>
  </si>
  <si>
    <t>- &lt;50% - 25% jumlah kader</t>
  </si>
  <si>
    <t>- &lt;25% jumlah kader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</si>
  <si>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</si>
  <si>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</si>
  <si>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</si>
  <si>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</si>
  <si>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</si>
  <si>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</si>
  <si>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</si>
  <si>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a. Pendaftaran</t>
  </si>
  <si>
    <t>- Semua dilakukan</t>
  </si>
  <si>
    <t>- Registrasi di buku kehadiran</t>
  </si>
  <si>
    <t>- Penimbangan BB Ibu hamil, ibu menyusui, bayi, balita, apras,</t>
  </si>
  <si>
    <t xml:space="preserve">  usia sekolah remaja, usia produktif, dan lansia</t>
  </si>
  <si>
    <t>- Pengukuran PB/TB ibu hamil, ibu menyusi, bayi, balita, apras,</t>
  </si>
  <si>
    <t>- Pengukuran lingkar lengan atas ibu hamil, bayi, balita, apras,</t>
  </si>
  <si>
    <t xml:space="preserve">  usia produktif (WUS)</t>
  </si>
  <si>
    <t>- Pengukuran lingkar kepala bayi, balita, apras</t>
  </si>
  <si>
    <t xml:space="preserve">- Pengukuran lingkar perut usia sekolah remaja </t>
  </si>
  <si>
    <t>- Pengukuran lingkar perut usia produktif dan lansia</t>
  </si>
  <si>
    <t>- Pengukuran IMT</t>
  </si>
  <si>
    <t>d. Pelayanan Kesehatan</t>
  </si>
  <si>
    <t>- Imunisasi</t>
  </si>
  <si>
    <t xml:space="preserve"> </t>
  </si>
  <si>
    <t>- Pemberian tablet tambah darah</t>
  </si>
  <si>
    <t>- Skrining lanjut usia sederhana 1x/tahun</t>
  </si>
  <si>
    <t>- Skrining layak hamil bagi PUS 1x/tahun</t>
  </si>
  <si>
    <t>- Merujuk sasaran siklus hidup yang bermasalah kesehatan</t>
  </si>
  <si>
    <t>- ≥5 tema penyuluhan</t>
  </si>
  <si>
    <t>- Penggunaan buku KIA</t>
  </si>
  <si>
    <t>- &lt;3 tema penyuluhan</t>
  </si>
  <si>
    <t>- Penggunaan buku kesehatan lansia</t>
  </si>
  <si>
    <t>- Tidak pernah samasekali</t>
  </si>
  <si>
    <t>- Pemantauan tanda bahaya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</si>
  <si>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</si>
  <si>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</si>
  <si>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</si>
  <si>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</si>
  <si>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</si>
  <si>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</si>
  <si>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</si>
  <si>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</si>
  <si>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</si>
  <si>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</si>
  <si>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</si>
  <si>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</si>
  <si>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</si>
  <si>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</si>
  <si>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</si>
  <si>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</si>
  <si>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</si>
  <si>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- Mengikuti</t>
  </si>
  <si>
    <t>- Tidak mengikuti</t>
  </si>
  <si>
    <t>C.</t>
  </si>
  <si>
    <t>OUTPUT</t>
  </si>
  <si>
    <t>I.</t>
  </si>
  <si>
    <t>OUTPUT CAPAIAN PELAYANAN</t>
  </si>
  <si>
    <t>j. Jumlah ibu hamil yang mengikuti kelas ibu hamil</t>
  </si>
  <si>
    <t>k. Ibu hamil yang bermasalah kesehatan</t>
  </si>
  <si>
    <t>l. Ibu hamil risiko tinggi yang dirujuk</t>
  </si>
  <si>
    <t>h. Ibu nifas menyusui yang bermasalah kesehatan dirujuk</t>
  </si>
  <si>
    <t>i. Ibu nifas menyusui yang diberikan edukasi</t>
  </si>
  <si>
    <t>- 100%</t>
  </si>
  <si>
    <t>- &lt;70 %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</si>
  <si>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</si>
  <si>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</si>
  <si>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</si>
  <si>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</si>
  <si>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</si>
  <si>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</si>
  <si>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</si>
  <si>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</si>
  <si>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</si>
  <si>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</si>
  <si>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</si>
  <si>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d. Tekanan darah tidak normal (rendah dan tinggi)</t>
  </si>
  <si>
    <t>h. Usia sekolah remaja bermasalah kesehatan</t>
  </si>
  <si>
    <t>i. Usia sekolah remaja bermasalah kesehatan yang dirujuk</t>
  </si>
  <si>
    <t>j. Usia sekolah remaja yang diberikan edukasi</t>
  </si>
  <si>
    <t>b. IMT tidak normal &lt;18,5kg/m2 dan/atau &gt;22,9 kg.m2</t>
  </si>
  <si>
    <t>g. PUS dengan KB aktif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</si>
  <si>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</si>
  <si>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</si>
  <si>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</si>
  <si>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</si>
  <si>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</si>
  <si>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- 1 macam</t>
  </si>
  <si>
    <t>- Tidak Ada</t>
  </si>
  <si>
    <t>III</t>
  </si>
  <si>
    <t>INOVASI POSYANDU</t>
  </si>
  <si>
    <t>TOTAL SKOR</t>
  </si>
  <si>
    <t>STRATA</t>
  </si>
  <si>
    <r>
      <rPr>
        <sz val="10"/>
        <color theme="1"/>
        <rFont val="Bookman Old Style"/>
      </rPr>
      <t xml:space="preserve">a. SK </t>
    </r>
    <r>
      <rPr>
        <sz val="10"/>
        <color rgb="FF000000"/>
        <rFont val="Bookman Old Style"/>
      </rPr>
      <t>Kelembagaan Posyandu dan Struktur Kepengurusan</t>
    </r>
    <r>
      <rPr>
        <sz val="10"/>
        <color rgb="FFFF0000"/>
        <rFont val="Bookman Old Style"/>
      </rPr>
      <t xml:space="preserve"> </t>
    </r>
    <r>
      <rPr>
        <sz val="10"/>
        <color theme="1"/>
        <rFont val="Bookman Old Style"/>
      </rPr>
      <t>Terbaru</t>
    </r>
  </si>
  <si>
    <t>1. Rencana kerja tertulis</t>
  </si>
  <si>
    <t>b. Jadwal Kegiatan posyandu tahunan</t>
  </si>
  <si>
    <t xml:space="preserve">d. Rencana Menu PMT </t>
  </si>
  <si>
    <t xml:space="preserve">2. Sarana dan Prasarana </t>
  </si>
  <si>
    <t xml:space="preserve">- Ada, lengkap </t>
  </si>
  <si>
    <t>- Ada, tidak lengkap</t>
  </si>
  <si>
    <t>- Belum ada</t>
  </si>
  <si>
    <t>- Pita LiLA (untuk anak usia 6-59 bulan)</t>
  </si>
  <si>
    <t>- Kartu Skor Poedji Rohjati</t>
  </si>
  <si>
    <t>- Tensimeter</t>
  </si>
  <si>
    <t>- Termometer</t>
  </si>
  <si>
    <t>- Alat ukur lingkar perut</t>
  </si>
  <si>
    <t>- Alat pemeriksaan Hemoglobin</t>
  </si>
  <si>
    <t>- Alat kontrasepsi</t>
  </si>
  <si>
    <t>- Vaksin</t>
  </si>
  <si>
    <t>- Meja</t>
  </si>
  <si>
    <t>- Kursi</t>
  </si>
  <si>
    <t>- Gedung Pelayanan</t>
  </si>
  <si>
    <t>- Buku register data sasaran siklus hidup</t>
  </si>
  <si>
    <t>- Kartu Pencatatan FR-PTM</t>
  </si>
  <si>
    <t>- Buku absensi sasaran</t>
  </si>
  <si>
    <t>- Form Skrining</t>
  </si>
  <si>
    <t>- Oralit</t>
  </si>
  <si>
    <r>
      <rPr>
        <i/>
        <sz val="10"/>
        <color theme="1"/>
        <rFont val="Bookman Old Style"/>
      </rPr>
      <t xml:space="preserve">- </t>
    </r>
    <r>
      <rPr>
        <sz val="10"/>
        <color theme="1"/>
        <rFont val="Bookman Old Style"/>
      </rPr>
      <t>Sarana cuci tangan dengan sabun dan air mengalir</t>
    </r>
  </si>
  <si>
    <t>- 2  macam</t>
  </si>
  <si>
    <r>
      <rPr>
        <sz val="10"/>
        <color theme="1"/>
        <rFont val="Bookman Old Style"/>
      </rPr>
      <t xml:space="preserve">- </t>
    </r>
    <r>
      <rPr>
        <i/>
        <sz val="10"/>
        <color theme="1"/>
        <rFont val="Bookman Old Style"/>
      </rPr>
      <t>Handscoon</t>
    </r>
  </si>
  <si>
    <t>- Jumlah Kader seluruhnya</t>
  </si>
  <si>
    <t>- Jumlah kader terlatih 25 kompetensi dasar kader</t>
  </si>
  <si>
    <t xml:space="preserve">- ADD / DD/ Bantuan Pemerintah </t>
  </si>
  <si>
    <r>
      <rPr>
        <sz val="10"/>
        <color theme="1"/>
        <rFont val="Bookman Old Style"/>
      </rPr>
      <t xml:space="preserve">- ADD/DD/bantuan pemerintah +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1 sumber lainnya</t>
    </r>
  </si>
  <si>
    <t>1. Frekwensi Posyandu buka/tahun</t>
  </si>
  <si>
    <t>2. Kehadiran kader</t>
  </si>
  <si>
    <t>3. Langkah Posyandu</t>
  </si>
  <si>
    <t>4. Pelayanan Posyandu di Hari Buka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</si>
  <si>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</si>
  <si>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</si>
  <si>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</si>
  <si>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</si>
  <si>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</si>
  <si>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</si>
  <si>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</si>
  <si>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</si>
  <si>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</si>
  <si>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</si>
  <si>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Penimbangan, pengukuran dan deteksi dini risiko</t>
  </si>
  <si>
    <t xml:space="preserve">  pada ibu hamil, ibu menyusui, bayi, balita, apras</t>
  </si>
  <si>
    <t xml:space="preserve">  pada usia sekolah remaja, usia produktif dan lansia</t>
  </si>
  <si>
    <t>- Hanya melakukan penimbangan saja/pengukuran</t>
  </si>
  <si>
    <t xml:space="preserve">  saja/deteksi dini risiko saja pada seluruh siklus hidup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</si>
  <si>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</si>
  <si>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</si>
  <si>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</si>
  <si>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</si>
  <si>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</si>
  <si>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</si>
  <si>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</si>
  <si>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</si>
  <si>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</si>
  <si>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</si>
  <si>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</si>
  <si>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</si>
  <si>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</si>
  <si>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</si>
  <si>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</si>
  <si>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</si>
  <si>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</si>
  <si>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- Imunisasi, vitamin A, obat cacing, IMT, merujuk +</t>
  </si>
  <si>
    <t xml:space="preserve">  1 pemeriksaan + 1 skrining</t>
  </si>
  <si>
    <t>- Pemeriksaan IMT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</si>
  <si>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</si>
  <si>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</si>
  <si>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</si>
  <si>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</si>
  <si>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</si>
  <si>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</si>
  <si>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</si>
  <si>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</si>
  <si>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</si>
  <si>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</si>
  <si>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</si>
  <si>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c. Melaksanakan Survey Mawas Diri</t>
  </si>
  <si>
    <t>d. Mengikuti Musyawarah Masyarakat Kelurahan (MMK)</t>
  </si>
  <si>
    <t>e. Melaksanakan validasi, verifikasi dan sinkronisasi data</t>
  </si>
  <si>
    <t xml:space="preserve">   bersama tenaga kesehatan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</si>
  <si>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</si>
  <si>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</si>
  <si>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</si>
  <si>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</si>
  <si>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</si>
  <si>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</si>
  <si>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</si>
  <si>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</si>
  <si>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</si>
  <si>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</si>
  <si>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</si>
  <si>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</si>
  <si>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</si>
  <si>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</si>
  <si>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</si>
  <si>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</si>
  <si>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</si>
  <si>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</si>
  <si>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</si>
  <si>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</si>
  <si>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3. Kelompok Bayi, Balita dan Anak Pra-Sekolah</t>
  </si>
  <si>
    <t>- ≥85  %</t>
  </si>
  <si>
    <t>- &gt;70 - &lt;85 %</t>
  </si>
  <si>
    <t>- ≤70 %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</si>
  <si>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</si>
  <si>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</si>
  <si>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</si>
  <si>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</si>
  <si>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</si>
  <si>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</si>
  <si>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</si>
  <si>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</si>
  <si>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</si>
  <si>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</si>
  <si>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4. Kelompok Usia Sekolah dan Remaja</t>
  </si>
  <si>
    <t>a. Rata-rata datang, ditimbang dan diukur (Capaian/Sasaran)</t>
  </si>
  <si>
    <t>- ≥50  %</t>
  </si>
  <si>
    <t>- &lt;50 %</t>
  </si>
  <si>
    <t>- ≤ 50%</t>
  </si>
  <si>
    <t>- &gt; 50% - 80%</t>
  </si>
  <si>
    <t>- &gt; 80%</t>
  </si>
  <si>
    <t>c. Lingkar perut &gt;90cm (laki-laki) dan &gt;80cm (perempuan)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</si>
  <si>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</si>
  <si>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</si>
  <si>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</si>
  <si>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</si>
  <si>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</si>
  <si>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-&lt;100 %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</si>
  <si>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</si>
  <si>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</si>
  <si>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</si>
  <si>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</si>
  <si>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</si>
  <si>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r>
      <rPr>
        <sz val="10"/>
        <color rgb="FF000000"/>
        <rFont val="&quot;Bookman Old Style&quot;, Arial"/>
      </rPr>
      <t xml:space="preserve">-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70 %</t>
    </r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</si>
  <si>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</si>
  <si>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</si>
  <si>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</si>
  <si>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- BKB</t>
  </si>
  <si>
    <t>- &gt; 3 macam</t>
  </si>
  <si>
    <t>- PAUD</t>
  </si>
  <si>
    <t>- UKGMD</t>
  </si>
  <si>
    <t>- Pengadaan air bersih dan penyehatan lingkungan</t>
  </si>
  <si>
    <t>- Kegiatan ekonomi produktif</t>
  </si>
  <si>
    <t>- Tabulin/Dasolin</t>
  </si>
  <si>
    <t>Inovasi yang dibentuk dan dilakukan oleh posyandu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</si>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</sst>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&quot;Bookman Old Style&quot;"/>
    </font>
    <font>
      <sz val="9"/>
      <color theme="1"/>
      <name val="&quot;Bookman Old Style&quot;"/>
    </font>
    <font>
      <sz val="10"/>
      <color rgb="FF008000"/>
      <name val="Bookman Old Style"/>
    </font>
    <font>
      <sz val="10"/>
      <color rgb="FF000000"/>
      <name val="&quot;Bookman Old Style&quot;"/>
    </font>
    <font>
      <sz val="10"/>
      <color rgb="FFFF0000"/>
      <name val="Bookman Old Style"/>
    </font>
    <font>
      <u/>
      <sz val="10"/>
      <color theme="1"/>
      <name val="Bookman Old Style"/>
    </font>
    <font>
      <sz val="10"/>
      <color rgb="FF000000"/>
      <name val="&quot;Bookman Old Style&quot;, Arial"/>
    </font>
  </fonts>
  <fills count="18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FFE79A"/>
        <bgColor rgb="FFFFE79A"/>
      </patternFill>
    </fill>
    <fill>
      <patternFill patternType="solid">
        <fgColor rgb="FFD2BCFE"/>
        <bgColor rgb="FFD2BCFE"/>
      </patternFill>
    </fill>
    <fill>
      <patternFill patternType="solid">
        <fgColor rgb="FF63F2BE"/>
        <bgColor rgb="FF63F2BE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  <fill>
      <patternFill patternType="solid">
        <fgColor rgb="FFFF85B4"/>
        <bgColor rgb="FFFF85B4"/>
      </patternFill>
    </fill>
    <fill>
      <patternFill patternType="solid">
        <fgColor rgb="FFFFFF00"/>
        <bgColor rgb="FFFFFF00"/>
      </patternFill>
    </fill>
    <fill>
      <patternFill patternType="solid">
        <fgColor rgb="FFFF7C54"/>
        <bgColor rgb="FFFF7C5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8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9" borderId="15" xfId="0" applyFont="1" applyFill="1" applyBorder="1"/>
    <xf numFmtId="0" fontId="1" fillId="9" borderId="15" xfId="0" applyFont="1" applyFill="1" applyBorder="1" applyAlignment="1">
      <alignment horizontal="center" vertical="center"/>
    </xf>
    <xf numFmtId="9" fontId="1" fillId="9" borderId="15" xfId="0" applyNumberFormat="1" applyFont="1" applyFill="1" applyBorder="1" applyAlignment="1">
      <alignment horizontal="center" vertical="center"/>
    </xf>
    <xf numFmtId="0" fontId="2" fillId="9" borderId="18" xfId="0" applyFont="1" applyFill="1" applyBorder="1"/>
    <xf numFmtId="0" fontId="2" fillId="9" borderId="9" xfId="0" applyFont="1" applyFill="1" applyBorder="1"/>
    <xf numFmtId="0" fontId="1" fillId="9" borderId="18" xfId="0" applyFont="1" applyFill="1" applyBorder="1" applyAlignment="1">
      <alignment horizontal="center" vertical="center"/>
    </xf>
    <xf numFmtId="164" fontId="1" fillId="9" borderId="18" xfId="0" applyNumberFormat="1" applyFont="1" applyFill="1" applyBorder="1" applyAlignment="1">
      <alignment horizontal="center" vertical="center"/>
    </xf>
    <xf numFmtId="164" fontId="1" fillId="9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164" fontId="2" fillId="1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164" fontId="2" fillId="8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1" fillId="5" borderId="29" xfId="0" applyFont="1" applyFill="1" applyBorder="1"/>
    <xf numFmtId="0" fontId="1" fillId="5" borderId="1" xfId="0" applyFont="1" applyFill="1" applyBorder="1"/>
    <xf numFmtId="0" fontId="1" fillId="5" borderId="30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1" fillId="13" borderId="29" xfId="0" applyFont="1" applyFill="1" applyBorder="1"/>
    <xf numFmtId="0" fontId="1" fillId="4" borderId="32" xfId="0" applyFont="1" applyFill="1" applyBorder="1"/>
    <xf numFmtId="0" fontId="1" fillId="4" borderId="33" xfId="0" applyFont="1" applyFill="1" applyBorder="1"/>
    <xf numFmtId="0" fontId="2" fillId="4" borderId="29" xfId="0" applyFont="1" applyFill="1" applyBorder="1" applyAlignment="1">
      <alignment horizontal="center"/>
    </xf>
    <xf numFmtId="0" fontId="2" fillId="4" borderId="23" xfId="0" applyFont="1" applyFill="1" applyBorder="1"/>
    <xf numFmtId="0" fontId="2" fillId="4" borderId="32" xfId="0" applyFont="1" applyFill="1" applyBorder="1"/>
    <xf numFmtId="0" fontId="2" fillId="4" borderId="30" xfId="0" applyFont="1" applyFill="1" applyBorder="1"/>
    <xf numFmtId="0" fontId="2" fillId="13" borderId="29" xfId="0" applyFont="1" applyFill="1" applyBorder="1"/>
    <xf numFmtId="0" fontId="2" fillId="13" borderId="15" xfId="0" applyFont="1" applyFill="1" applyBorder="1"/>
    <xf numFmtId="0" fontId="2" fillId="13" borderId="15" xfId="0" applyFont="1" applyFill="1" applyBorder="1" applyAlignment="1">
      <alignment horizontal="center"/>
    </xf>
    <xf numFmtId="0" fontId="2" fillId="17" borderId="15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13" borderId="38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/>
    <xf numFmtId="0" fontId="2" fillId="13" borderId="32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vertical="top"/>
    </xf>
    <xf numFmtId="0" fontId="2" fillId="13" borderId="15" xfId="0" quotePrefix="1" applyFont="1" applyFill="1" applyBorder="1" applyAlignment="1">
      <alignment horizontal="left" vertical="center" wrapText="1"/>
    </xf>
    <xf numFmtId="0" fontId="2" fillId="13" borderId="15" xfId="0" quotePrefix="1" applyFont="1" applyFill="1" applyBorder="1"/>
    <xf numFmtId="0" fontId="2" fillId="0" borderId="15" xfId="0" applyFont="1" applyBorder="1" applyAlignment="1">
      <alignment horizontal="center"/>
    </xf>
    <xf numFmtId="0" fontId="2" fillId="13" borderId="20" xfId="0" applyFont="1" applyFill="1" applyBorder="1"/>
    <xf numFmtId="0" fontId="2" fillId="13" borderId="31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left" vertical="center" wrapText="1"/>
    </xf>
    <xf numFmtId="0" fontId="2" fillId="0" borderId="15" xfId="0" quotePrefix="1" applyFont="1" applyBorder="1"/>
    <xf numFmtId="20" fontId="2" fillId="0" borderId="15" xfId="0" quotePrefix="1" applyNumberFormat="1" applyFont="1" applyBorder="1"/>
    <xf numFmtId="20" fontId="2" fillId="13" borderId="15" xfId="0" quotePrefix="1" applyNumberFormat="1" applyFont="1" applyFill="1" applyBorder="1" applyAlignment="1">
      <alignment horizontal="left" vertical="center" wrapText="1"/>
    </xf>
    <xf numFmtId="0" fontId="2" fillId="13" borderId="3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1" fillId="13" borderId="32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center" vertical="center" wrapText="1"/>
    </xf>
    <xf numFmtId="0" fontId="13" fillId="0" borderId="15" xfId="0" applyFont="1" applyBorder="1" applyAlignment="1"/>
    <xf numFmtId="0" fontId="2" fillId="17" borderId="14" xfId="0" applyFont="1" applyFill="1" applyBorder="1" applyAlignment="1">
      <alignment horizontal="center" vertical="center"/>
    </xf>
    <xf numFmtId="0" fontId="13" fillId="0" borderId="16" xfId="0" applyFont="1" applyBorder="1" applyAlignment="1"/>
    <xf numFmtId="0" fontId="7" fillId="0" borderId="15" xfId="0" applyFont="1" applyBorder="1" applyAlignment="1">
      <alignment horizontal="center"/>
    </xf>
    <xf numFmtId="0" fontId="2" fillId="0" borderId="22" xfId="0" applyFont="1" applyBorder="1"/>
    <xf numFmtId="0" fontId="2" fillId="17" borderId="24" xfId="0" applyFont="1" applyFill="1" applyBorder="1" applyAlignment="1">
      <alignment horizontal="center" vertical="center"/>
    </xf>
    <xf numFmtId="0" fontId="2" fillId="13" borderId="15" xfId="0" quotePrefix="1" applyFont="1" applyFill="1" applyBorder="1" applyAlignment="1">
      <alignment horizontal="left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13" borderId="15" xfId="0" quotePrefix="1" applyFont="1" applyFill="1" applyBorder="1" applyAlignment="1">
      <alignment horizontal="left"/>
    </xf>
    <xf numFmtId="0" fontId="2" fillId="13" borderId="33" xfId="0" applyFont="1" applyFill="1" applyBorder="1" applyAlignment="1">
      <alignment horizontal="center" vertical="center"/>
    </xf>
    <xf numFmtId="0" fontId="2" fillId="13" borderId="23" xfId="0" applyFont="1" applyFill="1" applyBorder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13" borderId="15" xfId="0" applyFont="1" applyFill="1" applyBorder="1" applyAlignment="1">
      <alignment horizontal="left"/>
    </xf>
    <xf numFmtId="0" fontId="2" fillId="13" borderId="15" xfId="0" applyFont="1" applyFill="1" applyBorder="1" applyAlignment="1">
      <alignment horizontal="left"/>
    </xf>
    <xf numFmtId="0" fontId="2" fillId="13" borderId="31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3" borderId="38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9" fontId="2" fillId="13" borderId="15" xfId="0" quotePrefix="1" applyNumberFormat="1" applyFont="1" applyFill="1" applyBorder="1" applyAlignment="1">
      <alignment horizontal="left"/>
    </xf>
    <xf numFmtId="0" fontId="2" fillId="13" borderId="1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13" borderId="38" xfId="0" applyFont="1" applyFill="1" applyBorder="1" applyAlignment="1">
      <alignment wrapText="1"/>
    </xf>
    <xf numFmtId="0" fontId="2" fillId="13" borderId="38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29" xfId="0" applyFont="1" applyFill="1" applyBorder="1" applyAlignment="1">
      <alignment wrapText="1"/>
    </xf>
    <xf numFmtId="0" fontId="2" fillId="13" borderId="15" xfId="0" quotePrefix="1" applyFont="1" applyFill="1" applyBorder="1" applyAlignment="1">
      <alignment horizontal="left" wrapText="1"/>
    </xf>
    <xf numFmtId="0" fontId="1" fillId="5" borderId="29" xfId="0" applyFont="1" applyFill="1" applyBorder="1" applyAlignment="1">
      <alignment horizontal="left"/>
    </xf>
    <xf numFmtId="0" fontId="1" fillId="5" borderId="32" xfId="0" applyFont="1" applyFill="1" applyBorder="1"/>
    <xf numFmtId="0" fontId="2" fillId="5" borderId="32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4" borderId="1" xfId="0" applyFont="1" applyFill="1" applyBorder="1"/>
    <xf numFmtId="0" fontId="2" fillId="4" borderId="30" xfId="0" applyFont="1" applyFill="1" applyBorder="1" applyAlignment="1">
      <alignment horizontal="center"/>
    </xf>
    <xf numFmtId="0" fontId="1" fillId="13" borderId="32" xfId="0" applyFont="1" applyFill="1" applyBorder="1"/>
    <xf numFmtId="0" fontId="2" fillId="13" borderId="32" xfId="0" applyFont="1" applyFill="1" applyBorder="1"/>
    <xf numFmtId="0" fontId="2" fillId="13" borderId="33" xfId="0" applyFont="1" applyFill="1" applyBorder="1" applyAlignment="1">
      <alignment horizontal="center"/>
    </xf>
    <xf numFmtId="0" fontId="2" fillId="13" borderId="24" xfId="0" quotePrefix="1" applyFont="1" applyFill="1" applyBorder="1" applyAlignment="1">
      <alignment horizontal="left"/>
    </xf>
    <xf numFmtId="0" fontId="2" fillId="13" borderId="21" xfId="0" applyFont="1" applyFill="1" applyBorder="1"/>
    <xf numFmtId="0" fontId="2" fillId="13" borderId="25" xfId="0" quotePrefix="1" applyFont="1" applyFill="1" applyBorder="1"/>
    <xf numFmtId="0" fontId="2" fillId="13" borderId="32" xfId="0" applyFont="1" applyFill="1" applyBorder="1" applyAlignment="1">
      <alignment horizontal="center"/>
    </xf>
    <xf numFmtId="0" fontId="2" fillId="13" borderId="24" xfId="0" quotePrefix="1" applyFont="1" applyFill="1" applyBorder="1"/>
    <xf numFmtId="0" fontId="2" fillId="17" borderId="25" xfId="0" applyFont="1" applyFill="1" applyBorder="1" applyAlignment="1">
      <alignment horizontal="center" vertical="center"/>
    </xf>
    <xf numFmtId="0" fontId="14" fillId="13" borderId="31" xfId="0" applyFont="1" applyFill="1" applyBorder="1"/>
    <xf numFmtId="0" fontId="14" fillId="13" borderId="1" xfId="0" applyFont="1" applyFill="1" applyBorder="1"/>
    <xf numFmtId="0" fontId="14" fillId="13" borderId="1" xfId="0" applyFont="1" applyFill="1" applyBorder="1" applyAlignment="1">
      <alignment horizontal="center" vertical="center"/>
    </xf>
    <xf numFmtId="0" fontId="14" fillId="13" borderId="30" xfId="0" applyFont="1" applyFill="1" applyBorder="1" applyAlignment="1">
      <alignment horizontal="center" vertical="center"/>
    </xf>
    <xf numFmtId="0" fontId="7" fillId="13" borderId="15" xfId="0" quotePrefix="1" applyFont="1" applyFill="1" applyBorder="1" applyAlignment="1"/>
    <xf numFmtId="0" fontId="2" fillId="13" borderId="40" xfId="0" applyFont="1" applyFill="1" applyBorder="1"/>
    <xf numFmtId="0" fontId="14" fillId="13" borderId="39" xfId="0" applyFont="1" applyFill="1" applyBorder="1"/>
    <xf numFmtId="0" fontId="14" fillId="13" borderId="39" xfId="0" applyFont="1" applyFill="1" applyBorder="1" applyAlignment="1">
      <alignment horizontal="center" vertical="center"/>
    </xf>
    <xf numFmtId="0" fontId="14" fillId="13" borderId="43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6" xfId="0" applyFont="1" applyBorder="1" applyAlignment="1">
      <alignment horizontal="center"/>
    </xf>
    <xf numFmtId="0" fontId="2" fillId="13" borderId="25" xfId="0" applyFont="1" applyFill="1" applyBorder="1"/>
    <xf numFmtId="0" fontId="2" fillId="13" borderId="20" xfId="0" quotePrefix="1" applyFont="1" applyFill="1" applyBorder="1"/>
    <xf numFmtId="0" fontId="1" fillId="13" borderId="23" xfId="0" applyFont="1" applyFill="1" applyBorder="1"/>
    <xf numFmtId="0" fontId="2" fillId="0" borderId="6" xfId="0" applyFont="1" applyBorder="1"/>
    <xf numFmtId="0" fontId="2" fillId="13" borderId="3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2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13" borderId="33" xfId="0" applyFont="1" applyFill="1" applyBorder="1"/>
    <xf numFmtId="20" fontId="1" fillId="4" borderId="32" xfId="0" applyNumberFormat="1" applyFont="1" applyFill="1" applyBorder="1" applyAlignment="1">
      <alignment wrapText="1"/>
    </xf>
    <xf numFmtId="0" fontId="2" fillId="4" borderId="3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center"/>
    </xf>
    <xf numFmtId="9" fontId="12" fillId="0" borderId="15" xfId="0" applyNumberFormat="1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1" fillId="14" borderId="10" xfId="0" applyFont="1" applyFill="1" applyBorder="1" applyAlignment="1">
      <alignment horizontal="left"/>
    </xf>
    <xf numFmtId="0" fontId="2" fillId="13" borderId="38" xfId="0" applyFont="1" applyFill="1" applyBorder="1" applyAlignment="1">
      <alignment horizontal="center"/>
    </xf>
    <xf numFmtId="9" fontId="12" fillId="0" borderId="16" xfId="0" applyNumberFormat="1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13" borderId="3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left"/>
    </xf>
    <xf numFmtId="0" fontId="2" fillId="13" borderId="38" xfId="0" applyFont="1" applyFill="1" applyBorder="1" applyAlignment="1">
      <alignment horizontal="left" vertical="top"/>
    </xf>
    <xf numFmtId="0" fontId="2" fillId="13" borderId="31" xfId="0" applyFont="1" applyFill="1" applyBorder="1" applyAlignment="1">
      <alignment horizontal="left" vertical="top"/>
    </xf>
    <xf numFmtId="0" fontId="12" fillId="0" borderId="15" xfId="0" applyFont="1" applyBorder="1" applyAlignment="1">
      <alignment horizontal="left"/>
    </xf>
    <xf numFmtId="0" fontId="12" fillId="14" borderId="16" xfId="0" applyFont="1" applyFill="1" applyBorder="1" applyAlignment="1">
      <alignment horizontal="left"/>
    </xf>
    <xf numFmtId="0" fontId="12" fillId="14" borderId="16" xfId="0" quotePrefix="1" applyFont="1" applyFill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12" fillId="0" borderId="16" xfId="0" quotePrefix="1" applyFont="1" applyBorder="1" applyAlignment="1">
      <alignment horizontal="left"/>
    </xf>
    <xf numFmtId="0" fontId="1" fillId="13" borderId="15" xfId="0" applyFont="1" applyFill="1" applyBorder="1" applyAlignment="1">
      <alignment horizontal="left" vertical="top"/>
    </xf>
    <xf numFmtId="0" fontId="15" fillId="14" borderId="16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5" borderId="29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4" borderId="32" xfId="0" applyFont="1" applyFill="1" applyBorder="1" applyAlignment="1">
      <alignment horizontal="left" vertical="top"/>
    </xf>
    <xf numFmtId="0" fontId="2" fillId="0" borderId="15" xfId="0" quotePrefix="1" applyFont="1" applyBorder="1" applyAlignment="1">
      <alignment horizontal="left" vertical="top"/>
    </xf>
    <xf numFmtId="0" fontId="2" fillId="13" borderId="15" xfId="0" quotePrefix="1" applyFont="1" applyFill="1" applyBorder="1" applyAlignment="1">
      <alignment horizontal="left" vertical="top"/>
    </xf>
    <xf numFmtId="0" fontId="1" fillId="5" borderId="32" xfId="0" applyFont="1" applyFill="1" applyBorder="1" applyAlignment="1">
      <alignment horizontal="left" vertical="top"/>
    </xf>
    <xf numFmtId="0" fontId="2" fillId="5" borderId="32" xfId="0" applyFont="1" applyFill="1" applyBorder="1"/>
    <xf numFmtId="0" fontId="2" fillId="5" borderId="32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left" vertical="top"/>
    </xf>
    <xf numFmtId="0" fontId="1" fillId="10" borderId="2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quotePrefix="1" applyFont="1"/>
    <xf numFmtId="0" fontId="10" fillId="0" borderId="0" xfId="0" applyFont="1"/>
    <xf numFmtId="0" fontId="3" fillId="0" borderId="9" xfId="0" applyFont="1" applyBorder="1"/>
    <xf numFmtId="0" fontId="3" fillId="0" borderId="16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9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" fillId="7" borderId="2" xfId="0" applyFont="1" applyFill="1" applyBorder="1" applyAlignment="1">
      <alignment horizontal="center" vertical="center" wrapText="1"/>
    </xf>
    <xf numFmtId="0" fontId="3" fillId="0" borderId="13" xfId="0" applyFont="1" applyBorder="1"/>
    <xf numFmtId="49" fontId="8" fillId="8" borderId="6" xfId="0" applyNumberFormat="1" applyFont="1" applyFill="1" applyBorder="1" applyAlignment="1">
      <alignment horizontal="center" vertical="center" wrapText="1"/>
    </xf>
    <xf numFmtId="0" fontId="3" fillId="0" borderId="17" xfId="0" applyFont="1" applyBorder="1"/>
    <xf numFmtId="0" fontId="4" fillId="8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6" borderId="26" xfId="0" applyFont="1" applyFill="1" applyBorder="1" applyAlignment="1">
      <alignment horizontal="left"/>
    </xf>
    <xf numFmtId="0" fontId="3" fillId="0" borderId="27" xfId="0" applyFont="1" applyBorder="1"/>
    <xf numFmtId="0" fontId="3" fillId="0" borderId="28" xfId="0" applyFont="1" applyBorder="1"/>
    <xf numFmtId="0" fontId="2" fillId="10" borderId="26" xfId="0" applyFont="1" applyFill="1" applyBorder="1" applyAlignment="1">
      <alignment horizontal="left"/>
    </xf>
    <xf numFmtId="0" fontId="2" fillId="8" borderId="26" xfId="0" applyFont="1" applyFill="1" applyBorder="1" applyAlignment="1">
      <alignment horizontal="left"/>
    </xf>
    <xf numFmtId="0" fontId="2" fillId="12" borderId="26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15" borderId="26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34" xfId="0" applyFont="1" applyBorder="1"/>
    <xf numFmtId="0" fontId="1" fillId="13" borderId="35" xfId="0" applyFont="1" applyFill="1" applyBorder="1" applyAlignment="1">
      <alignment horizontal="left"/>
    </xf>
    <xf numFmtId="0" fontId="2" fillId="13" borderId="2" xfId="0" quotePrefix="1" applyFont="1" applyFill="1" applyBorder="1" applyAlignment="1">
      <alignment horizontal="left" vertical="top"/>
    </xf>
    <xf numFmtId="0" fontId="2" fillId="4" borderId="35" xfId="0" applyFont="1" applyFill="1" applyBorder="1" applyAlignment="1">
      <alignment horizontal="center" vertical="center"/>
    </xf>
    <xf numFmtId="0" fontId="3" fillId="0" borderId="41" xfId="0" applyFont="1" applyBorder="1"/>
    <xf numFmtId="0" fontId="2" fillId="13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0" fontId="2" fillId="13" borderId="2" xfId="0" applyNumberFormat="1" applyFont="1" applyFill="1" applyBorder="1" applyAlignment="1">
      <alignment horizontal="left" vertical="top"/>
    </xf>
    <xf numFmtId="0" fontId="2" fillId="13" borderId="2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2" fillId="13" borderId="2" xfId="0" applyNumberFormat="1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/>
    </xf>
    <xf numFmtId="0" fontId="1" fillId="4" borderId="35" xfId="0" applyFont="1" applyFill="1" applyBorder="1" applyAlignment="1">
      <alignment horizontal="left"/>
    </xf>
    <xf numFmtId="0" fontId="2" fillId="13" borderId="2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left"/>
    </xf>
    <xf numFmtId="0" fontId="2" fillId="13" borderId="2" xfId="0" quotePrefix="1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/>
    </xf>
    <xf numFmtId="0" fontId="1" fillId="13" borderId="35" xfId="0" quotePrefix="1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20" fontId="1" fillId="4" borderId="35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15" Type="http://schemas.openxmlformats.org/officeDocument/2006/relationships/theme" Target="theme/theme1.xml" /><Relationship Id="rId14" Type="http://customschemas.google.com/relationships/workbookmetadata" Target="metadata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273</xdr:row>
      <xdr:rowOff>133350</xdr:rowOff>
    </xdr:from>
    <xdr:ext cx="3886200" cy="371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07663" y="35990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322"/>
  <sheetViews>
    <sheetView showGridLines="0" tabSelected="1" workbookViewId="0">
      <pane xSplit="2" ySplit="5" topLeftCell="C6" activePane="bottomRight" state="frozen"/>
      <selection pane="bottomLeft" activeCell="A12" sqref="A12"/>
      <selection pane="topRight" activeCell="C1" sqref="C1"/>
      <selection pane="bottomRight" activeCell="S1" sqref="S1:CW1048576"/>
    </sheetView>
  </sheetViews>
  <sheetFormatPr defaultColWidth="11.21875" defaultRowHeight="15" customHeight="1" x14ac:dyDescent="0.2"/>
  <cols>
    <col min="1" max="1" width="18.98828125" customWidth="1"/>
    <col min="2" max="2" width="19.9765625" customWidth="1"/>
    <col min="3" max="3" width="11.7109375" customWidth="1"/>
    <col min="4" max="4" width="10.109375" customWidth="1"/>
    <col min="5" max="5" width="11.7109375" customWidth="1"/>
    <col min="6" max="6" width="12.453125" customWidth="1"/>
    <col min="7" max="7" width="10.48046875" customWidth="1"/>
    <col min="8" max="8" width="11.7109375" customWidth="1"/>
    <col min="9" max="9" width="13.0703125" customWidth="1"/>
    <col min="10" max="10" width="10.48046875" customWidth="1"/>
    <col min="11" max="11" width="11.7109375" customWidth="1"/>
    <col min="12" max="12" width="12.82421875" customWidth="1"/>
    <col min="13" max="13" width="10.48046875" customWidth="1"/>
    <col min="14" max="14" width="11.7109375" customWidth="1"/>
    <col min="15" max="15" width="13.4375" customWidth="1"/>
    <col min="16" max="16" width="10.48046875" customWidth="1"/>
    <col min="17" max="17" width="11.7109375" customWidth="1"/>
    <col min="18" max="18" width="15.66015625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1.5" customHeight="1" x14ac:dyDescent="0.2">
      <c r="A2" s="219" t="s">
        <v>0</v>
      </c>
      <c r="B2" s="219" t="s">
        <v>1</v>
      </c>
      <c r="C2" s="223" t="s">
        <v>3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8"/>
      <c r="R2" s="224" t="s">
        <v>2</v>
      </c>
    </row>
    <row r="3" spans="1:18" ht="45" customHeight="1" x14ac:dyDescent="0.2">
      <c r="A3" s="201"/>
      <c r="B3" s="201"/>
      <c r="C3" s="215" t="s">
        <v>5</v>
      </c>
      <c r="D3" s="209"/>
      <c r="E3" s="210"/>
      <c r="F3" s="216" t="s">
        <v>6</v>
      </c>
      <c r="G3" s="209"/>
      <c r="H3" s="210"/>
      <c r="I3" s="216" t="s">
        <v>7</v>
      </c>
      <c r="J3" s="209"/>
      <c r="K3" s="210"/>
      <c r="L3" s="216" t="s">
        <v>8</v>
      </c>
      <c r="M3" s="209"/>
      <c r="N3" s="210"/>
      <c r="O3" s="216" t="s">
        <v>9</v>
      </c>
      <c r="P3" s="209"/>
      <c r="Q3" s="210"/>
      <c r="R3" s="220"/>
    </row>
    <row r="4" spans="1:18" ht="51.75" customHeight="1" x14ac:dyDescent="0.2">
      <c r="A4" s="201"/>
      <c r="B4" s="201"/>
      <c r="C4" s="7" t="s">
        <v>10</v>
      </c>
      <c r="D4" s="7" t="s">
        <v>11</v>
      </c>
      <c r="E4" s="7" t="s">
        <v>4</v>
      </c>
      <c r="F4" s="7" t="s">
        <v>10</v>
      </c>
      <c r="G4" s="7" t="s">
        <v>11</v>
      </c>
      <c r="H4" s="8" t="s">
        <v>4</v>
      </c>
      <c r="I4" s="7" t="s">
        <v>10</v>
      </c>
      <c r="J4" s="7" t="s">
        <v>11</v>
      </c>
      <c r="K4" s="8" t="s">
        <v>4</v>
      </c>
      <c r="L4" s="7" t="s">
        <v>10</v>
      </c>
      <c r="M4" s="7" t="s">
        <v>11</v>
      </c>
      <c r="N4" s="8" t="s">
        <v>4</v>
      </c>
      <c r="O4" s="7" t="s">
        <v>10</v>
      </c>
      <c r="P4" s="7" t="s">
        <v>11</v>
      </c>
      <c r="Q4" s="8" t="s">
        <v>4</v>
      </c>
      <c r="R4" s="210"/>
    </row>
    <row r="5" spans="1:18" ht="27" customHeight="1" x14ac:dyDescent="0.2">
      <c r="A5" s="202"/>
      <c r="B5" s="202"/>
      <c r="C5" s="221" t="s">
        <v>12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22"/>
    </row>
    <row r="6" spans="1:18" ht="15.75" customHeight="1" x14ac:dyDescent="0.2">
      <c r="A6" s="211" t="s">
        <v>13</v>
      </c>
      <c r="B6" s="207" t="s">
        <v>14</v>
      </c>
      <c r="C6" s="206">
        <v>6</v>
      </c>
      <c r="D6" s="206">
        <v>6</v>
      </c>
      <c r="E6" s="205">
        <f>IFERROR(C6/D6,0%)</f>
        <v>1</v>
      </c>
      <c r="F6" s="206">
        <v>66</v>
      </c>
      <c r="G6" s="206">
        <v>66</v>
      </c>
      <c r="H6" s="205">
        <f>IFERROR(F6/G6,0%)</f>
        <v>1</v>
      </c>
      <c r="I6" s="206">
        <v>255</v>
      </c>
      <c r="J6" s="206">
        <v>255</v>
      </c>
      <c r="K6" s="205">
        <f>IFERROR(I6/J6,0%)</f>
        <v>1</v>
      </c>
      <c r="L6" s="206">
        <v>15</v>
      </c>
      <c r="M6" s="206">
        <v>718</v>
      </c>
      <c r="N6" s="205">
        <f>IFERROR(L6/M6,0%)</f>
        <v>2.0891364902506964E-2</v>
      </c>
      <c r="O6" s="206">
        <v>18</v>
      </c>
      <c r="P6" s="206">
        <v>211</v>
      </c>
      <c r="Q6" s="205">
        <f>IFERROR(O6/P6,0%)</f>
        <v>8.5308056872037921E-2</v>
      </c>
      <c r="R6" s="204" t="str">
        <f>IF(AND(E6&gt;=100%,H6&gt;=85%,K6&gt;=50%,N6&gt;=50%,Q6&gt;=50%),"MEMENUHI","TIDAK MEMENUHI")</f>
        <v>TIDAK MEMENUHI</v>
      </c>
    </row>
    <row r="7" spans="1:18" ht="15.75" customHeight="1" x14ac:dyDescent="0.2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</row>
    <row r="8" spans="1:18" ht="15.75" customHeight="1" x14ac:dyDescent="0.2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</row>
    <row r="9" spans="1:18" ht="15.75" customHeight="1" x14ac:dyDescent="0.2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1:18" ht="15.75" customHeight="1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</row>
    <row r="11" spans="1:18" ht="15.75" customHeight="1" x14ac:dyDescent="0.2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</row>
    <row r="12" spans="1:18" ht="15.75" customHeight="1" x14ac:dyDescent="0.2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</row>
    <row r="13" spans="1:18" ht="15.75" customHeight="1" x14ac:dyDescent="0.2">
      <c r="A13" s="201"/>
      <c r="B13" s="203" t="s">
        <v>15</v>
      </c>
      <c r="C13" s="206">
        <v>8</v>
      </c>
      <c r="D13" s="206">
        <v>8</v>
      </c>
      <c r="E13" s="205">
        <f>IFERROR(C13/D13,0%)</f>
        <v>1</v>
      </c>
      <c r="F13" s="206">
        <v>104</v>
      </c>
      <c r="G13" s="206">
        <v>118</v>
      </c>
      <c r="H13" s="205">
        <f>IFERROR(F13/G13,0%)</f>
        <v>0.88135593220338981</v>
      </c>
      <c r="I13" s="206">
        <v>306</v>
      </c>
      <c r="J13" s="206">
        <v>326</v>
      </c>
      <c r="K13" s="205">
        <f>IFERROR(I13/J13,0%)</f>
        <v>0.93865030674846628</v>
      </c>
      <c r="L13" s="206">
        <v>97</v>
      </c>
      <c r="M13" s="206">
        <v>871</v>
      </c>
      <c r="N13" s="205">
        <f>IFERROR(L13/M13,0%)</f>
        <v>0.1113662456946039</v>
      </c>
      <c r="O13" s="206">
        <v>53</v>
      </c>
      <c r="P13" s="206">
        <v>186</v>
      </c>
      <c r="Q13" s="205">
        <f>IFERROR(O13/P13,0%)</f>
        <v>0.28494623655913981</v>
      </c>
      <c r="R13" s="204" t="str">
        <f>IF(AND(E13&gt;=100%,H13&gt;=85%,K13&gt;=50%,N13&gt;=50%,Q13&gt;=50%),"MEMENUHI","TIDAK MEMENUHI")</f>
        <v>TIDAK MEMENUHI</v>
      </c>
    </row>
    <row r="14" spans="1:18" ht="15.75" customHeight="1" x14ac:dyDescent="0.2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</row>
    <row r="15" spans="1:18" ht="1.5" customHeight="1" x14ac:dyDescent="0.2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</row>
    <row r="16" spans="1:18" ht="15.75" customHeight="1" x14ac:dyDescent="0.2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8" ht="15.75" customHeight="1" x14ac:dyDescent="0.2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8" ht="15.75" customHeight="1" x14ac:dyDescent="0.2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ht="15.75" customHeight="1" x14ac:dyDescent="0.2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</row>
    <row r="20" spans="1:18" ht="15" customHeight="1" x14ac:dyDescent="0.2">
      <c r="A20" s="201"/>
      <c r="B20" s="203" t="s">
        <v>16</v>
      </c>
      <c r="C20" s="206">
        <v>4</v>
      </c>
      <c r="D20" s="206">
        <v>4</v>
      </c>
      <c r="E20" s="205">
        <f>IFERROR(C20/D20,0%)</f>
        <v>1</v>
      </c>
      <c r="F20" s="206">
        <v>78</v>
      </c>
      <c r="G20" s="206">
        <v>78</v>
      </c>
      <c r="H20" s="205">
        <f>IFERROR(F20/G20,0%)</f>
        <v>1</v>
      </c>
      <c r="I20" s="206">
        <v>143</v>
      </c>
      <c r="J20" s="206">
        <v>143</v>
      </c>
      <c r="K20" s="205">
        <f>IFERROR(I20/J20,0%)</f>
        <v>1</v>
      </c>
      <c r="L20" s="206">
        <v>262</v>
      </c>
      <c r="M20" s="206">
        <v>262</v>
      </c>
      <c r="N20" s="205">
        <f>IFERROR(L20/M20,0%)</f>
        <v>1</v>
      </c>
      <c r="O20" s="206">
        <v>120</v>
      </c>
      <c r="P20" s="206">
        <v>120</v>
      </c>
      <c r="Q20" s="205">
        <f>IFERROR(O20/P20,0%)</f>
        <v>1</v>
      </c>
      <c r="R20" s="204" t="str">
        <f>IF(AND(E20&gt;=100%,H20&gt;=85%,K20&gt;=50%,N20&gt;=50%,Q20&gt;=50%),"MEMENUHI","TIDAK MEMENUHI")</f>
        <v>MEMENUHI</v>
      </c>
    </row>
    <row r="21" spans="1:18" ht="15.75" customHeight="1" x14ac:dyDescent="0.2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</row>
    <row r="22" spans="1:18" ht="15.75" customHeight="1" x14ac:dyDescent="0.2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</row>
    <row r="23" spans="1:18" ht="15.75" customHeight="1" x14ac:dyDescent="0.2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</row>
    <row r="24" spans="1:18" ht="15.75" customHeight="1" x14ac:dyDescent="0.2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</row>
    <row r="25" spans="1:18" ht="15.75" customHeight="1" x14ac:dyDescent="0.2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</row>
    <row r="26" spans="1:18" ht="15.75" customHeight="1" x14ac:dyDescent="0.2">
      <c r="A26" s="201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</row>
    <row r="27" spans="1:18" ht="15.75" customHeight="1" x14ac:dyDescent="0.2">
      <c r="A27" s="201"/>
      <c r="B27" s="203" t="s">
        <v>17</v>
      </c>
      <c r="C27" s="206">
        <v>2</v>
      </c>
      <c r="D27" s="206">
        <v>2</v>
      </c>
      <c r="E27" s="205">
        <f>IFERROR(C27/D27,0%)</f>
        <v>1</v>
      </c>
      <c r="F27" s="206">
        <v>20</v>
      </c>
      <c r="G27" s="206">
        <v>30</v>
      </c>
      <c r="H27" s="205">
        <f>IFERROR(F27/G27,0%)</f>
        <v>0.66666666666666663</v>
      </c>
      <c r="I27" s="206">
        <v>67</v>
      </c>
      <c r="J27" s="206">
        <v>67</v>
      </c>
      <c r="K27" s="205">
        <f>IFERROR(I27/J27,0%)</f>
        <v>1</v>
      </c>
      <c r="L27" s="206">
        <v>110</v>
      </c>
      <c r="M27" s="206">
        <v>342</v>
      </c>
      <c r="N27" s="205">
        <f>IFERROR(L27/M27,0%)</f>
        <v>0.32163742690058478</v>
      </c>
      <c r="O27" s="206">
        <v>69</v>
      </c>
      <c r="P27" s="206">
        <v>129</v>
      </c>
      <c r="Q27" s="205">
        <f>IFERROR(O27/P27,0%)</f>
        <v>0.53488372093023251</v>
      </c>
      <c r="R27" s="204" t="str">
        <f>IF(AND(E27&gt;=100%,H27&gt;=85%,K27&gt;=50%,N27&gt;=50%,Q27&gt;=50%),"MEMENUHI","TIDAK MEMENUHI")</f>
        <v>TIDAK MEMENUHI</v>
      </c>
    </row>
    <row r="28" spans="1:18" ht="15.75" customHeight="1" x14ac:dyDescent="0.2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</row>
    <row r="29" spans="1:18" ht="15.75" customHeight="1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ht="15.75" customHeight="1" x14ac:dyDescent="0.2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</row>
    <row r="31" spans="1:18" ht="15.75" customHeight="1" x14ac:dyDescent="0.2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</row>
    <row r="32" spans="1:18" ht="15.75" customHeight="1" x14ac:dyDescent="0.2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</row>
    <row r="33" spans="1:18" ht="15.75" customHeight="1" x14ac:dyDescent="0.2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</row>
    <row r="34" spans="1:18" ht="15.75" customHeight="1" x14ac:dyDescent="0.2">
      <c r="A34" s="201"/>
      <c r="B34" s="203" t="s">
        <v>18</v>
      </c>
      <c r="C34" s="206">
        <v>5</v>
      </c>
      <c r="D34" s="206">
        <v>5</v>
      </c>
      <c r="E34" s="205">
        <f>IFERROR(C34/D34,0%)</f>
        <v>1</v>
      </c>
      <c r="F34" s="206">
        <v>41</v>
      </c>
      <c r="G34" s="206">
        <v>78</v>
      </c>
      <c r="H34" s="205">
        <f>IFERROR(F34/G34,0%)</f>
        <v>0.52564102564102566</v>
      </c>
      <c r="I34" s="206">
        <v>79</v>
      </c>
      <c r="J34" s="206">
        <v>130</v>
      </c>
      <c r="K34" s="205">
        <f>IFERROR(I34/J34,0%)</f>
        <v>0.60769230769230764</v>
      </c>
      <c r="L34" s="206">
        <v>151</v>
      </c>
      <c r="M34" s="206">
        <v>190</v>
      </c>
      <c r="N34" s="205">
        <f>IFERROR(L34/M34,0%)</f>
        <v>0.79473684210526319</v>
      </c>
      <c r="O34" s="206">
        <v>85</v>
      </c>
      <c r="P34" s="206">
        <v>111</v>
      </c>
      <c r="Q34" s="205">
        <f>IFERROR(O34/P34,0%)</f>
        <v>0.76576576576576572</v>
      </c>
      <c r="R34" s="204" t="str">
        <f>IF(AND(E34&gt;=100%,H34&gt;=85%,K34&gt;=50%,N34&gt;=50%,Q34&gt;=50%),"MEMENUHI","TIDAK MEMENUHI")</f>
        <v>TIDAK MEMENUHI</v>
      </c>
    </row>
    <row r="35" spans="1:18" ht="15.75" customHeight="1" x14ac:dyDescent="0.2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  <row r="36" spans="1:18" ht="15.75" customHeight="1" x14ac:dyDescent="0.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1:18" ht="15.75" customHeight="1" x14ac:dyDescent="0.2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</row>
    <row r="38" spans="1:18" ht="15.75" customHeight="1" x14ac:dyDescent="0.2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8" ht="15.75" customHeight="1" x14ac:dyDescent="0.2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18" ht="15.75" customHeight="1" x14ac:dyDescent="0.2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</row>
    <row r="41" spans="1:18" ht="15.75" customHeight="1" x14ac:dyDescent="0.2">
      <c r="A41" s="201"/>
      <c r="B41" s="203" t="s">
        <v>19</v>
      </c>
      <c r="C41" s="206">
        <v>9</v>
      </c>
      <c r="D41" s="206">
        <v>9</v>
      </c>
      <c r="E41" s="205">
        <f>IFERROR(C41/D41,0%)</f>
        <v>1</v>
      </c>
      <c r="F41" s="206">
        <v>105</v>
      </c>
      <c r="G41" s="206">
        <v>110</v>
      </c>
      <c r="H41" s="205">
        <f>IFERROR(F41/G41,0%)</f>
        <v>0.95454545454545459</v>
      </c>
      <c r="I41" s="206">
        <v>241</v>
      </c>
      <c r="J41" s="206">
        <v>258</v>
      </c>
      <c r="K41" s="205">
        <f>IFERROR(I41/J41,0%)</f>
        <v>0.93410852713178294</v>
      </c>
      <c r="L41" s="206">
        <v>48</v>
      </c>
      <c r="M41" s="206">
        <v>230</v>
      </c>
      <c r="N41" s="205">
        <f>IFERROR(L41/M41,0%)</f>
        <v>0.20869565217391303</v>
      </c>
      <c r="O41" s="206">
        <v>40</v>
      </c>
      <c r="P41" s="206">
        <v>232</v>
      </c>
      <c r="Q41" s="205">
        <f>IFERROR(O41/P41,0%)</f>
        <v>0.17241379310344829</v>
      </c>
      <c r="R41" s="204" t="str">
        <f>IF(AND(E41&gt;=100%,H41&gt;=85%,K41&gt;=50%,N41&gt;=50%,Q41&gt;=50%),"MEMENUHI","TIDAK MEMENUHI")</f>
        <v>TIDAK MEMENUHI</v>
      </c>
    </row>
    <row r="42" spans="1:18" ht="15.75" customHeight="1" x14ac:dyDescent="0.2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18" ht="1.5" customHeight="1" x14ac:dyDescent="0.2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18" ht="15.75" customHeight="1" x14ac:dyDescent="0.2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</row>
    <row r="45" spans="1:18" ht="15.75" customHeight="1" x14ac:dyDescent="0.2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</row>
    <row r="46" spans="1:18" ht="15.75" customHeight="1" x14ac:dyDescent="0.2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</row>
    <row r="47" spans="1:18" ht="15.75" customHeight="1" x14ac:dyDescent="0.2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</row>
    <row r="48" spans="1:18" ht="15" customHeight="1" x14ac:dyDescent="0.2">
      <c r="A48" s="201"/>
      <c r="B48" s="203" t="s">
        <v>20</v>
      </c>
      <c r="C48" s="206">
        <v>1</v>
      </c>
      <c r="D48" s="206">
        <v>1</v>
      </c>
      <c r="E48" s="205">
        <f>IFERROR(C48/D48,0%)</f>
        <v>1</v>
      </c>
      <c r="F48" s="206">
        <v>53</v>
      </c>
      <c r="G48" s="206">
        <v>53</v>
      </c>
      <c r="H48" s="205">
        <f>IFERROR(F48/G48,0%)</f>
        <v>1</v>
      </c>
      <c r="I48" s="206">
        <v>20</v>
      </c>
      <c r="J48" s="206">
        <v>76</v>
      </c>
      <c r="K48" s="205">
        <f>IFERROR(I48/J48,0%)</f>
        <v>0.26315789473684209</v>
      </c>
      <c r="L48" s="206">
        <v>37</v>
      </c>
      <c r="M48" s="206">
        <v>136</v>
      </c>
      <c r="N48" s="205">
        <f>IFERROR(L48/M48,0%)</f>
        <v>0.27205882352941174</v>
      </c>
      <c r="O48" s="206">
        <v>13</v>
      </c>
      <c r="P48" s="206">
        <v>61</v>
      </c>
      <c r="Q48" s="205">
        <f>IFERROR(O48/P48,0%)</f>
        <v>0.21311475409836064</v>
      </c>
      <c r="R48" s="204" t="str">
        <f>IF(AND(E48&gt;=100%,H48&gt;=85%,K48&gt;=50%,N48&gt;=50%,Q48&gt;=50%),"MEMENUHI","TIDAK MEMENUHI")</f>
        <v>TIDAK MEMENUHI</v>
      </c>
    </row>
    <row r="49" spans="1:18" ht="15.75" customHeight="1" x14ac:dyDescent="0.2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</row>
    <row r="50" spans="1:18" ht="15.75" customHeight="1" x14ac:dyDescent="0.2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</row>
    <row r="51" spans="1:18" ht="15.75" customHeight="1" x14ac:dyDescent="0.2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</row>
    <row r="52" spans="1:18" ht="15.75" customHeight="1" x14ac:dyDescent="0.2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</row>
    <row r="53" spans="1:18" ht="15.75" customHeight="1" x14ac:dyDescent="0.2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</row>
    <row r="54" spans="1:18" ht="15.75" customHeight="1" x14ac:dyDescent="0.2">
      <c r="A54" s="201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</row>
    <row r="55" spans="1:18" ht="15.75" customHeight="1" x14ac:dyDescent="0.2">
      <c r="A55" s="201"/>
      <c r="B55" s="203" t="s">
        <v>21</v>
      </c>
      <c r="C55" s="206">
        <v>4</v>
      </c>
      <c r="D55" s="206">
        <v>4</v>
      </c>
      <c r="E55" s="205">
        <f>IFERROR(C55/D55,0%)</f>
        <v>1</v>
      </c>
      <c r="F55" s="206">
        <v>67</v>
      </c>
      <c r="G55" s="206">
        <v>67</v>
      </c>
      <c r="H55" s="205">
        <f>IFERROR(F55/G55,0%)</f>
        <v>1</v>
      </c>
      <c r="I55" s="206">
        <v>200</v>
      </c>
      <c r="J55" s="206">
        <v>200</v>
      </c>
      <c r="K55" s="205">
        <f>IFERROR(I55/J55,0%)</f>
        <v>1</v>
      </c>
      <c r="L55" s="206">
        <v>682</v>
      </c>
      <c r="M55" s="206">
        <v>682</v>
      </c>
      <c r="N55" s="205">
        <f>IFERROR(L55/M55,0%)</f>
        <v>1</v>
      </c>
      <c r="O55" s="206">
        <v>145</v>
      </c>
      <c r="P55" s="206">
        <v>145</v>
      </c>
      <c r="Q55" s="205">
        <f>IFERROR(O55/P55,0%)</f>
        <v>1</v>
      </c>
      <c r="R55" s="204" t="str">
        <f>IF(AND(E55&gt;=100%,H55&gt;=85%,K55&gt;=50%,N55&gt;=50%,Q55&gt;=50%),"MEMENUHI","TIDAK MEMENUHI")</f>
        <v>MEMENUHI</v>
      </c>
    </row>
    <row r="56" spans="1:18" ht="15.75" customHeight="1" x14ac:dyDescent="0.2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</row>
    <row r="57" spans="1:18" ht="15.75" customHeight="1" x14ac:dyDescent="0.2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</row>
    <row r="58" spans="1:18" ht="15.75" customHeight="1" x14ac:dyDescent="0.2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</row>
    <row r="59" spans="1:18" ht="15.75" customHeight="1" x14ac:dyDescent="0.2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</row>
    <row r="60" spans="1:18" ht="15.75" customHeight="1" x14ac:dyDescent="0.2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</row>
    <row r="61" spans="1:18" ht="15.75" customHeight="1" x14ac:dyDescent="0.2">
      <c r="A61" s="201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</row>
    <row r="62" spans="1:18" ht="15.75" customHeight="1" x14ac:dyDescent="0.2">
      <c r="A62" s="201"/>
      <c r="B62" s="203" t="s">
        <v>22</v>
      </c>
      <c r="C62" s="206">
        <v>1</v>
      </c>
      <c r="D62" s="206">
        <v>1</v>
      </c>
      <c r="E62" s="205">
        <f>IFERROR(C62/D62,0%)</f>
        <v>1</v>
      </c>
      <c r="F62" s="206">
        <v>30</v>
      </c>
      <c r="G62" s="206">
        <v>40</v>
      </c>
      <c r="H62" s="205">
        <f>IFERROR(F62/G62,0%)</f>
        <v>0.75</v>
      </c>
      <c r="I62" s="206">
        <v>43</v>
      </c>
      <c r="J62" s="206">
        <v>107</v>
      </c>
      <c r="K62" s="205">
        <f>IFERROR(I62/J62,0%)</f>
        <v>0.40186915887850466</v>
      </c>
      <c r="L62" s="206">
        <v>63</v>
      </c>
      <c r="M62" s="206">
        <v>122</v>
      </c>
      <c r="N62" s="205">
        <f>IFERROR(L62/M62,0%)</f>
        <v>0.51639344262295084</v>
      </c>
      <c r="O62" s="206">
        <v>48</v>
      </c>
      <c r="P62" s="206">
        <v>165</v>
      </c>
      <c r="Q62" s="205">
        <f>IFERROR(O62/P62,0%)</f>
        <v>0.29090909090909089</v>
      </c>
      <c r="R62" s="204" t="str">
        <f>IF(AND(E62&gt;=100%,H62&gt;=85%,K62&gt;=50%,N62&gt;=50%,Q62&gt;=50%),"MEMENUHI","TIDAK MEMENUHI")</f>
        <v>TIDAK MEMENUHI</v>
      </c>
    </row>
    <row r="63" spans="1:18" ht="15.75" customHeight="1" x14ac:dyDescent="0.2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ht="15.75" customHeight="1" x14ac:dyDescent="0.2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</row>
    <row r="65" spans="1:18" ht="15.75" customHeight="1" x14ac:dyDescent="0.2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</row>
    <row r="66" spans="1:18" ht="15.75" customHeight="1" x14ac:dyDescent="0.2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</row>
    <row r="67" spans="1:18" ht="15.75" customHeight="1" x14ac:dyDescent="0.2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</row>
    <row r="68" spans="1:18" ht="15.75" customHeight="1" x14ac:dyDescent="0.2">
      <c r="A68" s="201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</row>
    <row r="69" spans="1:18" ht="15.75" customHeight="1" x14ac:dyDescent="0.2">
      <c r="A69" s="201"/>
      <c r="B69" s="203" t="s">
        <v>23</v>
      </c>
      <c r="C69" s="206">
        <v>1</v>
      </c>
      <c r="D69" s="206">
        <v>1</v>
      </c>
      <c r="E69" s="205">
        <f>IFERROR(C69/D69,0%)</f>
        <v>1</v>
      </c>
      <c r="F69" s="206">
        <v>25</v>
      </c>
      <c r="G69" s="206">
        <v>40</v>
      </c>
      <c r="H69" s="205">
        <f>IFERROR(F69/G69,0%)</f>
        <v>0.625</v>
      </c>
      <c r="I69" s="206">
        <v>58</v>
      </c>
      <c r="J69" s="206">
        <v>108</v>
      </c>
      <c r="K69" s="205">
        <f>IFERROR(I69/J69,0%)</f>
        <v>0.53703703703703709</v>
      </c>
      <c r="L69" s="206">
        <v>76</v>
      </c>
      <c r="M69" s="206">
        <v>117</v>
      </c>
      <c r="N69" s="205">
        <f>IFERROR(L69/M69,0%)</f>
        <v>0.6495726495726496</v>
      </c>
      <c r="O69" s="206">
        <v>57</v>
      </c>
      <c r="P69" s="206">
        <v>96</v>
      </c>
      <c r="Q69" s="205">
        <f>IFERROR(O69/P69,0%)</f>
        <v>0.59375</v>
      </c>
      <c r="R69" s="204" t="str">
        <f>IF(AND(E69&gt;=100%,H69&gt;=85%,K69&gt;=50%,N69&gt;=50%,Q69&gt;=50%),"MEMENUHI","TIDAK MEMENUHI")</f>
        <v>TIDAK MEMENUHI</v>
      </c>
    </row>
    <row r="70" spans="1:18" ht="15.75" customHeight="1" x14ac:dyDescent="0.2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</row>
    <row r="71" spans="1:18" ht="15.75" customHeight="1" x14ac:dyDescent="0.2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</row>
    <row r="72" spans="1:18" ht="15.75" customHeight="1" x14ac:dyDescent="0.2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</row>
    <row r="73" spans="1:18" ht="15.75" customHeight="1" x14ac:dyDescent="0.2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</row>
    <row r="74" spans="1:18" ht="15.75" customHeight="1" x14ac:dyDescent="0.2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</row>
    <row r="75" spans="1:18" ht="15.75" customHeight="1" x14ac:dyDescent="0.2">
      <c r="A75" s="201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</row>
    <row r="76" spans="1:18" ht="15.75" customHeight="1" x14ac:dyDescent="0.2">
      <c r="A76" s="201"/>
      <c r="B76" s="203" t="s">
        <v>24</v>
      </c>
      <c r="C76" s="206">
        <v>2</v>
      </c>
      <c r="D76" s="206">
        <v>2</v>
      </c>
      <c r="E76" s="205">
        <f>IFERROR(C76/D76,0%)</f>
        <v>1</v>
      </c>
      <c r="F76" s="206">
        <v>121</v>
      </c>
      <c r="G76" s="206">
        <v>121</v>
      </c>
      <c r="H76" s="205">
        <f>IFERROR(F76/G76,0%)</f>
        <v>1</v>
      </c>
      <c r="I76" s="206">
        <v>180</v>
      </c>
      <c r="J76" s="206">
        <v>180</v>
      </c>
      <c r="K76" s="205">
        <f>IFERROR(I76/J76,0%)</f>
        <v>1</v>
      </c>
      <c r="L76" s="206">
        <v>300</v>
      </c>
      <c r="M76" s="206">
        <v>740</v>
      </c>
      <c r="N76" s="205">
        <f>IFERROR(L76/M76,0%)</f>
        <v>0.40540540540540543</v>
      </c>
      <c r="O76" s="206">
        <v>300</v>
      </c>
      <c r="P76" s="206">
        <v>341</v>
      </c>
      <c r="Q76" s="205">
        <f>IFERROR(O76/P76,0%)</f>
        <v>0.87976539589442815</v>
      </c>
      <c r="R76" s="204" t="str">
        <f>IF(AND(E76&gt;=100%,H76&gt;=85%,K76&gt;=50%,N76&gt;=50%,Q76&gt;=50%),"MEMENUHI","TIDAK MEMENUHI")</f>
        <v>TIDAK MEMENUHI</v>
      </c>
    </row>
    <row r="77" spans="1:18" ht="15.75" customHeight="1" x14ac:dyDescent="0.2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</row>
    <row r="78" spans="1:18" ht="15.75" customHeight="1" x14ac:dyDescent="0.2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</row>
    <row r="79" spans="1:18" ht="15.75" customHeight="1" x14ac:dyDescent="0.2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</row>
    <row r="80" spans="1:18" ht="15.75" customHeight="1" x14ac:dyDescent="0.2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</row>
    <row r="81" spans="1:18" ht="15.75" customHeight="1" x14ac:dyDescent="0.2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</row>
    <row r="82" spans="1:18" ht="15.75" customHeight="1" x14ac:dyDescent="0.2">
      <c r="A82" s="201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</row>
    <row r="83" spans="1:18" ht="15" customHeight="1" x14ac:dyDescent="0.2">
      <c r="A83" s="201"/>
      <c r="B83" s="203" t="s">
        <v>25</v>
      </c>
      <c r="C83" s="206">
        <v>0</v>
      </c>
      <c r="D83" s="206">
        <v>0</v>
      </c>
      <c r="E83" s="205">
        <f>IFERROR(C83/D83,0%)</f>
        <v>0</v>
      </c>
      <c r="F83" s="206">
        <v>50</v>
      </c>
      <c r="G83" s="206">
        <v>50</v>
      </c>
      <c r="H83" s="205">
        <f>IFERROR(F83/G83,0%)</f>
        <v>1</v>
      </c>
      <c r="I83" s="206">
        <v>121</v>
      </c>
      <c r="J83" s="206">
        <v>121</v>
      </c>
      <c r="K83" s="205">
        <f>IFERROR(I83/J83,0%)</f>
        <v>1</v>
      </c>
      <c r="L83" s="206">
        <v>300</v>
      </c>
      <c r="M83" s="206">
        <v>300</v>
      </c>
      <c r="N83" s="205">
        <f>IFERROR(L83/M83,0%)</f>
        <v>1</v>
      </c>
      <c r="O83" s="206">
        <v>146</v>
      </c>
      <c r="P83" s="206">
        <v>146</v>
      </c>
      <c r="Q83" s="205">
        <f>IFERROR(O83/P83,0%)</f>
        <v>1</v>
      </c>
      <c r="R83" s="204" t="str">
        <f>IF(AND(E83&gt;=100%,H83&gt;=85%,K83&gt;=50%,N83&gt;=50%,Q83&gt;=50%),"MEMENUHI","TIDAK MEMENUHI")</f>
        <v>TIDAK MEMENUHI</v>
      </c>
    </row>
    <row r="84" spans="1:18" ht="15.75" customHeight="1" x14ac:dyDescent="0.2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</row>
    <row r="85" spans="1:18" ht="15.75" customHeight="1" x14ac:dyDescent="0.2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</row>
    <row r="86" spans="1:18" ht="15.75" customHeight="1" x14ac:dyDescent="0.2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</row>
    <row r="87" spans="1:18" ht="15.75" customHeight="1" x14ac:dyDescent="0.2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</row>
    <row r="88" spans="1:18" ht="15.75" customHeight="1" x14ac:dyDescent="0.2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</row>
    <row r="89" spans="1:18" ht="15.75" customHeight="1" x14ac:dyDescent="0.2">
      <c r="A89" s="201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</row>
    <row r="90" spans="1:18" ht="15.75" customHeight="1" x14ac:dyDescent="0.2">
      <c r="A90" s="201"/>
      <c r="B90" s="203" t="s">
        <v>26</v>
      </c>
      <c r="C90" s="206">
        <v>3</v>
      </c>
      <c r="D90" s="206">
        <v>3</v>
      </c>
      <c r="E90" s="205">
        <f>IFERROR(C90/D90,0%)</f>
        <v>1</v>
      </c>
      <c r="F90" s="206">
        <v>37</v>
      </c>
      <c r="G90" s="206">
        <v>37</v>
      </c>
      <c r="H90" s="205">
        <f>IFERROR(F90/G90,0%)</f>
        <v>1</v>
      </c>
      <c r="I90" s="206">
        <v>77</v>
      </c>
      <c r="J90" s="206">
        <v>80</v>
      </c>
      <c r="K90" s="205">
        <f>IFERROR(I90/J90,0%)</f>
        <v>0.96250000000000002</v>
      </c>
      <c r="L90" s="206">
        <v>272</v>
      </c>
      <c r="M90" s="206">
        <v>437</v>
      </c>
      <c r="N90" s="205">
        <f>IFERROR(L90/M90,0%)</f>
        <v>0.62242562929061784</v>
      </c>
      <c r="O90" s="206">
        <v>115</v>
      </c>
      <c r="P90" s="206">
        <v>134</v>
      </c>
      <c r="Q90" s="205">
        <f>IFERROR(O90/P90,0%)</f>
        <v>0.85820895522388063</v>
      </c>
      <c r="R90" s="204" t="str">
        <f>IF(AND(E90&gt;=100%,H90&gt;=85%,K90&gt;=50%,N90&gt;=50%,Q90&gt;=50%),"MEMENUHI","TIDAK MEMENUHI")</f>
        <v>MEMENUHI</v>
      </c>
    </row>
    <row r="91" spans="1:18" ht="15.75" customHeight="1" x14ac:dyDescent="0.2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</row>
    <row r="92" spans="1:18" ht="15.75" customHeight="1" x14ac:dyDescent="0.2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</row>
    <row r="93" spans="1:18" ht="15.75" customHeight="1" x14ac:dyDescent="0.2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</row>
    <row r="94" spans="1:18" ht="15.75" customHeight="1" x14ac:dyDescent="0.2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</row>
    <row r="95" spans="1:18" ht="15.75" customHeight="1" x14ac:dyDescent="0.2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</row>
    <row r="96" spans="1:18" ht="15.75" customHeight="1" x14ac:dyDescent="0.2">
      <c r="A96" s="201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</row>
    <row r="97" spans="1:18" ht="15.75" customHeight="1" x14ac:dyDescent="0.2">
      <c r="A97" s="201"/>
      <c r="B97" s="203" t="s">
        <v>27</v>
      </c>
      <c r="C97" s="206">
        <v>1</v>
      </c>
      <c r="D97" s="206">
        <v>1</v>
      </c>
      <c r="E97" s="205">
        <f>IFERROR(C97/D97,0%)</f>
        <v>1</v>
      </c>
      <c r="F97" s="206">
        <v>18</v>
      </c>
      <c r="G97" s="206">
        <v>18</v>
      </c>
      <c r="H97" s="205">
        <f>IFERROR(F97/G97,0%)</f>
        <v>1</v>
      </c>
      <c r="I97" s="206">
        <v>65</v>
      </c>
      <c r="J97" s="206">
        <v>65</v>
      </c>
      <c r="K97" s="205">
        <f>IFERROR(I97/J97,0%)</f>
        <v>1</v>
      </c>
      <c r="L97" s="206">
        <v>63</v>
      </c>
      <c r="M97" s="206">
        <v>208</v>
      </c>
      <c r="N97" s="205">
        <f>IFERROR(L97/M97,0%)</f>
        <v>0.30288461538461536</v>
      </c>
      <c r="O97" s="206">
        <v>20</v>
      </c>
      <c r="P97" s="206">
        <v>79</v>
      </c>
      <c r="Q97" s="205">
        <f>IFERROR(O97/P97,0%)</f>
        <v>0.25316455696202533</v>
      </c>
      <c r="R97" s="204" t="str">
        <f>IF(AND(E97&gt;=100%,H97&gt;=85%,K97&gt;=50%,N97&gt;=50%,Q97&gt;=50%),"MEMENUHI","TIDAK MEMENUHI")</f>
        <v>TIDAK MEMENUHI</v>
      </c>
    </row>
    <row r="98" spans="1:18" ht="15.75" customHeight="1" x14ac:dyDescent="0.2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</row>
    <row r="99" spans="1:18" ht="15.75" customHeight="1" x14ac:dyDescent="0.2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</row>
    <row r="100" spans="1:18" ht="15.75" customHeight="1" x14ac:dyDescent="0.2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</row>
    <row r="101" spans="1:18" ht="15.75" customHeight="1" x14ac:dyDescent="0.2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</row>
    <row r="102" spans="1:18" ht="15.75" customHeight="1" x14ac:dyDescent="0.2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</row>
    <row r="103" spans="1:18" ht="15.75" customHeight="1" x14ac:dyDescent="0.2">
      <c r="A103" s="201"/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</row>
    <row r="104" spans="1:18" ht="15.75" customHeight="1" x14ac:dyDescent="0.2">
      <c r="A104" s="201"/>
      <c r="B104" s="203" t="s">
        <v>28</v>
      </c>
      <c r="C104" s="206">
        <v>2</v>
      </c>
      <c r="D104" s="206">
        <v>2</v>
      </c>
      <c r="E104" s="205">
        <f>IFERROR(C104/D104,0%)</f>
        <v>1</v>
      </c>
      <c r="F104" s="206">
        <v>46</v>
      </c>
      <c r="G104" s="206">
        <v>46</v>
      </c>
      <c r="H104" s="205">
        <f>IFERROR(F104/G104,0%)</f>
        <v>1</v>
      </c>
      <c r="I104" s="206">
        <v>91</v>
      </c>
      <c r="J104" s="206">
        <v>91</v>
      </c>
      <c r="K104" s="205">
        <f>IFERROR(I104/J104,0%)</f>
        <v>1</v>
      </c>
      <c r="L104" s="206">
        <v>135</v>
      </c>
      <c r="M104" s="206">
        <v>135</v>
      </c>
      <c r="N104" s="205">
        <f>IFERROR(L104/M104,0%)</f>
        <v>1</v>
      </c>
      <c r="O104" s="206">
        <v>90</v>
      </c>
      <c r="P104" s="206">
        <v>90</v>
      </c>
      <c r="Q104" s="205">
        <f>IFERROR(O104/P104,0%)</f>
        <v>1</v>
      </c>
      <c r="R104" s="204" t="str">
        <f>IF(AND(E104&gt;=100%,H104&gt;=85%,K104&gt;=50%,N104&gt;=50%,Q104&gt;=50%),"MEMENUHI","TIDAK MEMENUHI")</f>
        <v>MEMENUHI</v>
      </c>
    </row>
    <row r="105" spans="1:18" ht="15.75" customHeight="1" x14ac:dyDescent="0.2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</row>
    <row r="106" spans="1:18" ht="15.75" customHeight="1" x14ac:dyDescent="0.2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</row>
    <row r="107" spans="1:18" ht="15.75" customHeight="1" x14ac:dyDescent="0.2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</row>
    <row r="108" spans="1:18" ht="15.75" customHeight="1" x14ac:dyDescent="0.2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</row>
    <row r="109" spans="1:18" ht="15.75" customHeight="1" x14ac:dyDescent="0.2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</row>
    <row r="110" spans="1:18" ht="15.75" customHeight="1" x14ac:dyDescent="0.2">
      <c r="A110" s="201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</row>
    <row r="111" spans="1:18" ht="15.75" customHeight="1" x14ac:dyDescent="0.2">
      <c r="A111" s="201"/>
      <c r="B111" s="203" t="s">
        <v>29</v>
      </c>
      <c r="C111" s="206">
        <v>9</v>
      </c>
      <c r="D111" s="206">
        <v>9</v>
      </c>
      <c r="E111" s="205">
        <f>IFERROR(C111/D111,0%)</f>
        <v>1</v>
      </c>
      <c r="F111" s="206">
        <v>39</v>
      </c>
      <c r="G111" s="206">
        <v>51</v>
      </c>
      <c r="H111" s="205">
        <f>IFERROR(F111/G111,0%)</f>
        <v>0.76470588235294112</v>
      </c>
      <c r="I111" s="206">
        <v>85</v>
      </c>
      <c r="J111" s="206">
        <v>91</v>
      </c>
      <c r="K111" s="205">
        <f>IFERROR(I111/J111,0%)</f>
        <v>0.93406593406593408</v>
      </c>
      <c r="L111" s="206">
        <v>70</v>
      </c>
      <c r="M111" s="206">
        <v>241</v>
      </c>
      <c r="N111" s="205">
        <f>IFERROR(L111/M111,0%)</f>
        <v>0.29045643153526973</v>
      </c>
      <c r="O111" s="206">
        <v>30</v>
      </c>
      <c r="P111" s="206">
        <v>104</v>
      </c>
      <c r="Q111" s="205">
        <f>IFERROR(O111/P111,0%)</f>
        <v>0.28846153846153844</v>
      </c>
      <c r="R111" s="204" t="str">
        <f>IF(AND(E111&gt;=100%,H111&gt;=85%,K111&gt;=50%,N111&gt;=50%,Q111&gt;=50%),"MEMENUHI","TIDAK MEMENUHI")</f>
        <v>TIDAK MEMENUHI</v>
      </c>
    </row>
    <row r="112" spans="1:18" ht="15.75" customHeight="1" x14ac:dyDescent="0.2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</row>
    <row r="113" spans="1:18" ht="15.75" customHeight="1" x14ac:dyDescent="0.2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</row>
    <row r="114" spans="1:18" ht="15.75" customHeight="1" x14ac:dyDescent="0.2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</row>
    <row r="115" spans="1:18" ht="15.75" customHeight="1" x14ac:dyDescent="0.2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</row>
    <row r="116" spans="1:18" ht="15.75" customHeight="1" x14ac:dyDescent="0.2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</row>
    <row r="117" spans="1:18" ht="15.75" customHeight="1" x14ac:dyDescent="0.2">
      <c r="A117" s="201"/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</row>
    <row r="118" spans="1:18" ht="19.5" customHeight="1" x14ac:dyDescent="0.2">
      <c r="A118" s="10"/>
      <c r="B118" s="10"/>
      <c r="C118" s="11">
        <f t="shared" ref="C118:D118" si="0">SUM(C6:C117)</f>
        <v>58</v>
      </c>
      <c r="D118" s="11">
        <f t="shared" si="0"/>
        <v>58</v>
      </c>
      <c r="E118" s="12">
        <f>C118/D118</f>
        <v>1</v>
      </c>
      <c r="F118" s="11">
        <f t="shared" ref="F118:G118" si="1">SUM(F6:F117)</f>
        <v>900</v>
      </c>
      <c r="G118" s="11">
        <f t="shared" si="1"/>
        <v>1003</v>
      </c>
      <c r="H118" s="12">
        <f>F118/G118</f>
        <v>0.8973080757726819</v>
      </c>
      <c r="I118" s="11">
        <f t="shared" ref="I118:J118" si="2">SUM(I6:I117)</f>
        <v>2031</v>
      </c>
      <c r="J118" s="11">
        <f t="shared" si="2"/>
        <v>2298</v>
      </c>
      <c r="K118" s="12">
        <f>I118/J118</f>
        <v>0.88381201044386426</v>
      </c>
      <c r="L118" s="11">
        <f t="shared" ref="L118:M118" si="3">SUM(L6:L117)</f>
        <v>2681</v>
      </c>
      <c r="M118" s="11">
        <f t="shared" si="3"/>
        <v>5731</v>
      </c>
      <c r="N118" s="12">
        <f>L118/M118</f>
        <v>0.46780666550340255</v>
      </c>
      <c r="O118" s="11">
        <f t="shared" ref="O118:P118" si="4">SUM(O6:O117)</f>
        <v>1349</v>
      </c>
      <c r="P118" s="11">
        <f t="shared" si="4"/>
        <v>2350</v>
      </c>
      <c r="Q118" s="12">
        <f>O118/P118</f>
        <v>0.57404255319148934</v>
      </c>
      <c r="R118" s="10"/>
    </row>
    <row r="119" spans="1:18" ht="15.75" customHeight="1" x14ac:dyDescent="0.2">
      <c r="A119" s="208" t="s">
        <v>30</v>
      </c>
      <c r="B119" s="203" t="s">
        <v>31</v>
      </c>
      <c r="C119" s="206">
        <v>7</v>
      </c>
      <c r="D119" s="206">
        <v>7</v>
      </c>
      <c r="E119" s="205">
        <f>IFERROR(C119/D119,0%)</f>
        <v>1</v>
      </c>
      <c r="F119" s="206">
        <v>176</v>
      </c>
      <c r="G119" s="206">
        <v>176</v>
      </c>
      <c r="H119" s="205">
        <f>IFERROR(F119/G119,0%)</f>
        <v>1</v>
      </c>
      <c r="I119" s="206">
        <v>379</v>
      </c>
      <c r="J119" s="206">
        <v>379</v>
      </c>
      <c r="K119" s="205">
        <f>IFERROR(I119/J119,0%)</f>
        <v>1</v>
      </c>
      <c r="L119" s="206">
        <v>99</v>
      </c>
      <c r="M119" s="206">
        <v>1253</v>
      </c>
      <c r="N119" s="205">
        <f>IFERROR(L119/M119,0%)</f>
        <v>7.9010375099760569E-2</v>
      </c>
      <c r="O119" s="206">
        <v>50</v>
      </c>
      <c r="P119" s="206">
        <v>267</v>
      </c>
      <c r="Q119" s="205">
        <f>IFERROR(O119/P119,0%)</f>
        <v>0.18726591760299627</v>
      </c>
      <c r="R119" s="204" t="str">
        <f>IF(AND(E119&gt;=100%,H119&gt;=85%,K119&gt;=50%,N119&gt;=50%,Q119&gt;=50%),"MEMENUHI","TIDAK MEMENUHI")</f>
        <v>TIDAK MEMENUHI</v>
      </c>
    </row>
    <row r="120" spans="1:18" ht="15.75" customHeight="1" x14ac:dyDescent="0.2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</row>
    <row r="121" spans="1:18" ht="15.75" customHeight="1" x14ac:dyDescent="0.2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</row>
    <row r="122" spans="1:18" ht="15.75" customHeight="1" x14ac:dyDescent="0.2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</row>
    <row r="123" spans="1:18" ht="15.75" customHeight="1" x14ac:dyDescent="0.2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</row>
    <row r="124" spans="1:18" ht="15.75" customHeight="1" x14ac:dyDescent="0.2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</row>
    <row r="125" spans="1:18" ht="15.75" customHeight="1" x14ac:dyDescent="0.2">
      <c r="A125" s="201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</row>
    <row r="126" spans="1:18" ht="15.75" customHeight="1" x14ac:dyDescent="0.2">
      <c r="A126" s="201"/>
      <c r="B126" s="203" t="s">
        <v>32</v>
      </c>
      <c r="C126" s="206">
        <v>15</v>
      </c>
      <c r="D126" s="206">
        <v>15</v>
      </c>
      <c r="E126" s="205">
        <f>IFERROR(C126/D126,0%)</f>
        <v>1</v>
      </c>
      <c r="F126" s="206">
        <v>166</v>
      </c>
      <c r="G126" s="206">
        <v>201</v>
      </c>
      <c r="H126" s="205">
        <f>IFERROR(F126/G126,0%)</f>
        <v>0.82587064676616917</v>
      </c>
      <c r="I126" s="206">
        <v>530</v>
      </c>
      <c r="J126" s="206">
        <v>530</v>
      </c>
      <c r="K126" s="205">
        <f>IFERROR(I126/J126,0%)</f>
        <v>1</v>
      </c>
      <c r="L126" s="206">
        <v>164</v>
      </c>
      <c r="M126" s="206">
        <v>1654</v>
      </c>
      <c r="N126" s="205">
        <f>IFERROR(L126/M126,0%)</f>
        <v>9.915356711003627E-2</v>
      </c>
      <c r="O126" s="206">
        <v>45</v>
      </c>
      <c r="P126" s="206">
        <v>327</v>
      </c>
      <c r="Q126" s="205">
        <f>IFERROR(O126/P126,0%)</f>
        <v>0.13761467889908258</v>
      </c>
      <c r="R126" s="204" t="str">
        <f>IF(AND(E126&gt;=100%,H126&gt;=85%,K126&gt;=50%,N126&gt;=50%,Q126&gt;=50%),"MEMENUHI","TIDAK MEMENUHI")</f>
        <v>TIDAK MEMENUHI</v>
      </c>
    </row>
    <row r="127" spans="1:18" ht="15.75" customHeight="1" x14ac:dyDescent="0.2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</row>
    <row r="128" spans="1:18" ht="15.75" customHeight="1" x14ac:dyDescent="0.2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</row>
    <row r="129" spans="1:18" ht="15.75" customHeight="1" x14ac:dyDescent="0.2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</row>
    <row r="130" spans="1:18" ht="15.75" customHeight="1" x14ac:dyDescent="0.2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</row>
    <row r="131" spans="1:18" ht="15.75" customHeight="1" x14ac:dyDescent="0.2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</row>
    <row r="132" spans="1:18" ht="15.75" customHeight="1" x14ac:dyDescent="0.2">
      <c r="A132" s="201"/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</row>
    <row r="133" spans="1:18" ht="15.75" customHeight="1" x14ac:dyDescent="0.2">
      <c r="A133" s="201"/>
      <c r="B133" s="203" t="s">
        <v>17</v>
      </c>
      <c r="C133" s="206">
        <v>3</v>
      </c>
      <c r="D133" s="206">
        <v>3</v>
      </c>
      <c r="E133" s="205">
        <f>IFERROR(C133/D133,0%)</f>
        <v>1</v>
      </c>
      <c r="F133" s="206">
        <v>51</v>
      </c>
      <c r="G133" s="206">
        <v>79</v>
      </c>
      <c r="H133" s="205">
        <f>IFERROR(F133/G133,0%)</f>
        <v>0.64556962025316456</v>
      </c>
      <c r="I133" s="206">
        <v>186</v>
      </c>
      <c r="J133" s="206">
        <v>288</v>
      </c>
      <c r="K133" s="205">
        <f>IFERROR(I133/J133,0%)</f>
        <v>0.64583333333333337</v>
      </c>
      <c r="L133" s="206">
        <v>56</v>
      </c>
      <c r="M133" s="206">
        <v>529</v>
      </c>
      <c r="N133" s="205">
        <f>IFERROR(L133/M133,0%)</f>
        <v>0.10586011342155009</v>
      </c>
      <c r="O133" s="206">
        <v>37</v>
      </c>
      <c r="P133" s="206">
        <v>346</v>
      </c>
      <c r="Q133" s="205">
        <f>IFERROR(O133/P133,0%)</f>
        <v>0.1069364161849711</v>
      </c>
      <c r="R133" s="204" t="str">
        <f>IF(AND(E133&gt;=100%,H133&gt;=85%,K133&gt;=50%,N133&gt;=50%,Q133&gt;=50%),"MEMENUHI","TIDAK MEMENUHI")</f>
        <v>TIDAK MEMENUHI</v>
      </c>
    </row>
    <row r="134" spans="1:18" ht="15.75" customHeight="1" x14ac:dyDescent="0.2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</row>
    <row r="135" spans="1:18" ht="15.75" customHeight="1" x14ac:dyDescent="0.2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</row>
    <row r="136" spans="1:18" ht="15.75" customHeight="1" x14ac:dyDescent="0.2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</row>
    <row r="137" spans="1:18" ht="15.75" customHeight="1" x14ac:dyDescent="0.2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</row>
    <row r="138" spans="1:18" ht="15.75" customHeight="1" x14ac:dyDescent="0.2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</row>
    <row r="139" spans="1:18" ht="15.75" customHeight="1" x14ac:dyDescent="0.2">
      <c r="A139" s="201"/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</row>
    <row r="140" spans="1:18" ht="15.75" customHeight="1" x14ac:dyDescent="0.2">
      <c r="A140" s="201"/>
      <c r="B140" s="203" t="s">
        <v>33</v>
      </c>
      <c r="C140" s="206">
        <v>4</v>
      </c>
      <c r="D140" s="206">
        <v>4</v>
      </c>
      <c r="E140" s="205">
        <f>IFERROR(C140/D140,0%)</f>
        <v>1</v>
      </c>
      <c r="F140" s="206">
        <v>68</v>
      </c>
      <c r="G140" s="206">
        <v>87</v>
      </c>
      <c r="H140" s="205">
        <f>IFERROR(F140/G140,0%)</f>
        <v>0.7816091954022989</v>
      </c>
      <c r="I140" s="206">
        <v>142</v>
      </c>
      <c r="J140" s="206">
        <v>150</v>
      </c>
      <c r="K140" s="205">
        <f>IFERROR(I140/J140,0%)</f>
        <v>0.94666666666666666</v>
      </c>
      <c r="L140" s="206">
        <v>58</v>
      </c>
      <c r="M140" s="206">
        <v>450</v>
      </c>
      <c r="N140" s="205">
        <f>IFERROR(L140/M140,0%)</f>
        <v>0.12888888888888889</v>
      </c>
      <c r="O140" s="206">
        <v>25</v>
      </c>
      <c r="P140" s="206">
        <v>198</v>
      </c>
      <c r="Q140" s="205">
        <f>IFERROR(O140/P140,0%)</f>
        <v>0.12626262626262627</v>
      </c>
      <c r="R140" s="204" t="str">
        <f>IF(AND(E140&gt;=100%,H140&gt;=85%,K140&gt;=50%,N140&gt;=50%,Q140&gt;=50%),"MEMENUHI","TIDAK MEMENUHI")</f>
        <v>TIDAK MEMENUHI</v>
      </c>
    </row>
    <row r="141" spans="1:18" ht="15.75" customHeight="1" x14ac:dyDescent="0.2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</row>
    <row r="142" spans="1:18" ht="15.75" customHeight="1" x14ac:dyDescent="0.2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</row>
    <row r="143" spans="1:18" ht="15.75" customHeight="1" x14ac:dyDescent="0.2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</row>
    <row r="144" spans="1:18" ht="15.75" customHeight="1" x14ac:dyDescent="0.2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</row>
    <row r="145" spans="1:18" ht="15" customHeight="1" x14ac:dyDescent="0.2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</row>
    <row r="146" spans="1:18" ht="15.75" customHeight="1" x14ac:dyDescent="0.2">
      <c r="A146" s="201"/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</row>
    <row r="147" spans="1:18" ht="15.75" customHeight="1" x14ac:dyDescent="0.2">
      <c r="A147" s="201"/>
      <c r="B147" s="203" t="s">
        <v>34</v>
      </c>
      <c r="C147" s="206">
        <v>8</v>
      </c>
      <c r="D147" s="206">
        <v>8</v>
      </c>
      <c r="E147" s="205">
        <f>IFERROR(C147/D147,0%)</f>
        <v>1</v>
      </c>
      <c r="F147" s="206">
        <v>136</v>
      </c>
      <c r="G147" s="206">
        <v>136</v>
      </c>
      <c r="H147" s="205">
        <f>IFERROR(F147/G147,0%)</f>
        <v>1</v>
      </c>
      <c r="I147" s="206">
        <v>236</v>
      </c>
      <c r="J147" s="206">
        <v>236</v>
      </c>
      <c r="K147" s="205">
        <f>IFERROR(I147/J147,0%)</f>
        <v>1</v>
      </c>
      <c r="L147" s="206">
        <v>496</v>
      </c>
      <c r="M147" s="206">
        <v>790</v>
      </c>
      <c r="N147" s="205">
        <f>IFERROR(L147/M147,0%)</f>
        <v>0.6278481012658228</v>
      </c>
      <c r="O147" s="206">
        <v>134</v>
      </c>
      <c r="P147" s="206">
        <v>254</v>
      </c>
      <c r="Q147" s="205">
        <f>IFERROR(O147/P147,0%)</f>
        <v>0.52755905511811019</v>
      </c>
      <c r="R147" s="204" t="str">
        <f>IF(AND(E147&gt;=100%,H147&gt;=85%,K147&gt;=50%,N147&gt;=50%,Q147&gt;=50%),"MEMENUHI","TIDAK MEMENUHI")</f>
        <v>MEMENUHI</v>
      </c>
    </row>
    <row r="148" spans="1:18" ht="15.75" customHeight="1" x14ac:dyDescent="0.2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</row>
    <row r="149" spans="1:18" ht="15.75" customHeight="1" x14ac:dyDescent="0.2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</row>
    <row r="150" spans="1:18" ht="15.75" customHeight="1" x14ac:dyDescent="0.2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</row>
    <row r="151" spans="1:18" ht="15.75" customHeight="1" x14ac:dyDescent="0.2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</row>
    <row r="152" spans="1:18" ht="15.75" customHeight="1" x14ac:dyDescent="0.2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</row>
    <row r="153" spans="1:18" ht="15.75" customHeight="1" x14ac:dyDescent="0.2">
      <c r="A153" s="201"/>
      <c r="B153" s="202"/>
      <c r="C153" s="202"/>
      <c r="D153" s="20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</row>
    <row r="154" spans="1:18" ht="15.75" customHeight="1" x14ac:dyDescent="0.2">
      <c r="A154" s="201"/>
      <c r="B154" s="203" t="s">
        <v>35</v>
      </c>
      <c r="C154" s="206">
        <v>14</v>
      </c>
      <c r="D154" s="206">
        <v>14</v>
      </c>
      <c r="E154" s="205">
        <f>IFERROR(C154/D154,0%)</f>
        <v>1</v>
      </c>
      <c r="F154" s="206">
        <v>100</v>
      </c>
      <c r="G154" s="206">
        <v>103</v>
      </c>
      <c r="H154" s="205">
        <f>IFERROR(F154/G154,0%)</f>
        <v>0.970873786407767</v>
      </c>
      <c r="I154" s="206">
        <v>337</v>
      </c>
      <c r="J154" s="206">
        <v>348</v>
      </c>
      <c r="K154" s="205">
        <f>IFERROR(I154/J154,0%)</f>
        <v>0.9683908045977011</v>
      </c>
      <c r="L154" s="206">
        <v>22</v>
      </c>
      <c r="M154" s="206">
        <v>947</v>
      </c>
      <c r="N154" s="205">
        <f>IFERROR(L154/M154,0%)</f>
        <v>2.3231256599788808E-2</v>
      </c>
      <c r="O154" s="206">
        <v>23</v>
      </c>
      <c r="P154" s="206">
        <v>255</v>
      </c>
      <c r="Q154" s="205">
        <f>IFERROR(O154/P154,0%)</f>
        <v>9.0196078431372548E-2</v>
      </c>
      <c r="R154" s="204" t="str">
        <f>IF(AND(E154&gt;=100%,H154&gt;=85%,K154&gt;=50%,N154&gt;=50%,Q154&gt;=50%),"MEMENUHI","TIDAK MEMENUHI")</f>
        <v>TIDAK MEMENUHI</v>
      </c>
    </row>
    <row r="155" spans="1:18" ht="15.75" customHeight="1" x14ac:dyDescent="0.2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</row>
    <row r="156" spans="1:18" ht="15.75" customHeight="1" x14ac:dyDescent="0.2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</row>
    <row r="157" spans="1:18" ht="15.75" customHeight="1" x14ac:dyDescent="0.2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</row>
    <row r="158" spans="1:18" ht="15.75" customHeight="1" x14ac:dyDescent="0.2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</row>
    <row r="159" spans="1:18" ht="15.75" customHeight="1" x14ac:dyDescent="0.2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</row>
    <row r="160" spans="1:18" ht="15.75" customHeight="1" x14ac:dyDescent="0.2">
      <c r="A160" s="201"/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</row>
    <row r="161" spans="1:18" ht="15.75" customHeight="1" x14ac:dyDescent="0.2">
      <c r="A161" s="201"/>
      <c r="B161" s="203" t="s">
        <v>36</v>
      </c>
      <c r="C161" s="206">
        <v>2</v>
      </c>
      <c r="D161" s="206">
        <v>2</v>
      </c>
      <c r="E161" s="205">
        <f>IFERROR(C161/D161,0%)</f>
        <v>1</v>
      </c>
      <c r="F161" s="206">
        <v>102</v>
      </c>
      <c r="G161" s="206">
        <v>110</v>
      </c>
      <c r="H161" s="205">
        <f>IFERROR(F161/G161,0%)</f>
        <v>0.92727272727272725</v>
      </c>
      <c r="I161" s="206">
        <v>238</v>
      </c>
      <c r="J161" s="206">
        <v>240</v>
      </c>
      <c r="K161" s="205">
        <f>IFERROR(I161/J161,0%)</f>
        <v>0.9916666666666667</v>
      </c>
      <c r="L161" s="206">
        <v>160</v>
      </c>
      <c r="M161" s="206">
        <v>760</v>
      </c>
      <c r="N161" s="205">
        <f>IFERROR(L161/M161,0%)</f>
        <v>0.21052631578947367</v>
      </c>
      <c r="O161" s="206">
        <v>60</v>
      </c>
      <c r="P161" s="206">
        <v>135</v>
      </c>
      <c r="Q161" s="205">
        <f>IFERROR(O161/P161,0%)</f>
        <v>0.44444444444444442</v>
      </c>
      <c r="R161" s="204" t="str">
        <f>IF(AND(E161&gt;=100%,H161&gt;=85%,K161&gt;=50%,N161&gt;=50%,Q161&gt;=50%),"MEMENUHI","TIDAK MEMENUHI")</f>
        <v>TIDAK MEMENUHI</v>
      </c>
    </row>
    <row r="162" spans="1:18" ht="15.75" customHeight="1" x14ac:dyDescent="0.2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</row>
    <row r="163" spans="1:18" ht="15.75" customHeight="1" x14ac:dyDescent="0.2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</row>
    <row r="164" spans="1:18" ht="15.75" customHeight="1" x14ac:dyDescent="0.2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</row>
    <row r="165" spans="1:18" ht="15.75" customHeight="1" x14ac:dyDescent="0.2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</row>
    <row r="166" spans="1:18" ht="15.75" customHeight="1" x14ac:dyDescent="0.2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</row>
    <row r="167" spans="1:18" ht="15.75" customHeight="1" x14ac:dyDescent="0.2">
      <c r="A167" s="201"/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</row>
    <row r="168" spans="1:18" ht="15.75" customHeight="1" x14ac:dyDescent="0.2">
      <c r="A168" s="201"/>
      <c r="B168" s="203" t="s">
        <v>37</v>
      </c>
      <c r="C168" s="206">
        <v>3</v>
      </c>
      <c r="D168" s="206">
        <v>3</v>
      </c>
      <c r="E168" s="205">
        <f>IFERROR(C168/D168,0%)</f>
        <v>1</v>
      </c>
      <c r="F168" s="206">
        <v>44</v>
      </c>
      <c r="G168" s="206">
        <v>44</v>
      </c>
      <c r="H168" s="205">
        <f>IFERROR(F168/G168,0%)</f>
        <v>1</v>
      </c>
      <c r="I168" s="206">
        <v>110</v>
      </c>
      <c r="J168" s="206">
        <v>110</v>
      </c>
      <c r="K168" s="205">
        <f>IFERROR(I168/J168,0%)</f>
        <v>1</v>
      </c>
      <c r="L168" s="206">
        <v>209</v>
      </c>
      <c r="M168" s="206">
        <v>209</v>
      </c>
      <c r="N168" s="205">
        <f>IFERROR(L168/M168,0%)</f>
        <v>1</v>
      </c>
      <c r="O168" s="206">
        <v>68</v>
      </c>
      <c r="P168" s="206">
        <v>68</v>
      </c>
      <c r="Q168" s="205">
        <f>IFERROR(O168/P168,0%)</f>
        <v>1</v>
      </c>
      <c r="R168" s="204" t="str">
        <f>IF(AND(E168&gt;=100%,H168&gt;=85%,K168&gt;=50%,N168&gt;=50%,Q168&gt;=50%),"MEMENUHI","TIDAK MEMENUHI")</f>
        <v>MEMENUHI</v>
      </c>
    </row>
    <row r="169" spans="1:18" ht="15.75" customHeight="1" x14ac:dyDescent="0.2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</row>
    <row r="170" spans="1:18" ht="15.75" customHeight="1" x14ac:dyDescent="0.2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</row>
    <row r="171" spans="1:18" ht="15.75" customHeight="1" x14ac:dyDescent="0.2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</row>
    <row r="172" spans="1:18" ht="15.75" customHeight="1" x14ac:dyDescent="0.2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</row>
    <row r="173" spans="1:18" ht="15.75" customHeight="1" x14ac:dyDescent="0.2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</row>
    <row r="174" spans="1:18" ht="15.75" customHeight="1" x14ac:dyDescent="0.2">
      <c r="A174" s="201"/>
      <c r="B174" s="202"/>
      <c r="C174" s="202"/>
      <c r="D174" s="20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</row>
    <row r="175" spans="1:18" ht="15.75" customHeight="1" x14ac:dyDescent="0.2">
      <c r="A175" s="201"/>
      <c r="B175" s="203" t="s">
        <v>38</v>
      </c>
      <c r="C175" s="206">
        <v>0</v>
      </c>
      <c r="D175" s="206">
        <v>0</v>
      </c>
      <c r="E175" s="205">
        <f>IFERROR(C175/D175,0%)</f>
        <v>0</v>
      </c>
      <c r="F175" s="206">
        <v>23</v>
      </c>
      <c r="G175" s="206">
        <v>42</v>
      </c>
      <c r="H175" s="205">
        <f>IFERROR(F175/G175,0%)</f>
        <v>0.54761904761904767</v>
      </c>
      <c r="I175" s="206">
        <v>7</v>
      </c>
      <c r="J175" s="206">
        <v>119</v>
      </c>
      <c r="K175" s="205">
        <f>IFERROR(I175/J175,0%)</f>
        <v>5.8823529411764705E-2</v>
      </c>
      <c r="L175" s="206">
        <v>18</v>
      </c>
      <c r="M175" s="206">
        <v>250</v>
      </c>
      <c r="N175" s="205">
        <f>IFERROR(L175/M175,0%)</f>
        <v>7.1999999999999995E-2</v>
      </c>
      <c r="O175" s="206">
        <v>13</v>
      </c>
      <c r="P175" s="206">
        <v>138</v>
      </c>
      <c r="Q175" s="205">
        <f>IFERROR(O175/P175,0%)</f>
        <v>9.420289855072464E-2</v>
      </c>
      <c r="R175" s="204" t="str">
        <f>IF(AND(E175&gt;=100%,H175&gt;=85%,K175&gt;=50%,N175&gt;=50%,Q175&gt;=50%),"MEMENUHI","TIDAK MEMENUHI")</f>
        <v>TIDAK MEMENUHI</v>
      </c>
    </row>
    <row r="176" spans="1:18" ht="15.75" customHeight="1" x14ac:dyDescent="0.2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</row>
    <row r="177" spans="1:18" ht="15.75" customHeight="1" x14ac:dyDescent="0.2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</row>
    <row r="178" spans="1:18" ht="15.75" customHeight="1" x14ac:dyDescent="0.2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</row>
    <row r="179" spans="1:18" ht="15.75" customHeight="1" x14ac:dyDescent="0.2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</row>
    <row r="180" spans="1:18" ht="15" customHeight="1" x14ac:dyDescent="0.2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</row>
    <row r="181" spans="1:18" ht="15.75" customHeight="1" x14ac:dyDescent="0.2">
      <c r="A181" s="201"/>
      <c r="B181" s="202"/>
      <c r="C181" s="202"/>
      <c r="D181" s="20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</row>
    <row r="182" spans="1:18" ht="15.75" customHeight="1" x14ac:dyDescent="0.2">
      <c r="A182" s="201"/>
      <c r="B182" s="203" t="s">
        <v>39</v>
      </c>
      <c r="C182" s="206">
        <v>2</v>
      </c>
      <c r="D182" s="206">
        <v>2</v>
      </c>
      <c r="E182" s="205">
        <f>IFERROR(C182/D182,0%)</f>
        <v>1</v>
      </c>
      <c r="F182" s="206">
        <v>26</v>
      </c>
      <c r="G182" s="206">
        <v>26</v>
      </c>
      <c r="H182" s="205">
        <f>IFERROR(F182/G182,0%)</f>
        <v>1</v>
      </c>
      <c r="I182" s="206">
        <v>122</v>
      </c>
      <c r="J182" s="206">
        <v>122</v>
      </c>
      <c r="K182" s="205">
        <f>IFERROR(I182/J182,0%)</f>
        <v>1</v>
      </c>
      <c r="L182" s="206">
        <v>20</v>
      </c>
      <c r="M182" s="206">
        <v>483</v>
      </c>
      <c r="N182" s="205">
        <f>IFERROR(L182/M182,0%)</f>
        <v>4.1407867494824016E-2</v>
      </c>
      <c r="O182" s="206">
        <v>22</v>
      </c>
      <c r="P182" s="206">
        <v>189</v>
      </c>
      <c r="Q182" s="205">
        <f>IFERROR(O182/P182,0%)</f>
        <v>0.1164021164021164</v>
      </c>
      <c r="R182" s="204" t="str">
        <f>IF(AND(E182&gt;=100%,H182&gt;=85%,K182&gt;=50%,N182&gt;=50%,Q182&gt;=50%),"MEMENUHI","TIDAK MEMENUHI")</f>
        <v>TIDAK MEMENUHI</v>
      </c>
    </row>
    <row r="183" spans="1:18" ht="15.75" customHeight="1" x14ac:dyDescent="0.2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</row>
    <row r="184" spans="1:18" ht="15.75" customHeight="1" x14ac:dyDescent="0.2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</row>
    <row r="185" spans="1:18" ht="15.75" customHeight="1" x14ac:dyDescent="0.2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</row>
    <row r="186" spans="1:18" ht="15.75" customHeight="1" x14ac:dyDescent="0.2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</row>
    <row r="187" spans="1:18" ht="15.75" customHeight="1" x14ac:dyDescent="0.2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</row>
    <row r="188" spans="1:18" ht="15.75" customHeight="1" x14ac:dyDescent="0.2">
      <c r="A188" s="201"/>
      <c r="B188" s="202"/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</row>
    <row r="189" spans="1:18" ht="19.5" customHeight="1" x14ac:dyDescent="0.2">
      <c r="A189" s="13"/>
      <c r="B189" s="13"/>
      <c r="C189" s="15">
        <f t="shared" ref="C189:D189" si="5">SUM(C119:C188)</f>
        <v>58</v>
      </c>
      <c r="D189" s="15">
        <f t="shared" si="5"/>
        <v>58</v>
      </c>
      <c r="E189" s="16">
        <f>C189/D189</f>
        <v>1</v>
      </c>
      <c r="F189" s="15">
        <f t="shared" ref="F189:G189" si="6">SUM(F119:F188)</f>
        <v>892</v>
      </c>
      <c r="G189" s="15">
        <f t="shared" si="6"/>
        <v>1004</v>
      </c>
      <c r="H189" s="16">
        <f>F189/G189</f>
        <v>0.88844621513944222</v>
      </c>
      <c r="I189" s="15">
        <f t="shared" ref="I189:J189" si="7">SUM(I119:I188)</f>
        <v>2287</v>
      </c>
      <c r="J189" s="15">
        <f t="shared" si="7"/>
        <v>2522</v>
      </c>
      <c r="K189" s="16">
        <f>I189/J189</f>
        <v>0.90681998413957177</v>
      </c>
      <c r="L189" s="15">
        <f t="shared" ref="L189:M189" si="8">SUM(L119:L188)</f>
        <v>1302</v>
      </c>
      <c r="M189" s="15">
        <f t="shared" si="8"/>
        <v>7325</v>
      </c>
      <c r="N189" s="16">
        <f>L189/M189</f>
        <v>0.17774744027303754</v>
      </c>
      <c r="O189" s="15">
        <f t="shared" ref="O189:P189" si="9">SUM(O119:O188)</f>
        <v>477</v>
      </c>
      <c r="P189" s="15">
        <f t="shared" si="9"/>
        <v>2177</v>
      </c>
      <c r="Q189" s="16">
        <f>O189/P189</f>
        <v>0.21910886541111621</v>
      </c>
      <c r="R189" s="14"/>
    </row>
    <row r="190" spans="1:18" ht="15.75" customHeight="1" x14ac:dyDescent="0.2">
      <c r="A190" s="211" t="s">
        <v>40</v>
      </c>
      <c r="B190" s="203" t="s">
        <v>41</v>
      </c>
      <c r="C190" s="206">
        <v>5</v>
      </c>
      <c r="D190" s="206">
        <v>5</v>
      </c>
      <c r="E190" s="205">
        <f>IFERROR(C190/D190,0%)</f>
        <v>1</v>
      </c>
      <c r="F190" s="206">
        <v>111</v>
      </c>
      <c r="G190" s="206">
        <v>196</v>
      </c>
      <c r="H190" s="205">
        <f>IFERROR(F190/G190,0%)</f>
        <v>0.56632653061224492</v>
      </c>
      <c r="I190" s="206">
        <v>25</v>
      </c>
      <c r="J190" s="206">
        <v>250</v>
      </c>
      <c r="K190" s="205">
        <f>IFERROR(I190/J190,0%)</f>
        <v>0.1</v>
      </c>
      <c r="L190" s="206"/>
      <c r="M190" s="206"/>
      <c r="N190" s="205">
        <f>IFERROR(L190/M190,0%)</f>
        <v>0</v>
      </c>
      <c r="O190" s="206">
        <v>30</v>
      </c>
      <c r="P190" s="206">
        <v>294</v>
      </c>
      <c r="Q190" s="205">
        <f>IFERROR(O190/P190,0%)</f>
        <v>0.10204081632653061</v>
      </c>
      <c r="R190" s="204" t="str">
        <f>IF(AND(E190&gt;=100%,H190&gt;=85%,K190&gt;=50%,N190&gt;=50%,Q190&gt;=50%),"MEMENUHI","TIDAK MEMENUHI")</f>
        <v>TIDAK MEMENUHI</v>
      </c>
    </row>
    <row r="191" spans="1:18" ht="15.75" customHeight="1" x14ac:dyDescent="0.2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</row>
    <row r="192" spans="1:18" ht="15.75" customHeight="1" x14ac:dyDescent="0.2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</row>
    <row r="193" spans="1:18" ht="15.75" customHeight="1" x14ac:dyDescent="0.2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</row>
    <row r="194" spans="1:18" ht="15.75" customHeight="1" x14ac:dyDescent="0.2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</row>
    <row r="195" spans="1:18" ht="15.75" customHeight="1" x14ac:dyDescent="0.2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</row>
    <row r="196" spans="1:18" ht="15.75" customHeight="1" x14ac:dyDescent="0.2">
      <c r="A196" s="201"/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</row>
    <row r="197" spans="1:18" ht="15.75" customHeight="1" x14ac:dyDescent="0.2">
      <c r="A197" s="201"/>
      <c r="B197" s="203" t="s">
        <v>42</v>
      </c>
      <c r="C197" s="206">
        <v>7</v>
      </c>
      <c r="D197" s="206">
        <v>7</v>
      </c>
      <c r="E197" s="205">
        <f>IFERROR(C197/D197,0%)</f>
        <v>1</v>
      </c>
      <c r="F197" s="206">
        <v>75</v>
      </c>
      <c r="G197" s="206">
        <v>83</v>
      </c>
      <c r="H197" s="205">
        <f>IFERROR(F197/G197,0%)</f>
        <v>0.90361445783132532</v>
      </c>
      <c r="I197" s="206">
        <v>106</v>
      </c>
      <c r="J197" s="206">
        <v>118</v>
      </c>
      <c r="K197" s="205">
        <f>IFERROR(I197/J197,0%)</f>
        <v>0.89830508474576276</v>
      </c>
      <c r="L197" s="206">
        <v>173</v>
      </c>
      <c r="M197" s="206">
        <v>352</v>
      </c>
      <c r="N197" s="205">
        <f>IFERROR(L197/M197,0%)</f>
        <v>0.49147727272727271</v>
      </c>
      <c r="O197" s="206">
        <v>25</v>
      </c>
      <c r="P197" s="206">
        <v>110</v>
      </c>
      <c r="Q197" s="205">
        <f>IFERROR(O197/P197,0%)</f>
        <v>0.22727272727272727</v>
      </c>
      <c r="R197" s="204" t="str">
        <f>IF(AND(E197&gt;=100%,H197&gt;=85%,K197&gt;=50%,N197&gt;=50%,Q197&gt;=50%),"MEMENUHI","TIDAK MEMENUHI")</f>
        <v>TIDAK MEMENUHI</v>
      </c>
    </row>
    <row r="198" spans="1:18" ht="15.75" customHeight="1" x14ac:dyDescent="0.2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</row>
    <row r="199" spans="1:18" ht="15.75" customHeight="1" x14ac:dyDescent="0.2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</row>
    <row r="200" spans="1:18" ht="15.75" customHeight="1" x14ac:dyDescent="0.2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</row>
    <row r="201" spans="1:18" ht="15.75" customHeight="1" x14ac:dyDescent="0.2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</row>
    <row r="202" spans="1:18" ht="15.75" customHeight="1" x14ac:dyDescent="0.2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</row>
    <row r="203" spans="1:18" ht="15.75" customHeight="1" x14ac:dyDescent="0.2">
      <c r="A203" s="201"/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</row>
    <row r="204" spans="1:18" ht="15.75" customHeight="1" x14ac:dyDescent="0.2">
      <c r="A204" s="201"/>
      <c r="B204" s="203" t="s">
        <v>31</v>
      </c>
      <c r="C204" s="206">
        <v>1</v>
      </c>
      <c r="D204" s="206">
        <v>1</v>
      </c>
      <c r="E204" s="205">
        <f>IFERROR(C204/D204,0%)</f>
        <v>1</v>
      </c>
      <c r="F204" s="206">
        <v>23</v>
      </c>
      <c r="G204" s="206">
        <v>30</v>
      </c>
      <c r="H204" s="205">
        <f>IFERROR(F204/G204,0%)</f>
        <v>0.76666666666666672</v>
      </c>
      <c r="I204" s="206">
        <v>32</v>
      </c>
      <c r="J204" s="206">
        <v>32</v>
      </c>
      <c r="K204" s="205">
        <f>IFERROR(I204/J204,0%)</f>
        <v>1</v>
      </c>
      <c r="L204" s="206">
        <v>17</v>
      </c>
      <c r="M204" s="206">
        <v>147</v>
      </c>
      <c r="N204" s="205">
        <f>IFERROR(L204/M204,0%)</f>
        <v>0.11564625850340136</v>
      </c>
      <c r="O204" s="206">
        <v>10</v>
      </c>
      <c r="P204" s="206">
        <v>53</v>
      </c>
      <c r="Q204" s="205">
        <f>IFERROR(O204/P204,0%)</f>
        <v>0.18867924528301888</v>
      </c>
      <c r="R204" s="204" t="str">
        <f>IF(AND(E204&gt;=100%,H204&gt;=85%,K204&gt;=50%,N204&gt;=50%,Q204&gt;=50%),"MEMENUHI","TIDAK MEMENUHI")</f>
        <v>TIDAK MEMENUHI</v>
      </c>
    </row>
    <row r="205" spans="1:18" ht="15.75" customHeight="1" x14ac:dyDescent="0.2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</row>
    <row r="206" spans="1:18" ht="15.75" customHeight="1" x14ac:dyDescent="0.2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</row>
    <row r="207" spans="1:18" ht="15.75" customHeight="1" x14ac:dyDescent="0.2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</row>
    <row r="208" spans="1:18" ht="15.75" customHeight="1" x14ac:dyDescent="0.2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</row>
    <row r="209" spans="1:18" ht="15.75" customHeight="1" x14ac:dyDescent="0.2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</row>
    <row r="210" spans="1:18" ht="15.75" customHeight="1" x14ac:dyDescent="0.2">
      <c r="A210" s="201"/>
      <c r="B210" s="202"/>
      <c r="C210" s="202"/>
      <c r="D210" s="20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</row>
    <row r="211" spans="1:18" ht="15.75" customHeight="1" x14ac:dyDescent="0.2">
      <c r="A211" s="201"/>
      <c r="B211" s="203" t="s">
        <v>43</v>
      </c>
      <c r="C211" s="206">
        <v>6</v>
      </c>
      <c r="D211" s="206">
        <v>6</v>
      </c>
      <c r="E211" s="205">
        <f>IFERROR(C211/D211,0%)</f>
        <v>1</v>
      </c>
      <c r="F211" s="206">
        <v>65</v>
      </c>
      <c r="G211" s="206">
        <v>108</v>
      </c>
      <c r="H211" s="205">
        <f>IFERROR(F211/G211,0%)</f>
        <v>0.60185185185185186</v>
      </c>
      <c r="I211" s="206">
        <v>21</v>
      </c>
      <c r="J211" s="206">
        <v>264</v>
      </c>
      <c r="K211" s="205">
        <f>IFERROR(I211/J211,0%)</f>
        <v>7.9545454545454544E-2</v>
      </c>
      <c r="L211" s="206">
        <v>28</v>
      </c>
      <c r="M211" s="206">
        <v>558</v>
      </c>
      <c r="N211" s="205">
        <f>IFERROR(L211/M211,0%)</f>
        <v>5.0179211469534052E-2</v>
      </c>
      <c r="O211" s="206">
        <v>27</v>
      </c>
      <c r="P211" s="206">
        <v>145</v>
      </c>
      <c r="Q211" s="205">
        <f>IFERROR(O211/P211,0%)</f>
        <v>0.18620689655172415</v>
      </c>
      <c r="R211" s="204" t="str">
        <f>IF(AND(E211&gt;=100%,H211&gt;=85%,K211&gt;=50%,N211&gt;=50%,Q211&gt;=50%),"MEMENUHI","TIDAK MEMENUHI")</f>
        <v>TIDAK MEMENUHI</v>
      </c>
    </row>
    <row r="212" spans="1:18" ht="15.75" customHeight="1" x14ac:dyDescent="0.2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</row>
    <row r="213" spans="1:18" ht="15.75" customHeight="1" x14ac:dyDescent="0.2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</row>
    <row r="214" spans="1:18" ht="15.75" customHeight="1" x14ac:dyDescent="0.2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</row>
    <row r="215" spans="1:18" ht="15.75" customHeight="1" x14ac:dyDescent="0.2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</row>
    <row r="216" spans="1:18" ht="15.75" customHeight="1" x14ac:dyDescent="0.2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</row>
    <row r="217" spans="1:18" ht="15.75" customHeight="1" x14ac:dyDescent="0.2">
      <c r="A217" s="201"/>
      <c r="B217" s="202"/>
      <c r="C217" s="202"/>
      <c r="D217" s="202"/>
      <c r="E217" s="202"/>
      <c r="F217" s="202"/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2"/>
      <c r="R217" s="202"/>
    </row>
    <row r="218" spans="1:18" ht="15.75" customHeight="1" x14ac:dyDescent="0.2">
      <c r="A218" s="201"/>
      <c r="B218" s="203" t="s">
        <v>19</v>
      </c>
      <c r="C218" s="206">
        <v>7</v>
      </c>
      <c r="D218" s="206">
        <v>7</v>
      </c>
      <c r="E218" s="205">
        <f>IFERROR(C218/D218,0%)</f>
        <v>1</v>
      </c>
      <c r="F218" s="206">
        <v>88</v>
      </c>
      <c r="G218" s="206">
        <v>88</v>
      </c>
      <c r="H218" s="205">
        <f>IFERROR(F218/G218,0%)</f>
        <v>1</v>
      </c>
      <c r="I218" s="206">
        <v>185</v>
      </c>
      <c r="J218" s="206">
        <v>185</v>
      </c>
      <c r="K218" s="205">
        <f>IFERROR(I218/J218,0%)</f>
        <v>1</v>
      </c>
      <c r="L218" s="206">
        <v>50</v>
      </c>
      <c r="M218" s="206">
        <v>205</v>
      </c>
      <c r="N218" s="205">
        <f>IFERROR(L218/M218,0%)</f>
        <v>0.24390243902439024</v>
      </c>
      <c r="O218" s="206">
        <v>40</v>
      </c>
      <c r="P218" s="206">
        <v>103</v>
      </c>
      <c r="Q218" s="205">
        <f>IFERROR(O218/P218,0%)</f>
        <v>0.38834951456310679</v>
      </c>
      <c r="R218" s="204" t="str">
        <f>IF(AND(E218&gt;=100%,H218&gt;=85%,K218&gt;=50%,N218&gt;=50%,Q218&gt;=50%),"MEMENUHI","TIDAK MEMENUHI")</f>
        <v>TIDAK MEMENUHI</v>
      </c>
    </row>
    <row r="219" spans="1:18" ht="15.75" customHeight="1" x14ac:dyDescent="0.2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</row>
    <row r="220" spans="1:18" ht="15.75" customHeight="1" x14ac:dyDescent="0.2">
      <c r="A220" s="201"/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</row>
    <row r="221" spans="1:18" ht="15.75" customHeight="1" x14ac:dyDescent="0.2">
      <c r="A221" s="201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</row>
    <row r="222" spans="1:18" ht="15.75" customHeight="1" x14ac:dyDescent="0.2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</row>
    <row r="223" spans="1:18" ht="15.75" customHeight="1" x14ac:dyDescent="0.2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</row>
    <row r="224" spans="1:18" ht="15.75" customHeight="1" x14ac:dyDescent="0.2">
      <c r="A224" s="201"/>
      <c r="B224" s="202"/>
      <c r="C224" s="202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</row>
    <row r="225" spans="1:18" ht="19.5" customHeight="1" x14ac:dyDescent="0.2">
      <c r="A225" s="13"/>
      <c r="B225" s="13"/>
      <c r="C225" s="15">
        <f t="shared" ref="C225:D225" si="10">SUM(C190:C224)</f>
        <v>26</v>
      </c>
      <c r="D225" s="15">
        <f t="shared" si="10"/>
        <v>26</v>
      </c>
      <c r="E225" s="16">
        <f>C225/D225</f>
        <v>1</v>
      </c>
      <c r="F225" s="15">
        <f t="shared" ref="F225:G225" si="11">SUM(F190:F224)</f>
        <v>362</v>
      </c>
      <c r="G225" s="15">
        <f t="shared" si="11"/>
        <v>505</v>
      </c>
      <c r="H225" s="16">
        <f>F225/G225</f>
        <v>0.7168316831683168</v>
      </c>
      <c r="I225" s="15">
        <f t="shared" ref="I225:J225" si="12">SUM(I190:I224)</f>
        <v>369</v>
      </c>
      <c r="J225" s="15">
        <f t="shared" si="12"/>
        <v>849</v>
      </c>
      <c r="K225" s="16">
        <f>I225/J225</f>
        <v>0.43462897526501765</v>
      </c>
      <c r="L225" s="15">
        <f t="shared" ref="L225:M225" si="13">SUM(L190:L224)</f>
        <v>268</v>
      </c>
      <c r="M225" s="15">
        <f t="shared" si="13"/>
        <v>1262</v>
      </c>
      <c r="N225" s="16">
        <f>L225/M225</f>
        <v>0.21236133122028525</v>
      </c>
      <c r="O225" s="15">
        <f t="shared" ref="O225:P225" si="14">SUM(O190:O224)</f>
        <v>132</v>
      </c>
      <c r="P225" s="15">
        <f t="shared" si="14"/>
        <v>705</v>
      </c>
      <c r="Q225" s="16">
        <f>O225/P225</f>
        <v>0.18723404255319148</v>
      </c>
      <c r="R225" s="14"/>
    </row>
    <row r="226" spans="1:18" ht="15.75" customHeight="1" x14ac:dyDescent="0.2">
      <c r="A226" s="211" t="s">
        <v>44</v>
      </c>
      <c r="B226" s="203" t="s">
        <v>45</v>
      </c>
      <c r="C226" s="206">
        <v>5</v>
      </c>
      <c r="D226" s="206">
        <v>5</v>
      </c>
      <c r="E226" s="205">
        <f>IFERROR(C226/D226,0%)</f>
        <v>1</v>
      </c>
      <c r="F226" s="206">
        <v>29</v>
      </c>
      <c r="G226" s="206">
        <v>29</v>
      </c>
      <c r="H226" s="205">
        <f>IFERROR(F226/G226,0%)</f>
        <v>1</v>
      </c>
      <c r="I226" s="206">
        <v>182</v>
      </c>
      <c r="J226" s="206">
        <v>182</v>
      </c>
      <c r="K226" s="205">
        <f>IFERROR(I226/J226,0%)</f>
        <v>1</v>
      </c>
      <c r="L226" s="206">
        <v>517</v>
      </c>
      <c r="M226" s="206">
        <v>517</v>
      </c>
      <c r="N226" s="205">
        <f>IFERROR(L226/M226,0%)</f>
        <v>1</v>
      </c>
      <c r="O226" s="206">
        <v>128</v>
      </c>
      <c r="P226" s="206">
        <v>128</v>
      </c>
      <c r="Q226" s="205">
        <f>IFERROR(O226/P226,0%)</f>
        <v>1</v>
      </c>
      <c r="R226" s="204" t="str">
        <f>IF(AND(E226&gt;=100%,H226&gt;=85%,K226&gt;=50%,N226&gt;=50%,Q226&gt;=50%),"MEMENUHI","TIDAK MEMENUHI")</f>
        <v>MEMENUHI</v>
      </c>
    </row>
    <row r="227" spans="1:18" ht="15.75" customHeight="1" x14ac:dyDescent="0.2">
      <c r="A227" s="201"/>
      <c r="B227" s="201"/>
      <c r="C227" s="201"/>
      <c r="D227" s="201"/>
      <c r="E227" s="201"/>
      <c r="F227" s="201"/>
      <c r="G227" s="201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</row>
    <row r="228" spans="1:18" ht="15.75" customHeight="1" x14ac:dyDescent="0.2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</row>
    <row r="229" spans="1:18" ht="15.75" customHeight="1" x14ac:dyDescent="0.2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</row>
    <row r="230" spans="1:18" ht="15.75" customHeight="1" x14ac:dyDescent="0.2">
      <c r="A230" s="201"/>
      <c r="B230" s="201"/>
      <c r="C230" s="201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</row>
    <row r="231" spans="1:18" ht="15.75" customHeight="1" x14ac:dyDescent="0.2">
      <c r="A231" s="201"/>
      <c r="B231" s="201"/>
      <c r="C231" s="201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</row>
    <row r="232" spans="1:18" ht="15.75" customHeight="1" x14ac:dyDescent="0.2">
      <c r="A232" s="201"/>
      <c r="B232" s="202"/>
      <c r="C232" s="202"/>
      <c r="D232" s="202"/>
      <c r="E232" s="202"/>
      <c r="F232" s="202"/>
      <c r="G232" s="202"/>
      <c r="H232" s="202"/>
      <c r="I232" s="202"/>
      <c r="J232" s="202"/>
      <c r="K232" s="202"/>
      <c r="L232" s="202"/>
      <c r="M232" s="202"/>
      <c r="N232" s="202"/>
      <c r="O232" s="202"/>
      <c r="P232" s="202"/>
      <c r="Q232" s="202"/>
      <c r="R232" s="202"/>
    </row>
    <row r="233" spans="1:18" ht="15.75" customHeight="1" x14ac:dyDescent="0.2">
      <c r="A233" s="201"/>
      <c r="B233" s="203" t="s">
        <v>16</v>
      </c>
      <c r="C233" s="206">
        <v>4</v>
      </c>
      <c r="D233" s="206">
        <v>4</v>
      </c>
      <c r="E233" s="205">
        <f>IFERROR(C233/D233,0%)</f>
        <v>1</v>
      </c>
      <c r="F233" s="206">
        <v>81</v>
      </c>
      <c r="G233" s="206">
        <v>81</v>
      </c>
      <c r="H233" s="205">
        <f>IFERROR(F233/G233,0%)</f>
        <v>1</v>
      </c>
      <c r="I233" s="206">
        <v>139</v>
      </c>
      <c r="J233" s="206">
        <v>139</v>
      </c>
      <c r="K233" s="205">
        <f>IFERROR(I233/J233,0%)</f>
        <v>1</v>
      </c>
      <c r="L233" s="206">
        <v>486</v>
      </c>
      <c r="M233" s="206">
        <v>486</v>
      </c>
      <c r="N233" s="205">
        <f>IFERROR(L233/M233,0%)</f>
        <v>1</v>
      </c>
      <c r="O233" s="206">
        <v>87</v>
      </c>
      <c r="P233" s="206">
        <v>87</v>
      </c>
      <c r="Q233" s="205">
        <f>IFERROR(O233/P233,0%)</f>
        <v>1</v>
      </c>
      <c r="R233" s="204" t="str">
        <f>IF(AND(E233&gt;=100%,H233&gt;=85%,K233&gt;=50%,N233&gt;=50%,Q233&gt;=50%),"MEMENUHI","TIDAK MEMENUHI")</f>
        <v>MEMENUHI</v>
      </c>
    </row>
    <row r="234" spans="1:18" ht="15.75" customHeight="1" x14ac:dyDescent="0.2">
      <c r="A234" s="201"/>
      <c r="B234" s="201"/>
      <c r="C234" s="201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</row>
    <row r="235" spans="1:18" ht="15.75" customHeight="1" x14ac:dyDescent="0.2">
      <c r="A235" s="201"/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</row>
    <row r="236" spans="1:18" ht="15.75" customHeight="1" x14ac:dyDescent="0.2">
      <c r="A236" s="201"/>
      <c r="B236" s="201"/>
      <c r="C236" s="201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</row>
    <row r="237" spans="1:18" ht="15.75" customHeight="1" x14ac:dyDescent="0.2">
      <c r="A237" s="201"/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</row>
    <row r="238" spans="1:18" ht="15.75" customHeight="1" x14ac:dyDescent="0.2">
      <c r="A238" s="201"/>
      <c r="B238" s="201"/>
      <c r="C238" s="201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</row>
    <row r="239" spans="1:18" ht="15.75" customHeight="1" x14ac:dyDescent="0.2">
      <c r="A239" s="201"/>
      <c r="B239" s="202"/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2"/>
      <c r="R239" s="202"/>
    </row>
    <row r="240" spans="1:18" ht="15.75" customHeight="1" x14ac:dyDescent="0.2">
      <c r="A240" s="201"/>
      <c r="B240" s="203" t="s">
        <v>46</v>
      </c>
      <c r="C240" s="206">
        <v>6</v>
      </c>
      <c r="D240" s="206">
        <v>6</v>
      </c>
      <c r="E240" s="205">
        <f>IFERROR(C240/D240,0%)</f>
        <v>1</v>
      </c>
      <c r="F240" s="206">
        <v>70</v>
      </c>
      <c r="G240" s="206">
        <v>70</v>
      </c>
      <c r="H240" s="205">
        <f>IFERROR(F240/G240,0%)</f>
        <v>1</v>
      </c>
      <c r="I240" s="206">
        <v>170</v>
      </c>
      <c r="J240" s="206">
        <v>170</v>
      </c>
      <c r="K240" s="205">
        <f>IFERROR(I240/J240,0%)</f>
        <v>1</v>
      </c>
      <c r="L240" s="206">
        <v>650</v>
      </c>
      <c r="M240" s="206">
        <v>650</v>
      </c>
      <c r="N240" s="205">
        <f>IFERROR(L240/M240,0%)</f>
        <v>1</v>
      </c>
      <c r="O240" s="206">
        <v>75</v>
      </c>
      <c r="P240" s="206">
        <v>76</v>
      </c>
      <c r="Q240" s="205">
        <f>IFERROR(O240/P240,0%)</f>
        <v>0.98684210526315785</v>
      </c>
      <c r="R240" s="204" t="str">
        <f>IF(AND(E240&gt;=100%,H240&gt;=85%,K240&gt;=50%,N240&gt;=50%,Q240&gt;=50%),"MEMENUHI","TIDAK MEMENUHI")</f>
        <v>MEMENUHI</v>
      </c>
    </row>
    <row r="241" spans="1:18" ht="15.75" customHeight="1" x14ac:dyDescent="0.2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</row>
    <row r="242" spans="1:18" ht="15.75" customHeight="1" x14ac:dyDescent="0.2">
      <c r="A242" s="201"/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</row>
    <row r="243" spans="1:18" ht="15.75" customHeight="1" x14ac:dyDescent="0.2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</row>
    <row r="244" spans="1:18" ht="15.75" customHeight="1" x14ac:dyDescent="0.2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</row>
    <row r="245" spans="1:18" ht="15.75" customHeight="1" x14ac:dyDescent="0.2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</row>
    <row r="246" spans="1:18" ht="15.75" customHeight="1" x14ac:dyDescent="0.2">
      <c r="A246" s="201"/>
      <c r="B246" s="202"/>
      <c r="C246" s="202"/>
      <c r="D246" s="202"/>
      <c r="E246" s="202"/>
      <c r="F246" s="202"/>
      <c r="G246" s="202"/>
      <c r="H246" s="202"/>
      <c r="I246" s="202"/>
      <c r="J246" s="202"/>
      <c r="K246" s="202"/>
      <c r="L246" s="202"/>
      <c r="M246" s="202"/>
      <c r="N246" s="202"/>
      <c r="O246" s="202"/>
      <c r="P246" s="202"/>
      <c r="Q246" s="202"/>
      <c r="R246" s="202"/>
    </row>
    <row r="247" spans="1:18" ht="15.75" customHeight="1" x14ac:dyDescent="0.2">
      <c r="A247" s="201"/>
      <c r="B247" s="203" t="s">
        <v>47</v>
      </c>
      <c r="C247" s="206">
        <v>8</v>
      </c>
      <c r="D247" s="206">
        <v>8</v>
      </c>
      <c r="E247" s="205">
        <f>IFERROR(C247/D247,0%)</f>
        <v>1</v>
      </c>
      <c r="F247" s="206">
        <v>114</v>
      </c>
      <c r="G247" s="206">
        <v>123</v>
      </c>
      <c r="H247" s="205">
        <f>IFERROR(F247/G247,0%)</f>
        <v>0.92682926829268297</v>
      </c>
      <c r="I247" s="206">
        <v>480</v>
      </c>
      <c r="J247" s="206">
        <v>480</v>
      </c>
      <c r="K247" s="205">
        <f>IFERROR(I247/J247,0%)</f>
        <v>1</v>
      </c>
      <c r="L247" s="206">
        <v>1190</v>
      </c>
      <c r="M247" s="206">
        <v>1190</v>
      </c>
      <c r="N247" s="205">
        <f>IFERROR(L247/M247,0%)</f>
        <v>1</v>
      </c>
      <c r="O247" s="206">
        <v>135</v>
      </c>
      <c r="P247" s="206">
        <v>135</v>
      </c>
      <c r="Q247" s="205">
        <f>IFERROR(O247/P247,0%)</f>
        <v>1</v>
      </c>
      <c r="R247" s="204" t="str">
        <f>IF(AND(E247&gt;=100%,H247&gt;=85%,K247&gt;=50%,N247&gt;=50%,Q247&gt;=50%),"MEMENUHI","TIDAK MEMENUHI")</f>
        <v>MEMENUHI</v>
      </c>
    </row>
    <row r="248" spans="1:18" ht="15.75" customHeight="1" x14ac:dyDescent="0.2">
      <c r="A248" s="201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</row>
    <row r="249" spans="1:18" ht="15.75" customHeight="1" x14ac:dyDescent="0.2">
      <c r="A249" s="201"/>
      <c r="B249" s="201"/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</row>
    <row r="250" spans="1:18" ht="15.75" customHeight="1" x14ac:dyDescent="0.2">
      <c r="A250" s="201"/>
      <c r="B250" s="201"/>
      <c r="C250" s="201"/>
      <c r="D250" s="201"/>
      <c r="E250" s="201"/>
      <c r="F250" s="201"/>
      <c r="G250" s="201"/>
      <c r="H250" s="201"/>
      <c r="I250" s="201"/>
      <c r="J250" s="201"/>
      <c r="K250" s="201"/>
      <c r="L250" s="201"/>
      <c r="M250" s="201"/>
      <c r="N250" s="201"/>
      <c r="O250" s="201"/>
      <c r="P250" s="201"/>
      <c r="Q250" s="201"/>
      <c r="R250" s="201"/>
    </row>
    <row r="251" spans="1:18" ht="15.75" customHeight="1" x14ac:dyDescent="0.2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</row>
    <row r="252" spans="1:18" ht="15.75" customHeight="1" x14ac:dyDescent="0.2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</row>
    <row r="253" spans="1:18" ht="15.75" customHeight="1" x14ac:dyDescent="0.2">
      <c r="A253" s="201"/>
      <c r="B253" s="201"/>
      <c r="C253" s="214"/>
      <c r="D253" s="214"/>
      <c r="E253" s="201"/>
      <c r="F253" s="214"/>
      <c r="G253" s="214"/>
      <c r="H253" s="201"/>
      <c r="I253" s="214"/>
      <c r="J253" s="214"/>
      <c r="K253" s="201"/>
      <c r="L253" s="214"/>
      <c r="M253" s="214"/>
      <c r="N253" s="201"/>
      <c r="O253" s="214"/>
      <c r="P253" s="214"/>
      <c r="Q253" s="201"/>
      <c r="R253" s="202"/>
    </row>
    <row r="254" spans="1:18" ht="15.75" customHeight="1" x14ac:dyDescent="0.2">
      <c r="A254" s="201"/>
      <c r="B254" s="203" t="s">
        <v>33</v>
      </c>
      <c r="C254" s="206">
        <v>6</v>
      </c>
      <c r="D254" s="206">
        <v>6</v>
      </c>
      <c r="E254" s="205">
        <f>IFERROR(C254/D254,0%)</f>
        <v>1</v>
      </c>
      <c r="F254" s="206">
        <v>115</v>
      </c>
      <c r="G254" s="206">
        <v>115</v>
      </c>
      <c r="H254" s="205">
        <f>IFERROR(F254/G254,0%)</f>
        <v>1</v>
      </c>
      <c r="I254" s="206">
        <v>182</v>
      </c>
      <c r="J254" s="206">
        <v>182</v>
      </c>
      <c r="K254" s="205">
        <f>IFERROR(I254/J254,0%)</f>
        <v>1</v>
      </c>
      <c r="L254" s="206">
        <v>663</v>
      </c>
      <c r="M254" s="206">
        <v>663</v>
      </c>
      <c r="N254" s="205">
        <f>IFERROR(L254/M254,0%)</f>
        <v>1</v>
      </c>
      <c r="O254" s="206">
        <v>127</v>
      </c>
      <c r="P254" s="206">
        <v>127</v>
      </c>
      <c r="Q254" s="205">
        <f>IFERROR(O254/P254,0%)</f>
        <v>1</v>
      </c>
      <c r="R254" s="204" t="str">
        <f>IF(AND(E254&gt;=100%,H254&gt;=85%,K254&gt;=50%,N254&gt;=50%,Q254&gt;=50%),"MEMENUHI","TIDAK MEMENUHI")</f>
        <v>MEMENUHI</v>
      </c>
    </row>
    <row r="255" spans="1:18" ht="15.75" customHeight="1" x14ac:dyDescent="0.2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</row>
    <row r="256" spans="1:18" ht="15.75" customHeight="1" x14ac:dyDescent="0.2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</row>
    <row r="257" spans="1:18" ht="15.75" customHeight="1" x14ac:dyDescent="0.2">
      <c r="A257" s="201"/>
      <c r="B257" s="201"/>
      <c r="C257" s="201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</row>
    <row r="258" spans="1:18" ht="15.75" customHeight="1" x14ac:dyDescent="0.2">
      <c r="A258" s="201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</row>
    <row r="259" spans="1:18" ht="15.75" customHeight="1" x14ac:dyDescent="0.2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</row>
    <row r="260" spans="1:18" ht="15.75" customHeight="1" x14ac:dyDescent="0.2">
      <c r="A260" s="201"/>
      <c r="B260" s="202"/>
      <c r="C260" s="202"/>
      <c r="D260" s="202"/>
      <c r="E260" s="202"/>
      <c r="F260" s="202"/>
      <c r="G260" s="202"/>
      <c r="H260" s="202"/>
      <c r="I260" s="202"/>
      <c r="J260" s="202"/>
      <c r="K260" s="202"/>
      <c r="L260" s="202"/>
      <c r="M260" s="202"/>
      <c r="N260" s="202"/>
      <c r="O260" s="202"/>
      <c r="P260" s="202"/>
      <c r="Q260" s="202"/>
      <c r="R260" s="202"/>
    </row>
    <row r="261" spans="1:18" ht="15.75" customHeight="1" x14ac:dyDescent="0.2">
      <c r="A261" s="201"/>
      <c r="B261" s="203" t="s">
        <v>31</v>
      </c>
      <c r="C261" s="206">
        <v>5</v>
      </c>
      <c r="D261" s="206">
        <v>5</v>
      </c>
      <c r="E261" s="205">
        <f>IFERROR(C261/D261,0%)</f>
        <v>1</v>
      </c>
      <c r="F261" s="206">
        <v>62</v>
      </c>
      <c r="G261" s="206">
        <v>62</v>
      </c>
      <c r="H261" s="205">
        <f>IFERROR(F261/G261,0%)</f>
        <v>1</v>
      </c>
      <c r="I261" s="206">
        <v>76</v>
      </c>
      <c r="J261" s="206">
        <v>76</v>
      </c>
      <c r="K261" s="205">
        <f>IFERROR(I261/J261,0%)</f>
        <v>1</v>
      </c>
      <c r="L261" s="206">
        <v>235</v>
      </c>
      <c r="M261" s="206">
        <v>235</v>
      </c>
      <c r="N261" s="205">
        <f>IFERROR(L261/M261,0%)</f>
        <v>1</v>
      </c>
      <c r="O261" s="206">
        <v>51</v>
      </c>
      <c r="P261" s="206">
        <v>51</v>
      </c>
      <c r="Q261" s="205">
        <f>IFERROR(O261/P261,0%)</f>
        <v>1</v>
      </c>
      <c r="R261" s="204" t="str">
        <f>IF(AND(E261&gt;=100%,H261&gt;=85%,K261&gt;=50%,N261&gt;=50%,Q261&gt;=50%),"MEMENUHI","TIDAK MEMENUHI")</f>
        <v>MEMENUHI</v>
      </c>
    </row>
    <row r="262" spans="1:18" ht="15.75" customHeight="1" x14ac:dyDescent="0.2">
      <c r="A262" s="201"/>
      <c r="B262" s="201"/>
      <c r="C262" s="201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</row>
    <row r="263" spans="1:18" ht="15.75" customHeight="1" x14ac:dyDescent="0.2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</row>
    <row r="264" spans="1:18" ht="15.75" customHeight="1" x14ac:dyDescent="0.2">
      <c r="A264" s="201"/>
      <c r="B264" s="201"/>
      <c r="C264" s="201"/>
      <c r="D264" s="201"/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</row>
    <row r="265" spans="1:18" ht="15.75" customHeight="1" x14ac:dyDescent="0.2">
      <c r="A265" s="201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</row>
    <row r="266" spans="1:18" ht="15.75" customHeight="1" x14ac:dyDescent="0.2">
      <c r="A266" s="201"/>
      <c r="B266" s="201"/>
      <c r="C266" s="201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</row>
    <row r="267" spans="1:18" ht="15.75" customHeight="1" x14ac:dyDescent="0.2">
      <c r="A267" s="201"/>
      <c r="B267" s="202"/>
      <c r="C267" s="202"/>
      <c r="D267" s="202"/>
      <c r="E267" s="202"/>
      <c r="F267" s="202"/>
      <c r="G267" s="202"/>
      <c r="H267" s="202"/>
      <c r="I267" s="202"/>
      <c r="J267" s="202"/>
      <c r="K267" s="202"/>
      <c r="L267" s="202"/>
      <c r="M267" s="202"/>
      <c r="N267" s="202"/>
      <c r="O267" s="202"/>
      <c r="P267" s="202"/>
      <c r="Q267" s="202"/>
      <c r="R267" s="202"/>
    </row>
    <row r="268" spans="1:18" ht="15.75" customHeight="1" x14ac:dyDescent="0.2">
      <c r="A268" s="10"/>
      <c r="B268" s="10"/>
      <c r="C268" s="11">
        <f t="shared" ref="C268:D268" si="15">SUM(C226:C267)</f>
        <v>34</v>
      </c>
      <c r="D268" s="11">
        <f t="shared" si="15"/>
        <v>34</v>
      </c>
      <c r="E268" s="17">
        <f>C268/D268</f>
        <v>1</v>
      </c>
      <c r="F268" s="11">
        <f t="shared" ref="F268:G268" si="16">SUM(F226:F267)</f>
        <v>471</v>
      </c>
      <c r="G268" s="11">
        <f t="shared" si="16"/>
        <v>480</v>
      </c>
      <c r="H268" s="17">
        <f>F268/G268</f>
        <v>0.98124999999999996</v>
      </c>
      <c r="I268" s="11">
        <f t="shared" ref="I268:J268" si="17">SUM(I226:I267)</f>
        <v>1229</v>
      </c>
      <c r="J268" s="11">
        <f t="shared" si="17"/>
        <v>1229</v>
      </c>
      <c r="K268" s="17">
        <f>I268/J268</f>
        <v>1</v>
      </c>
      <c r="L268" s="11">
        <f t="shared" ref="L268:M268" si="18">SUM(L226:L267)</f>
        <v>3741</v>
      </c>
      <c r="M268" s="11">
        <f t="shared" si="18"/>
        <v>3741</v>
      </c>
      <c r="N268" s="17">
        <f>L268/M268</f>
        <v>1</v>
      </c>
      <c r="O268" s="11">
        <f t="shared" ref="O268:P268" si="19">SUM(O226:O267)</f>
        <v>603</v>
      </c>
      <c r="P268" s="11">
        <f t="shared" si="19"/>
        <v>604</v>
      </c>
      <c r="Q268" s="17">
        <f>O268/P268</f>
        <v>0.9983443708609272</v>
      </c>
      <c r="R268" s="11"/>
    </row>
    <row r="269" spans="1:1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 x14ac:dyDescent="0.2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 x14ac:dyDescent="0.2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 x14ac:dyDescent="0.2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 x14ac:dyDescent="0.2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 x14ac:dyDescent="0.2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 x14ac:dyDescent="0.2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 x14ac:dyDescent="0.2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 x14ac:dyDescent="0.2">
      <c r="A280" s="2"/>
      <c r="B280" s="21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 x14ac:dyDescent="0.2">
      <c r="A281" s="2"/>
      <c r="B281" s="21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 x14ac:dyDescent="0.2">
      <c r="A282" s="2"/>
      <c r="B282" s="21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 x14ac:dyDescent="0.2">
      <c r="A283" s="2"/>
      <c r="B283" s="21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 x14ac:dyDescent="0.2">
      <c r="A284" s="2"/>
      <c r="B284" s="21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 x14ac:dyDescent="0.2">
      <c r="A285" s="2"/>
      <c r="B285" s="21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 x14ac:dyDescent="0.2">
      <c r="A286" s="2"/>
      <c r="B286" s="21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 x14ac:dyDescent="0.2">
      <c r="A287" s="2"/>
      <c r="B287" s="21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 x14ac:dyDescent="0.2">
      <c r="A288" s="2"/>
      <c r="B288" s="21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 x14ac:dyDescent="0.2">
      <c r="A289" s="2"/>
      <c r="B289" s="21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 x14ac:dyDescent="0.2">
      <c r="A290" s="2"/>
      <c r="B290" s="21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 x14ac:dyDescent="0.2">
      <c r="A291" s="2"/>
      <c r="B291" s="21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 x14ac:dyDescent="0.2">
      <c r="A292" s="2"/>
      <c r="B292" s="21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 x14ac:dyDescent="0.2">
      <c r="A293" s="2"/>
      <c r="B293" s="21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 x14ac:dyDescent="0.2">
      <c r="A294" s="2"/>
      <c r="B294" s="21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 x14ac:dyDescent="0.2">
      <c r="A295" s="2"/>
      <c r="B295" s="21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 x14ac:dyDescent="0.2">
      <c r="A296" s="2"/>
      <c r="B296" s="21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 x14ac:dyDescent="0.2">
      <c r="A297" s="2"/>
      <c r="B297" s="21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 x14ac:dyDescent="0.2">
      <c r="A298" s="2"/>
      <c r="B298" s="21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 x14ac:dyDescent="0.2">
      <c r="A299" s="2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 x14ac:dyDescent="0.2">
      <c r="A300" s="2"/>
      <c r="B300" s="21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 x14ac:dyDescent="0.2">
      <c r="A301" s="2"/>
      <c r="B301" s="21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 x14ac:dyDescent="0.2">
      <c r="A302" s="2"/>
      <c r="B302" s="21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 x14ac:dyDescent="0.2">
      <c r="A303" s="2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 x14ac:dyDescent="0.2">
      <c r="A304" s="2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 x14ac:dyDescent="0.2">
      <c r="A305" s="2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 x14ac:dyDescent="0.2">
      <c r="A306" s="2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 x14ac:dyDescent="0.2">
      <c r="A307" s="2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 x14ac:dyDescent="0.2">
      <c r="A308" s="2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 x14ac:dyDescent="0.2">
      <c r="A309" s="2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 x14ac:dyDescent="0.2">
      <c r="A310" s="2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 x14ac:dyDescent="0.2">
      <c r="A311" s="2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 x14ac:dyDescent="0.2">
      <c r="A312" s="2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 x14ac:dyDescent="0.2">
      <c r="A313" s="2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 x14ac:dyDescent="0.2">
      <c r="A314" s="2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 x14ac:dyDescent="0.2">
      <c r="A315" s="2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 x14ac:dyDescent="0.2">
      <c r="A316" s="2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 x14ac:dyDescent="0.2">
      <c r="A317" s="2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 x14ac:dyDescent="0.2">
      <c r="A318" s="2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 x14ac:dyDescent="0.2">
      <c r="A319" s="2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 x14ac:dyDescent="0.2">
      <c r="A320" s="2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 x14ac:dyDescent="0.2">
      <c r="A321" s="2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 x14ac:dyDescent="0.2">
      <c r="A322" s="2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</sheetData>
  <mergeCells count="647">
    <mergeCell ref="I154:I160"/>
    <mergeCell ref="J154:J160"/>
    <mergeCell ref="K154:K160"/>
    <mergeCell ref="L154:L160"/>
    <mergeCell ref="M154:M160"/>
    <mergeCell ref="N154:N160"/>
    <mergeCell ref="O154:O160"/>
    <mergeCell ref="P154:P160"/>
    <mergeCell ref="Q154:Q160"/>
    <mergeCell ref="R154:R160"/>
    <mergeCell ref="C154:C160"/>
    <mergeCell ref="D154:D160"/>
    <mergeCell ref="E154:E160"/>
    <mergeCell ref="F154:F160"/>
    <mergeCell ref="G154:G160"/>
    <mergeCell ref="H154:H160"/>
    <mergeCell ref="P161:P167"/>
    <mergeCell ref="Q161:Q167"/>
    <mergeCell ref="R161:R167"/>
    <mergeCell ref="C161:C167"/>
    <mergeCell ref="D161:D167"/>
    <mergeCell ref="E161:E167"/>
    <mergeCell ref="F161:F167"/>
    <mergeCell ref="G161:G167"/>
    <mergeCell ref="H161:H167"/>
    <mergeCell ref="I161:I167"/>
    <mergeCell ref="J161:J167"/>
    <mergeCell ref="K161:K167"/>
    <mergeCell ref="L161:L167"/>
    <mergeCell ref="M161:M167"/>
    <mergeCell ref="N161:N167"/>
    <mergeCell ref="O161:O167"/>
    <mergeCell ref="Q147:Q153"/>
    <mergeCell ref="R147:R153"/>
    <mergeCell ref="C147:C153"/>
    <mergeCell ref="D147:D153"/>
    <mergeCell ref="E147:E153"/>
    <mergeCell ref="F147:F153"/>
    <mergeCell ref="G147:G153"/>
    <mergeCell ref="H147:H153"/>
    <mergeCell ref="I147:I153"/>
    <mergeCell ref="J147:J153"/>
    <mergeCell ref="K147:K153"/>
    <mergeCell ref="L147:L153"/>
    <mergeCell ref="M147:M153"/>
    <mergeCell ref="N147:N153"/>
    <mergeCell ref="O147:O153"/>
    <mergeCell ref="P147:P153"/>
    <mergeCell ref="B147:B153"/>
    <mergeCell ref="E140:E146"/>
    <mergeCell ref="F140:F146"/>
    <mergeCell ref="G140:G146"/>
    <mergeCell ref="H140:H146"/>
    <mergeCell ref="I140:I146"/>
    <mergeCell ref="J140:J146"/>
    <mergeCell ref="K140:K146"/>
    <mergeCell ref="L140:L146"/>
    <mergeCell ref="M140:M146"/>
    <mergeCell ref="N140:N146"/>
    <mergeCell ref="O140:O146"/>
    <mergeCell ref="P140:P146"/>
    <mergeCell ref="Q140:Q146"/>
    <mergeCell ref="R140:R146"/>
    <mergeCell ref="C140:C146"/>
    <mergeCell ref="D140:D146"/>
    <mergeCell ref="L119:L125"/>
    <mergeCell ref="M119:M125"/>
    <mergeCell ref="N119:N125"/>
    <mergeCell ref="O119:O125"/>
    <mergeCell ref="P119:P125"/>
    <mergeCell ref="Q119:Q125"/>
    <mergeCell ref="R119:R125"/>
    <mergeCell ref="C119:C125"/>
    <mergeCell ref="D119:D125"/>
    <mergeCell ref="E119:E125"/>
    <mergeCell ref="F119:F125"/>
    <mergeCell ref="G119:G125"/>
    <mergeCell ref="H119:H125"/>
    <mergeCell ref="I119:I125"/>
    <mergeCell ref="J119:J125"/>
    <mergeCell ref="K119:K125"/>
    <mergeCell ref="B111:B117"/>
    <mergeCell ref="F111:F117"/>
    <mergeCell ref="G111:G117"/>
    <mergeCell ref="H111:H117"/>
    <mergeCell ref="I111:I117"/>
    <mergeCell ref="J111:J117"/>
    <mergeCell ref="K111:K117"/>
    <mergeCell ref="L111:L117"/>
    <mergeCell ref="M111:M117"/>
    <mergeCell ref="N111:N117"/>
    <mergeCell ref="O111:O117"/>
    <mergeCell ref="P111:P117"/>
    <mergeCell ref="Q111:Q117"/>
    <mergeCell ref="R111:R117"/>
    <mergeCell ref="C111:C117"/>
    <mergeCell ref="D111:D117"/>
    <mergeCell ref="E111:E117"/>
    <mergeCell ref="B104:B110"/>
    <mergeCell ref="C104:C110"/>
    <mergeCell ref="D104:D110"/>
    <mergeCell ref="E104:E110"/>
    <mergeCell ref="F104:F110"/>
    <mergeCell ref="G104:G110"/>
    <mergeCell ref="H104:H110"/>
    <mergeCell ref="I104:I110"/>
    <mergeCell ref="J104:J110"/>
    <mergeCell ref="K104:K110"/>
    <mergeCell ref="L104:L110"/>
    <mergeCell ref="M104:M110"/>
    <mergeCell ref="N104:N110"/>
    <mergeCell ref="O97:O103"/>
    <mergeCell ref="P97:P103"/>
    <mergeCell ref="Q97:Q103"/>
    <mergeCell ref="R97:R103"/>
    <mergeCell ref="O104:O110"/>
    <mergeCell ref="P104:P110"/>
    <mergeCell ref="Q104:Q110"/>
    <mergeCell ref="R104:R110"/>
    <mergeCell ref="C97:C103"/>
    <mergeCell ref="D97:D103"/>
    <mergeCell ref="E97:E103"/>
    <mergeCell ref="F97:F103"/>
    <mergeCell ref="G97:G103"/>
    <mergeCell ref="H97:H103"/>
    <mergeCell ref="I97:I103"/>
    <mergeCell ref="J97:J103"/>
    <mergeCell ref="K97:K103"/>
    <mergeCell ref="L97:L103"/>
    <mergeCell ref="M97:M103"/>
    <mergeCell ref="N97:N103"/>
    <mergeCell ref="B83:B89"/>
    <mergeCell ref="P90:P96"/>
    <mergeCell ref="Q90:Q96"/>
    <mergeCell ref="R90:R96"/>
    <mergeCell ref="C90:C96"/>
    <mergeCell ref="D90:D96"/>
    <mergeCell ref="E90:E96"/>
    <mergeCell ref="F90:F96"/>
    <mergeCell ref="G90:G96"/>
    <mergeCell ref="H90:H96"/>
    <mergeCell ref="I90:I96"/>
    <mergeCell ref="J90:J96"/>
    <mergeCell ref="K90:K96"/>
    <mergeCell ref="L90:L96"/>
    <mergeCell ref="M90:M96"/>
    <mergeCell ref="N90:N96"/>
    <mergeCell ref="O90:O96"/>
    <mergeCell ref="R83:R89"/>
    <mergeCell ref="C83:C89"/>
    <mergeCell ref="D83:D89"/>
    <mergeCell ref="E83:E89"/>
    <mergeCell ref="F83:F89"/>
    <mergeCell ref="G83:G89"/>
    <mergeCell ref="H83:H89"/>
    <mergeCell ref="I83:I89"/>
    <mergeCell ref="J83:J89"/>
    <mergeCell ref="K83:K89"/>
    <mergeCell ref="L83:L89"/>
    <mergeCell ref="M83:M89"/>
    <mergeCell ref="N83:N89"/>
    <mergeCell ref="O83:O89"/>
    <mergeCell ref="P83:P89"/>
    <mergeCell ref="Q83:Q89"/>
    <mergeCell ref="B76:B82"/>
    <mergeCell ref="O76:O82"/>
    <mergeCell ref="P76:P82"/>
    <mergeCell ref="Q76:Q82"/>
    <mergeCell ref="R76:R82"/>
    <mergeCell ref="C76:C82"/>
    <mergeCell ref="D76:D82"/>
    <mergeCell ref="E76:E82"/>
    <mergeCell ref="F76:F82"/>
    <mergeCell ref="G76:G82"/>
    <mergeCell ref="H76:H82"/>
    <mergeCell ref="I76:I82"/>
    <mergeCell ref="J76:J82"/>
    <mergeCell ref="K76:K82"/>
    <mergeCell ref="L76:L82"/>
    <mergeCell ref="M76:M82"/>
    <mergeCell ref="N76:N82"/>
    <mergeCell ref="B69:B75"/>
    <mergeCell ref="F69:F75"/>
    <mergeCell ref="G69:G75"/>
    <mergeCell ref="H69:H75"/>
    <mergeCell ref="I69:I75"/>
    <mergeCell ref="J69:J75"/>
    <mergeCell ref="K69:K75"/>
    <mergeCell ref="L69:L75"/>
    <mergeCell ref="M69:M75"/>
    <mergeCell ref="N69:N75"/>
    <mergeCell ref="O69:O75"/>
    <mergeCell ref="P69:P75"/>
    <mergeCell ref="Q69:Q75"/>
    <mergeCell ref="R69:R75"/>
    <mergeCell ref="C69:C75"/>
    <mergeCell ref="D69:D75"/>
    <mergeCell ref="E69:E75"/>
    <mergeCell ref="B62:B68"/>
    <mergeCell ref="E41:E47"/>
    <mergeCell ref="F41:F47"/>
    <mergeCell ref="G41:G47"/>
    <mergeCell ref="H41:H47"/>
    <mergeCell ref="I41:I47"/>
    <mergeCell ref="J41:J47"/>
    <mergeCell ref="K41:K47"/>
    <mergeCell ref="L41:L47"/>
    <mergeCell ref="M41:M47"/>
    <mergeCell ref="N41:N47"/>
    <mergeCell ref="O41:O47"/>
    <mergeCell ref="P41:P47"/>
    <mergeCell ref="Q41:Q47"/>
    <mergeCell ref="R41:R47"/>
    <mergeCell ref="C41:C47"/>
    <mergeCell ref="D41:D47"/>
    <mergeCell ref="E34:E40"/>
    <mergeCell ref="F34:F40"/>
    <mergeCell ref="G34:G40"/>
    <mergeCell ref="H34:H40"/>
    <mergeCell ref="I34:I40"/>
    <mergeCell ref="J34:J40"/>
    <mergeCell ref="K34:K40"/>
    <mergeCell ref="L34:L40"/>
    <mergeCell ref="M34:M40"/>
    <mergeCell ref="N34:N40"/>
    <mergeCell ref="O34:O40"/>
    <mergeCell ref="P34:P40"/>
    <mergeCell ref="Q34:Q40"/>
    <mergeCell ref="R34:R40"/>
    <mergeCell ref="C34:C40"/>
    <mergeCell ref="D34:D40"/>
    <mergeCell ref="R27:R33"/>
    <mergeCell ref="C27:C33"/>
    <mergeCell ref="D27:D33"/>
    <mergeCell ref="E27:E33"/>
    <mergeCell ref="F27:F33"/>
    <mergeCell ref="G27:G33"/>
    <mergeCell ref="H27:H33"/>
    <mergeCell ref="I27:I33"/>
    <mergeCell ref="J27:J33"/>
    <mergeCell ref="K27:K33"/>
    <mergeCell ref="L27:L33"/>
    <mergeCell ref="M27:M33"/>
    <mergeCell ref="N27:N33"/>
    <mergeCell ref="O27:O33"/>
    <mergeCell ref="P27:P33"/>
    <mergeCell ref="Q27:Q33"/>
    <mergeCell ref="B27:B33"/>
    <mergeCell ref="H20:H26"/>
    <mergeCell ref="I20:I26"/>
    <mergeCell ref="J20:J26"/>
    <mergeCell ref="K20:K26"/>
    <mergeCell ref="L20:L26"/>
    <mergeCell ref="M20:M26"/>
    <mergeCell ref="N20:N26"/>
    <mergeCell ref="O20:O26"/>
    <mergeCell ref="P20:P26"/>
    <mergeCell ref="Q20:Q26"/>
    <mergeCell ref="R20:R26"/>
    <mergeCell ref="C20:C26"/>
    <mergeCell ref="D20:D26"/>
    <mergeCell ref="E20:E26"/>
    <mergeCell ref="F20:F26"/>
    <mergeCell ref="G20:G26"/>
    <mergeCell ref="B20:B26"/>
    <mergeCell ref="M6:M12"/>
    <mergeCell ref="N6:N12"/>
    <mergeCell ref="O6:O12"/>
    <mergeCell ref="P6:P12"/>
    <mergeCell ref="Q6:Q12"/>
    <mergeCell ref="R6:R12"/>
    <mergeCell ref="H6:H12"/>
    <mergeCell ref="I6:I12"/>
    <mergeCell ref="J6:J12"/>
    <mergeCell ref="K6:K12"/>
    <mergeCell ref="L6:L12"/>
    <mergeCell ref="A2:A5"/>
    <mergeCell ref="B2:B5"/>
    <mergeCell ref="C5:R5"/>
    <mergeCell ref="C2:Q2"/>
    <mergeCell ref="R2:R4"/>
    <mergeCell ref="N13:N19"/>
    <mergeCell ref="O13:O19"/>
    <mergeCell ref="P13:P19"/>
    <mergeCell ref="Q13:Q19"/>
    <mergeCell ref="R13:R19"/>
    <mergeCell ref="L3:N3"/>
    <mergeCell ref="O3:Q3"/>
    <mergeCell ref="C13:C19"/>
    <mergeCell ref="D13:D19"/>
    <mergeCell ref="E13:E19"/>
    <mergeCell ref="F13:F19"/>
    <mergeCell ref="G13:G19"/>
    <mergeCell ref="H13:H19"/>
    <mergeCell ref="I13:I19"/>
    <mergeCell ref="J13:J19"/>
    <mergeCell ref="K13:K19"/>
    <mergeCell ref="L13:L19"/>
    <mergeCell ref="M13:M19"/>
    <mergeCell ref="F6:F12"/>
    <mergeCell ref="G6:G12"/>
    <mergeCell ref="C6:C12"/>
    <mergeCell ref="D6:D12"/>
    <mergeCell ref="E6:E12"/>
    <mergeCell ref="C3:E3"/>
    <mergeCell ref="F3:H3"/>
    <mergeCell ref="I3:K3"/>
    <mergeCell ref="C240:C246"/>
    <mergeCell ref="D240:D246"/>
    <mergeCell ref="E240:E246"/>
    <mergeCell ref="O240:O246"/>
    <mergeCell ref="P240:P246"/>
    <mergeCell ref="Q240:Q246"/>
    <mergeCell ref="R240:R246"/>
    <mergeCell ref="M240:M246"/>
    <mergeCell ref="N240:N246"/>
    <mergeCell ref="F240:F246"/>
    <mergeCell ref="G240:G246"/>
    <mergeCell ref="H240:H246"/>
    <mergeCell ref="I240:I246"/>
    <mergeCell ref="J240:J246"/>
    <mergeCell ref="K240:K246"/>
    <mergeCell ref="L240:L246"/>
    <mergeCell ref="D133:D139"/>
    <mergeCell ref="E133:E139"/>
    <mergeCell ref="F133:F139"/>
    <mergeCell ref="G133:G139"/>
    <mergeCell ref="H133:H139"/>
    <mergeCell ref="I133:I139"/>
    <mergeCell ref="J133:J139"/>
    <mergeCell ref="K133:K139"/>
    <mergeCell ref="L133:L139"/>
    <mergeCell ref="M133:M139"/>
    <mergeCell ref="C133:C139"/>
    <mergeCell ref="N133:N139"/>
    <mergeCell ref="O133:O139"/>
    <mergeCell ref="P133:P139"/>
    <mergeCell ref="Q133:Q139"/>
    <mergeCell ref="R133:R139"/>
    <mergeCell ref="B240:B246"/>
    <mergeCell ref="B254:B260"/>
    <mergeCell ref="B261:B267"/>
    <mergeCell ref="A226:A267"/>
    <mergeCell ref="B233:B239"/>
    <mergeCell ref="B247:B253"/>
    <mergeCell ref="E247:E253"/>
    <mergeCell ref="F247:F253"/>
    <mergeCell ref="G247:G253"/>
    <mergeCell ref="H247:H253"/>
    <mergeCell ref="I247:I253"/>
    <mergeCell ref="J247:J253"/>
    <mergeCell ref="K247:K253"/>
    <mergeCell ref="L247:L253"/>
    <mergeCell ref="M247:M253"/>
    <mergeCell ref="N247:N253"/>
    <mergeCell ref="O247:O253"/>
    <mergeCell ref="P247:P253"/>
    <mergeCell ref="Q247:Q253"/>
    <mergeCell ref="R247:R253"/>
    <mergeCell ref="C247:C253"/>
    <mergeCell ref="D247:D253"/>
    <mergeCell ref="O261:O267"/>
    <mergeCell ref="P261:P267"/>
    <mergeCell ref="Q261:Q267"/>
    <mergeCell ref="R261:R267"/>
    <mergeCell ref="C261:C267"/>
    <mergeCell ref="D261:D267"/>
    <mergeCell ref="E261:E267"/>
    <mergeCell ref="F261:F267"/>
    <mergeCell ref="G261:G267"/>
    <mergeCell ref="H261:H267"/>
    <mergeCell ref="I261:I267"/>
    <mergeCell ref="J261:J267"/>
    <mergeCell ref="K261:K267"/>
    <mergeCell ref="L261:L267"/>
    <mergeCell ref="M261:M267"/>
    <mergeCell ref="N261:N267"/>
    <mergeCell ref="B280:B284"/>
    <mergeCell ref="B285:B287"/>
    <mergeCell ref="B288:B298"/>
    <mergeCell ref="B300:B302"/>
    <mergeCell ref="H254:H260"/>
    <mergeCell ref="I254:I260"/>
    <mergeCell ref="J254:J260"/>
    <mergeCell ref="K254:K260"/>
    <mergeCell ref="L254:L260"/>
    <mergeCell ref="M254:M260"/>
    <mergeCell ref="N254:N260"/>
    <mergeCell ref="O254:O260"/>
    <mergeCell ref="P254:P260"/>
    <mergeCell ref="Q254:Q260"/>
    <mergeCell ref="R254:R260"/>
    <mergeCell ref="C254:C260"/>
    <mergeCell ref="D254:D260"/>
    <mergeCell ref="E254:E260"/>
    <mergeCell ref="F254:F260"/>
    <mergeCell ref="G254:G260"/>
    <mergeCell ref="B190:B196"/>
    <mergeCell ref="B226:B232"/>
    <mergeCell ref="C226:C232"/>
    <mergeCell ref="D226:D232"/>
    <mergeCell ref="E226:E232"/>
    <mergeCell ref="M226:M232"/>
    <mergeCell ref="N226:N232"/>
    <mergeCell ref="O226:O232"/>
    <mergeCell ref="P226:P232"/>
    <mergeCell ref="Q226:Q232"/>
    <mergeCell ref="R226:R232"/>
    <mergeCell ref="F226:F232"/>
    <mergeCell ref="G226:G232"/>
    <mergeCell ref="H226:H232"/>
    <mergeCell ref="I226:I232"/>
    <mergeCell ref="J226:J232"/>
    <mergeCell ref="K226:K232"/>
    <mergeCell ref="L226:L232"/>
    <mergeCell ref="A190:A224"/>
    <mergeCell ref="B197:B203"/>
    <mergeCell ref="F233:F239"/>
    <mergeCell ref="G233:G239"/>
    <mergeCell ref="H233:H239"/>
    <mergeCell ref="I233:I239"/>
    <mergeCell ref="C233:C239"/>
    <mergeCell ref="D233:D239"/>
    <mergeCell ref="E233:E239"/>
    <mergeCell ref="Q233:Q239"/>
    <mergeCell ref="R233:R239"/>
    <mergeCell ref="J233:J239"/>
    <mergeCell ref="K233:K239"/>
    <mergeCell ref="L233:L239"/>
    <mergeCell ref="M233:M239"/>
    <mergeCell ref="N233:N239"/>
    <mergeCell ref="O233:O239"/>
    <mergeCell ref="P233:P239"/>
    <mergeCell ref="C197:C203"/>
    <mergeCell ref="D197:D203"/>
    <mergeCell ref="E197:E203"/>
    <mergeCell ref="B140:B146"/>
    <mergeCell ref="A6:A117"/>
    <mergeCell ref="B55:B61"/>
    <mergeCell ref="B133:B139"/>
    <mergeCell ref="R126:R132"/>
    <mergeCell ref="C126:C132"/>
    <mergeCell ref="D126:D132"/>
    <mergeCell ref="B97:B103"/>
    <mergeCell ref="B90:B96"/>
    <mergeCell ref="J211:J217"/>
    <mergeCell ref="K211:K217"/>
    <mergeCell ref="L211:L217"/>
    <mergeCell ref="M211:M217"/>
    <mergeCell ref="N211:N217"/>
    <mergeCell ref="O211:O217"/>
    <mergeCell ref="P211:P217"/>
    <mergeCell ref="Q211:Q217"/>
    <mergeCell ref="R211:R217"/>
    <mergeCell ref="F218:F224"/>
    <mergeCell ref="G218:G224"/>
    <mergeCell ref="H218:H224"/>
    <mergeCell ref="I218:I224"/>
    <mergeCell ref="J218:J224"/>
    <mergeCell ref="K218:K224"/>
    <mergeCell ref="L218:L224"/>
    <mergeCell ref="M218:M224"/>
    <mergeCell ref="N218:N224"/>
    <mergeCell ref="O218:O224"/>
    <mergeCell ref="P218:P224"/>
    <mergeCell ref="Q218:Q224"/>
    <mergeCell ref="R218:R224"/>
    <mergeCell ref="C218:C224"/>
    <mergeCell ref="D218:D224"/>
    <mergeCell ref="E218:E224"/>
    <mergeCell ref="B218:B224"/>
    <mergeCell ref="B204:B210"/>
    <mergeCell ref="C211:C217"/>
    <mergeCell ref="D211:D217"/>
    <mergeCell ref="E211:E217"/>
    <mergeCell ref="F211:F217"/>
    <mergeCell ref="G211:G217"/>
    <mergeCell ref="H211:H217"/>
    <mergeCell ref="I211:I217"/>
    <mergeCell ref="D204:D210"/>
    <mergeCell ref="E204:E210"/>
    <mergeCell ref="F204:F210"/>
    <mergeCell ref="G204:G210"/>
    <mergeCell ref="H204:H210"/>
    <mergeCell ref="I204:I210"/>
    <mergeCell ref="J204:J210"/>
    <mergeCell ref="K204:K210"/>
    <mergeCell ref="L204:L210"/>
    <mergeCell ref="M204:M210"/>
    <mergeCell ref="N204:N210"/>
    <mergeCell ref="O204:O210"/>
    <mergeCell ref="P204:P210"/>
    <mergeCell ref="Q204:Q210"/>
    <mergeCell ref="R204:R210"/>
    <mergeCell ref="C204:C210"/>
    <mergeCell ref="B211:B217"/>
    <mergeCell ref="F197:F203"/>
    <mergeCell ref="G197:G203"/>
    <mergeCell ref="L190:L196"/>
    <mergeCell ref="M190:M196"/>
    <mergeCell ref="N190:N196"/>
    <mergeCell ref="O190:O196"/>
    <mergeCell ref="P190:P196"/>
    <mergeCell ref="Q190:Q196"/>
    <mergeCell ref="R190:R196"/>
    <mergeCell ref="L197:L203"/>
    <mergeCell ref="M197:M203"/>
    <mergeCell ref="N197:N203"/>
    <mergeCell ref="O197:O203"/>
    <mergeCell ref="P197:P203"/>
    <mergeCell ref="Q197:Q203"/>
    <mergeCell ref="R197:R203"/>
    <mergeCell ref="H197:H203"/>
    <mergeCell ref="I197:I203"/>
    <mergeCell ref="J197:J203"/>
    <mergeCell ref="K197:K203"/>
    <mergeCell ref="C190:C196"/>
    <mergeCell ref="K190:K196"/>
    <mergeCell ref="D190:D196"/>
    <mergeCell ref="E190:E196"/>
    <mergeCell ref="F190:F196"/>
    <mergeCell ref="G190:G196"/>
    <mergeCell ref="H190:H196"/>
    <mergeCell ref="I190:I196"/>
    <mergeCell ref="J190:J196"/>
    <mergeCell ref="B126:B132"/>
    <mergeCell ref="E126:E132"/>
    <mergeCell ref="F126:F132"/>
    <mergeCell ref="G126:G132"/>
    <mergeCell ref="H126:H132"/>
    <mergeCell ref="I126:I132"/>
    <mergeCell ref="J126:J132"/>
    <mergeCell ref="K126:K132"/>
    <mergeCell ref="L126:L132"/>
    <mergeCell ref="M126:M132"/>
    <mergeCell ref="N126:N132"/>
    <mergeCell ref="O126:O132"/>
    <mergeCell ref="P126:P132"/>
    <mergeCell ref="Q126:Q132"/>
    <mergeCell ref="E182:E188"/>
    <mergeCell ref="F182:F188"/>
    <mergeCell ref="G182:G188"/>
    <mergeCell ref="H182:H188"/>
    <mergeCell ref="I182:I188"/>
    <mergeCell ref="J182:J188"/>
    <mergeCell ref="K182:K188"/>
    <mergeCell ref="L182:L188"/>
    <mergeCell ref="M182:M188"/>
    <mergeCell ref="N182:N188"/>
    <mergeCell ref="O182:O188"/>
    <mergeCell ref="P182:P188"/>
    <mergeCell ref="Q182:Q188"/>
    <mergeCell ref="R182:R188"/>
    <mergeCell ref="C182:C188"/>
    <mergeCell ref="D182:D188"/>
    <mergeCell ref="A119:A188"/>
    <mergeCell ref="B119:B125"/>
    <mergeCell ref="B182:B188"/>
    <mergeCell ref="G175:G181"/>
    <mergeCell ref="H175:H181"/>
    <mergeCell ref="I175:I181"/>
    <mergeCell ref="J175:J181"/>
    <mergeCell ref="K175:K181"/>
    <mergeCell ref="L175:L181"/>
    <mergeCell ref="M175:M181"/>
    <mergeCell ref="N175:N181"/>
    <mergeCell ref="O175:O181"/>
    <mergeCell ref="P175:P181"/>
    <mergeCell ref="Q175:Q181"/>
    <mergeCell ref="R175:R181"/>
    <mergeCell ref="C175:C181"/>
    <mergeCell ref="D175:D181"/>
    <mergeCell ref="E175:E181"/>
    <mergeCell ref="F175:F181"/>
    <mergeCell ref="B175:B181"/>
    <mergeCell ref="C168:C174"/>
    <mergeCell ref="D168:D174"/>
    <mergeCell ref="E168:E174"/>
    <mergeCell ref="F168:F174"/>
    <mergeCell ref="G168:G174"/>
    <mergeCell ref="H168:H174"/>
    <mergeCell ref="I168:I174"/>
    <mergeCell ref="J168:J174"/>
    <mergeCell ref="K168:K174"/>
    <mergeCell ref="L168:L174"/>
    <mergeCell ref="M168:M174"/>
    <mergeCell ref="N168:N174"/>
    <mergeCell ref="O168:O174"/>
    <mergeCell ref="P168:P174"/>
    <mergeCell ref="Q168:Q174"/>
    <mergeCell ref="R168:R174"/>
    <mergeCell ref="B168:B174"/>
    <mergeCell ref="B161:B167"/>
    <mergeCell ref="B154:B160"/>
    <mergeCell ref="C62:C68"/>
    <mergeCell ref="D62:D68"/>
    <mergeCell ref="E62:E68"/>
    <mergeCell ref="F62:F68"/>
    <mergeCell ref="G62:G68"/>
    <mergeCell ref="H62:H68"/>
    <mergeCell ref="I62:I68"/>
    <mergeCell ref="J62:J68"/>
    <mergeCell ref="K62:K68"/>
    <mergeCell ref="L62:L68"/>
    <mergeCell ref="C55:C61"/>
    <mergeCell ref="D55:D61"/>
    <mergeCell ref="E55:E61"/>
    <mergeCell ref="F55:F61"/>
    <mergeCell ref="G55:G61"/>
    <mergeCell ref="H55:H61"/>
    <mergeCell ref="I55:I61"/>
    <mergeCell ref="J55:J61"/>
    <mergeCell ref="K55:K61"/>
    <mergeCell ref="L55:L61"/>
    <mergeCell ref="M55:M61"/>
    <mergeCell ref="M62:M68"/>
    <mergeCell ref="N62:N68"/>
    <mergeCell ref="O62:O68"/>
    <mergeCell ref="P62:P68"/>
    <mergeCell ref="Q62:Q68"/>
    <mergeCell ref="R62:R68"/>
    <mergeCell ref="N55:N61"/>
    <mergeCell ref="O55:O61"/>
    <mergeCell ref="P55:P61"/>
    <mergeCell ref="Q55:Q61"/>
    <mergeCell ref="R55:R61"/>
    <mergeCell ref="B6:B12"/>
    <mergeCell ref="B48:B54"/>
    <mergeCell ref="B34:B40"/>
    <mergeCell ref="I48:I54"/>
    <mergeCell ref="J48:J54"/>
    <mergeCell ref="K48:K54"/>
    <mergeCell ref="L48:L54"/>
    <mergeCell ref="M48:M54"/>
    <mergeCell ref="N48:N54"/>
    <mergeCell ref="O48:O54"/>
    <mergeCell ref="P48:P54"/>
    <mergeCell ref="Q48:Q54"/>
    <mergeCell ref="R48:R54"/>
    <mergeCell ref="C48:C54"/>
    <mergeCell ref="D48:D54"/>
    <mergeCell ref="E48:E54"/>
    <mergeCell ref="F48:F54"/>
    <mergeCell ref="G48:G54"/>
    <mergeCell ref="H48:H54"/>
    <mergeCell ref="B41:B47"/>
    <mergeCell ref="B13:B19"/>
  </mergeCells>
  <conditionalFormatting sqref="R6:R267">
    <cfRule type="containsText" dxfId="10" priority="25" operator="containsText" text="TIDAK MEMENUHI">
      <formula>NOT(ISERROR(SEARCH(("TIDAK MEMENUHI"),(R6))))</formula>
    </cfRule>
  </conditionalFormatting>
  <conditionalFormatting sqref="R6:R267">
    <cfRule type="cellIs" dxfId="9" priority="31" operator="equal">
      <formula>"MEMENUHI"</formula>
    </cfRule>
  </conditionalFormatting>
  <conditionalFormatting sqref="C2">
    <cfRule type="expression" dxfId="8" priority="87">
      <formula>#REF!="TERCAPAI"</formula>
    </cfRule>
  </conditionalFormatting>
  <conditionalFormatting sqref="C4:C5">
    <cfRule type="expression" dxfId="7" priority="88">
      <formula>#REF!="TERCAPAI"</formula>
    </cfRule>
  </conditionalFormatting>
  <conditionalFormatting sqref="C3:D3">
    <cfRule type="expression" dxfId="6" priority="89">
      <formula>#REF!="TERCAPAI"</formula>
    </cfRule>
  </conditionalFormatting>
  <conditionalFormatting sqref="D4:E4">
    <cfRule type="expression" dxfId="5" priority="90">
      <formula>#REF!="TERCAPAI"</formula>
    </cfRule>
  </conditionalFormatting>
  <conditionalFormatting sqref="F3:G4">
    <cfRule type="expression" dxfId="4" priority="91">
      <formula>#REF!="TERCAPAI"</formula>
    </cfRule>
  </conditionalFormatting>
  <conditionalFormatting sqref="H4:Q4">
    <cfRule type="expression" dxfId="3" priority="92">
      <formula>#REF!="TERCAPAI"</formula>
    </cfRule>
  </conditionalFormatting>
  <conditionalFormatting sqref="I3:J3">
    <cfRule type="expression" dxfId="2" priority="93">
      <formula>#REF!="TERCAPAI"</formula>
    </cfRule>
  </conditionalFormatting>
  <conditionalFormatting sqref="L3:M3 O3:P3">
    <cfRule type="expression" dxfId="1" priority="94">
      <formula>#REF!="TERCAPAI"</formula>
    </cfRule>
  </conditionalFormatting>
  <conditionalFormatting sqref="R2:R4">
    <cfRule type="expression" dxfId="0" priority="142">
      <formula>#REF!="TERCAPAI"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D08F"/>
  </sheetPr>
  <dimension ref="A1:AP999"/>
  <sheetViews>
    <sheetView showGridLines="0" workbookViewId="0">
      <pane xSplit="4" ySplit="13" topLeftCell="E14" activePane="bottomRight" state="frozen"/>
      <selection pane="bottomLeft" activeCell="A14" sqref="A14"/>
      <selection pane="topRight" activeCell="E1" sqref="E1"/>
      <selection pane="bottomRight" activeCell="E14" sqref="E14"/>
    </sheetView>
  </sheetViews>
  <sheetFormatPr defaultColWidth="11.21875" defaultRowHeight="15" customHeight="1" x14ac:dyDescent="0.2"/>
  <cols>
    <col min="1" max="1" width="4.06640625" customWidth="1"/>
    <col min="2" max="2" width="64.984375" customWidth="1"/>
    <col min="3" max="3" width="48.83203125" customWidth="1"/>
    <col min="4" max="4" width="7.64453125" customWidth="1"/>
    <col min="5" max="40" width="15.78125" customWidth="1"/>
    <col min="41" max="42" width="10.7265625" customWidth="1"/>
  </cols>
  <sheetData>
    <row r="1" spans="1:42" ht="12.75" customHeight="1" x14ac:dyDescent="0.2">
      <c r="A1" s="2"/>
      <c r="B1" s="2"/>
      <c r="C1" s="6"/>
      <c r="D1" s="2"/>
      <c r="E1" s="1" t="s">
        <v>56</v>
      </c>
      <c r="F1" s="2"/>
      <c r="G1" s="2"/>
      <c r="H1" s="6">
        <v>37</v>
      </c>
      <c r="I1" s="2"/>
      <c r="J1" s="225" t="s">
        <v>48</v>
      </c>
      <c r="K1" s="212"/>
      <c r="L1" s="6"/>
      <c r="M1" s="6">
        <v>16</v>
      </c>
      <c r="N1" s="6"/>
      <c r="O1" s="225" t="s">
        <v>49</v>
      </c>
      <c r="P1" s="212"/>
      <c r="Q1" s="6"/>
      <c r="R1" s="6">
        <v>10</v>
      </c>
      <c r="S1" s="6"/>
      <c r="T1" s="225" t="s">
        <v>50</v>
      </c>
      <c r="U1" s="212"/>
      <c r="V1" s="6"/>
      <c r="W1" s="6">
        <v>5</v>
      </c>
      <c r="X1" s="6"/>
      <c r="Y1" s="225" t="s">
        <v>51</v>
      </c>
      <c r="Z1" s="212"/>
      <c r="AA1" s="6"/>
      <c r="AB1" s="6">
        <v>6</v>
      </c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.75" customHeight="1" x14ac:dyDescent="0.2">
      <c r="A2" s="2"/>
      <c r="B2" s="2"/>
      <c r="C2" s="6"/>
      <c r="D2" s="20"/>
      <c r="E2" s="226" t="s">
        <v>58</v>
      </c>
      <c r="F2" s="227"/>
      <c r="G2" s="228"/>
      <c r="H2" s="27">
        <f ca="1">COUNTIF(E484:AO484,"Pratama")</f>
        <v>0</v>
      </c>
      <c r="I2" s="5">
        <f ca="1">H2/H1</f>
        <v>0</v>
      </c>
      <c r="J2" s="226" t="s">
        <v>58</v>
      </c>
      <c r="K2" s="227"/>
      <c r="L2" s="228"/>
      <c r="M2" s="27">
        <f ca="1">COUNTIF(E484:T484,"Pratama")</f>
        <v>0</v>
      </c>
      <c r="N2" s="5">
        <f ca="1">M2/M1</f>
        <v>0</v>
      </c>
      <c r="O2" s="226" t="s">
        <v>58</v>
      </c>
      <c r="P2" s="227"/>
      <c r="Q2" s="228"/>
      <c r="R2" s="27">
        <f ca="1">COUNTIF($U$484:$AD$484,"Pratama")</f>
        <v>0</v>
      </c>
      <c r="S2" s="5">
        <f ca="1">R2/R1</f>
        <v>0</v>
      </c>
      <c r="T2" s="226" t="s">
        <v>58</v>
      </c>
      <c r="U2" s="227"/>
      <c r="V2" s="228"/>
      <c r="W2" s="27">
        <f ca="1">COUNTIF($AE$484:$AI$484,"Pratama")</f>
        <v>0</v>
      </c>
      <c r="X2" s="5">
        <f ca="1">W2/W1</f>
        <v>0</v>
      </c>
      <c r="Y2" s="226" t="s">
        <v>58</v>
      </c>
      <c r="Z2" s="227"/>
      <c r="AA2" s="228"/>
      <c r="AB2" s="27">
        <f ca="1">COUNTIF($AJ$484:$AO$484,"Pratama")</f>
        <v>0</v>
      </c>
      <c r="AC2" s="5">
        <f ca="1">AB2/AB1</f>
        <v>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2.75" customHeight="1" x14ac:dyDescent="0.2">
      <c r="A3" s="2"/>
      <c r="B3" s="2"/>
      <c r="C3" s="6"/>
      <c r="D3" s="20"/>
      <c r="E3" s="232" t="s">
        <v>59</v>
      </c>
      <c r="F3" s="227"/>
      <c r="G3" s="228"/>
      <c r="H3" s="28">
        <f ca="1">COUNTIF(E484:AO484,"Madya")</f>
        <v>0</v>
      </c>
      <c r="I3" s="3">
        <f ca="1">H3/H1</f>
        <v>0</v>
      </c>
      <c r="J3" s="230" t="s">
        <v>59</v>
      </c>
      <c r="K3" s="227"/>
      <c r="L3" s="228"/>
      <c r="M3" s="29">
        <f ca="1">COUNTIF(E484:T484,"Madya")</f>
        <v>0</v>
      </c>
      <c r="N3" s="26">
        <f ca="1">M3/M1</f>
        <v>0</v>
      </c>
      <c r="O3" s="230" t="s">
        <v>59</v>
      </c>
      <c r="P3" s="227"/>
      <c r="Q3" s="228"/>
      <c r="R3" s="29">
        <f ca="1">COUNTIF($U$484:$AD$484,"Madya")</f>
        <v>0</v>
      </c>
      <c r="S3" s="26">
        <f ca="1">R3/R1</f>
        <v>0</v>
      </c>
      <c r="T3" s="231" t="s">
        <v>59</v>
      </c>
      <c r="U3" s="227"/>
      <c r="V3" s="228"/>
      <c r="W3" s="30">
        <f ca="1">COUNTIF($AE$484:$AI$484,"Madya")</f>
        <v>0</v>
      </c>
      <c r="X3" s="24">
        <f ca="1">W3/W1</f>
        <v>0</v>
      </c>
      <c r="Y3" s="229" t="s">
        <v>59</v>
      </c>
      <c r="Z3" s="227"/>
      <c r="AA3" s="228"/>
      <c r="AB3" s="31">
        <f ca="1">COUNTIF($AJ$484:$AO$484,"Madya")</f>
        <v>0</v>
      </c>
      <c r="AC3" s="32">
        <f ca="1">AB3/AB1</f>
        <v>0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2.75" customHeight="1" x14ac:dyDescent="0.2">
      <c r="A4" s="2"/>
      <c r="B4" s="2"/>
      <c r="C4" s="6"/>
      <c r="D4" s="20"/>
      <c r="E4" s="226" t="s">
        <v>60</v>
      </c>
      <c r="F4" s="227"/>
      <c r="G4" s="228"/>
      <c r="H4" s="27">
        <f ca="1">COUNTIF(E484:AO484,"Purnama")</f>
        <v>0</v>
      </c>
      <c r="I4" s="5">
        <f ca="1">H4/H1</f>
        <v>0</v>
      </c>
      <c r="J4" s="226" t="s">
        <v>60</v>
      </c>
      <c r="K4" s="227"/>
      <c r="L4" s="228"/>
      <c r="M4" s="27">
        <f ca="1">COUNTIF(E484:T484,"Purnama")</f>
        <v>0</v>
      </c>
      <c r="N4" s="5">
        <f ca="1">M4/M1</f>
        <v>0</v>
      </c>
      <c r="O4" s="226" t="s">
        <v>60</v>
      </c>
      <c r="P4" s="227"/>
      <c r="Q4" s="228"/>
      <c r="R4" s="27">
        <f ca="1">COUNTIF($U$484:$AD$484,"Purnama")</f>
        <v>0</v>
      </c>
      <c r="S4" s="5">
        <f ca="1">R4/R1</f>
        <v>0</v>
      </c>
      <c r="T4" s="226" t="s">
        <v>60</v>
      </c>
      <c r="U4" s="227"/>
      <c r="V4" s="228"/>
      <c r="W4" s="27">
        <f ca="1">COUNTIF($AE$484:$AI$484,"Purnama")</f>
        <v>0</v>
      </c>
      <c r="X4" s="5">
        <f ca="1">W4/W1</f>
        <v>0</v>
      </c>
      <c r="Y4" s="226" t="s">
        <v>60</v>
      </c>
      <c r="Z4" s="227"/>
      <c r="AA4" s="228"/>
      <c r="AB4" s="27">
        <f ca="1">COUNTIF($AJ$484:$AO$484,"Purnama")</f>
        <v>0</v>
      </c>
      <c r="AC4" s="5">
        <f ca="1">AB4/AB1</f>
        <v>0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2.75" customHeight="1" x14ac:dyDescent="0.2">
      <c r="A5" s="2"/>
      <c r="B5" s="2"/>
      <c r="C5" s="6"/>
      <c r="D5" s="20"/>
      <c r="E5" s="232" t="s">
        <v>61</v>
      </c>
      <c r="F5" s="227"/>
      <c r="G5" s="228"/>
      <c r="H5" s="28">
        <f ca="1">COUNTIF(E484:AO484,"Mandiri")</f>
        <v>0</v>
      </c>
      <c r="I5" s="3">
        <f ca="1">H5/H1</f>
        <v>0</v>
      </c>
      <c r="J5" s="230" t="s">
        <v>61</v>
      </c>
      <c r="K5" s="227"/>
      <c r="L5" s="228"/>
      <c r="M5" s="29">
        <f ca="1">COUNTIF(E484:T484,"Mandiri")</f>
        <v>0</v>
      </c>
      <c r="N5" s="26">
        <f ca="1">M5/M1</f>
        <v>0</v>
      </c>
      <c r="O5" s="230" t="s">
        <v>61</v>
      </c>
      <c r="P5" s="227"/>
      <c r="Q5" s="228"/>
      <c r="R5" s="29">
        <f ca="1">COUNTIF($U$484:$AD$484,"Mandiri")</f>
        <v>0</v>
      </c>
      <c r="S5" s="26">
        <f ca="1">R5/R1</f>
        <v>0</v>
      </c>
      <c r="T5" s="231" t="s">
        <v>61</v>
      </c>
      <c r="U5" s="227"/>
      <c r="V5" s="228"/>
      <c r="W5" s="30">
        <f ca="1">COUNTIF($AE$484:$AI$484,"Mandiri")</f>
        <v>0</v>
      </c>
      <c r="X5" s="24">
        <f ca="1">W5/W1</f>
        <v>0</v>
      </c>
      <c r="Y5" s="229" t="s">
        <v>61</v>
      </c>
      <c r="Z5" s="227"/>
      <c r="AA5" s="228"/>
      <c r="AB5" s="31">
        <f ca="1">COUNTIF($AJ$484:$AO$484,"Mandiri")</f>
        <v>0</v>
      </c>
      <c r="AC5" s="32">
        <f ca="1">AB5/AB1</f>
        <v>0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2.75" customHeight="1" x14ac:dyDescent="0.2">
      <c r="A6" s="2"/>
      <c r="B6" s="2"/>
      <c r="C6" s="6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.75" customHeight="1" x14ac:dyDescent="0.2">
      <c r="A8" s="2"/>
      <c r="B8" s="2"/>
      <c r="C8" s="2"/>
      <c r="D8" s="2"/>
      <c r="E8" s="236" t="s">
        <v>13</v>
      </c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8"/>
      <c r="U8" s="233" t="s">
        <v>30</v>
      </c>
      <c r="V8" s="227"/>
      <c r="W8" s="227"/>
      <c r="X8" s="227"/>
      <c r="Y8" s="227"/>
      <c r="Z8" s="227"/>
      <c r="AA8" s="227"/>
      <c r="AB8" s="227"/>
      <c r="AC8" s="227"/>
      <c r="AD8" s="228"/>
      <c r="AE8" s="234" t="s">
        <v>40</v>
      </c>
      <c r="AF8" s="227"/>
      <c r="AG8" s="227"/>
      <c r="AH8" s="227"/>
      <c r="AI8" s="228"/>
      <c r="AJ8" s="235" t="s">
        <v>44</v>
      </c>
      <c r="AK8" s="227"/>
      <c r="AL8" s="227"/>
      <c r="AM8" s="227"/>
      <c r="AN8" s="227"/>
      <c r="AO8" s="228"/>
      <c r="AP8" s="19"/>
    </row>
    <row r="9" spans="1:42" ht="12.75" customHeight="1" x14ac:dyDescent="0.2">
      <c r="A9" s="2"/>
      <c r="B9" s="2"/>
      <c r="C9" s="6"/>
      <c r="D9" s="20"/>
      <c r="E9" s="33">
        <v>1</v>
      </c>
      <c r="F9" s="33">
        <f t="shared" ref="F9:AO9" si="0">E9+1</f>
        <v>2</v>
      </c>
      <c r="G9" s="33">
        <f t="shared" si="0"/>
        <v>3</v>
      </c>
      <c r="H9" s="33">
        <f t="shared" si="0"/>
        <v>4</v>
      </c>
      <c r="I9" s="33">
        <f t="shared" si="0"/>
        <v>5</v>
      </c>
      <c r="J9" s="33">
        <f t="shared" si="0"/>
        <v>6</v>
      </c>
      <c r="K9" s="33">
        <f t="shared" si="0"/>
        <v>7</v>
      </c>
      <c r="L9" s="33">
        <f t="shared" si="0"/>
        <v>8</v>
      </c>
      <c r="M9" s="33">
        <f t="shared" si="0"/>
        <v>9</v>
      </c>
      <c r="N9" s="33">
        <f t="shared" si="0"/>
        <v>10</v>
      </c>
      <c r="O9" s="33">
        <f t="shared" si="0"/>
        <v>11</v>
      </c>
      <c r="P9" s="33">
        <f t="shared" si="0"/>
        <v>12</v>
      </c>
      <c r="Q9" s="33">
        <f t="shared" si="0"/>
        <v>13</v>
      </c>
      <c r="R9" s="33">
        <f t="shared" si="0"/>
        <v>14</v>
      </c>
      <c r="S9" s="33">
        <f t="shared" si="0"/>
        <v>15</v>
      </c>
      <c r="T9" s="33">
        <f t="shared" si="0"/>
        <v>16</v>
      </c>
      <c r="U9" s="34">
        <f t="shared" si="0"/>
        <v>17</v>
      </c>
      <c r="V9" s="34">
        <f t="shared" si="0"/>
        <v>18</v>
      </c>
      <c r="W9" s="34">
        <f t="shared" si="0"/>
        <v>19</v>
      </c>
      <c r="X9" s="34">
        <f t="shared" si="0"/>
        <v>20</v>
      </c>
      <c r="Y9" s="34">
        <f t="shared" si="0"/>
        <v>21</v>
      </c>
      <c r="Z9" s="34">
        <f t="shared" si="0"/>
        <v>22</v>
      </c>
      <c r="AA9" s="34">
        <f t="shared" si="0"/>
        <v>23</v>
      </c>
      <c r="AB9" s="34">
        <f t="shared" si="0"/>
        <v>24</v>
      </c>
      <c r="AC9" s="34">
        <f t="shared" si="0"/>
        <v>25</v>
      </c>
      <c r="AD9" s="34">
        <f t="shared" si="0"/>
        <v>26</v>
      </c>
      <c r="AE9" s="27">
        <f t="shared" si="0"/>
        <v>27</v>
      </c>
      <c r="AF9" s="27">
        <f t="shared" si="0"/>
        <v>28</v>
      </c>
      <c r="AG9" s="27">
        <f t="shared" si="0"/>
        <v>29</v>
      </c>
      <c r="AH9" s="27">
        <f t="shared" si="0"/>
        <v>30</v>
      </c>
      <c r="AI9" s="27">
        <f t="shared" si="0"/>
        <v>31</v>
      </c>
      <c r="AJ9" s="35">
        <f t="shared" si="0"/>
        <v>32</v>
      </c>
      <c r="AK9" s="35">
        <f t="shared" si="0"/>
        <v>33</v>
      </c>
      <c r="AL9" s="35">
        <f t="shared" si="0"/>
        <v>34</v>
      </c>
      <c r="AM9" s="35">
        <f t="shared" si="0"/>
        <v>35</v>
      </c>
      <c r="AN9" s="35">
        <f t="shared" si="0"/>
        <v>36</v>
      </c>
      <c r="AO9" s="35">
        <f t="shared" si="0"/>
        <v>37</v>
      </c>
      <c r="AP9" s="2"/>
    </row>
    <row r="10" spans="1:42" ht="48" customHeight="1" x14ac:dyDescent="0.2">
      <c r="A10" s="36" t="s">
        <v>57</v>
      </c>
      <c r="B10" s="36" t="s">
        <v>62</v>
      </c>
      <c r="C10" s="37" t="s">
        <v>63</v>
      </c>
      <c r="D10" s="36" t="s">
        <v>64</v>
      </c>
      <c r="E10" s="21" t="s">
        <v>14</v>
      </c>
      <c r="F10" s="38" t="s">
        <v>52</v>
      </c>
      <c r="G10" s="21" t="s">
        <v>16</v>
      </c>
      <c r="H10" s="21" t="s">
        <v>17</v>
      </c>
      <c r="I10" s="21" t="s">
        <v>31</v>
      </c>
      <c r="J10" s="21" t="s">
        <v>33</v>
      </c>
      <c r="K10" s="21" t="s">
        <v>20</v>
      </c>
      <c r="L10" s="21" t="s">
        <v>21</v>
      </c>
      <c r="M10" s="21" t="s">
        <v>53</v>
      </c>
      <c r="N10" s="21" t="s">
        <v>54</v>
      </c>
      <c r="O10" s="21" t="s">
        <v>24</v>
      </c>
      <c r="P10" s="21" t="s">
        <v>25</v>
      </c>
      <c r="Q10" s="21" t="s">
        <v>26</v>
      </c>
      <c r="R10" s="21" t="s">
        <v>27</v>
      </c>
      <c r="S10" s="21" t="s">
        <v>28</v>
      </c>
      <c r="T10" s="21" t="s">
        <v>29</v>
      </c>
      <c r="U10" s="38" t="s">
        <v>31</v>
      </c>
      <c r="V10" s="21" t="s">
        <v>32</v>
      </c>
      <c r="W10" s="21" t="s">
        <v>17</v>
      </c>
      <c r="X10" s="21" t="s">
        <v>33</v>
      </c>
      <c r="Y10" s="21" t="s">
        <v>34</v>
      </c>
      <c r="Z10" s="21" t="s">
        <v>35</v>
      </c>
      <c r="AA10" s="21" t="s">
        <v>36</v>
      </c>
      <c r="AB10" s="21" t="s">
        <v>37</v>
      </c>
      <c r="AC10" s="21" t="s">
        <v>38</v>
      </c>
      <c r="AD10" s="21" t="s">
        <v>39</v>
      </c>
      <c r="AE10" s="21" t="s">
        <v>55</v>
      </c>
      <c r="AF10" s="21" t="s">
        <v>35</v>
      </c>
      <c r="AG10" s="21" t="s">
        <v>31</v>
      </c>
      <c r="AH10" s="38" t="s">
        <v>45</v>
      </c>
      <c r="AI10" s="9" t="s">
        <v>33</v>
      </c>
      <c r="AJ10" s="9" t="s">
        <v>45</v>
      </c>
      <c r="AK10" s="39" t="s">
        <v>16</v>
      </c>
      <c r="AL10" s="9" t="s">
        <v>46</v>
      </c>
      <c r="AM10" s="9" t="s">
        <v>47</v>
      </c>
      <c r="AN10" s="9" t="s">
        <v>33</v>
      </c>
      <c r="AO10" s="9" t="s">
        <v>31</v>
      </c>
      <c r="AP10" s="2"/>
    </row>
    <row r="11" spans="1:42" ht="12.75" customHeight="1" x14ac:dyDescent="0.2">
      <c r="A11" s="40" t="s">
        <v>65</v>
      </c>
      <c r="B11" s="41" t="s">
        <v>66</v>
      </c>
      <c r="C11" s="41"/>
      <c r="D11" s="42"/>
      <c r="E11" s="43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44"/>
      <c r="AP11" s="2"/>
    </row>
    <row r="12" spans="1:42" ht="12.75" customHeight="1" x14ac:dyDescent="0.2">
      <c r="A12" s="40" t="s">
        <v>67</v>
      </c>
      <c r="B12" s="41" t="s">
        <v>68</v>
      </c>
      <c r="C12" s="41"/>
      <c r="D12" s="42"/>
      <c r="E12" s="43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44"/>
      <c r="AP12" s="2"/>
    </row>
    <row r="13" spans="1:42" ht="19.5" customHeight="1" x14ac:dyDescent="0.2">
      <c r="A13" s="45"/>
      <c r="B13" s="46" t="s">
        <v>69</v>
      </c>
      <c r="C13" s="47"/>
      <c r="D13" s="48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1"/>
      <c r="AP13" s="2"/>
    </row>
    <row r="14" spans="1:42" ht="19.5" customHeight="1" x14ac:dyDescent="0.2">
      <c r="A14" s="52"/>
      <c r="B14" s="203" t="s">
        <v>239</v>
      </c>
      <c r="C14" s="53" t="s">
        <v>70</v>
      </c>
      <c r="D14" s="54">
        <v>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>
        <v>2</v>
      </c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6">
        <v>2</v>
      </c>
      <c r="AI14" s="55"/>
      <c r="AJ14" s="55"/>
      <c r="AK14" s="55"/>
      <c r="AL14" s="55"/>
      <c r="AM14" s="55"/>
      <c r="AN14" s="55"/>
      <c r="AO14" s="55"/>
      <c r="AP14" s="2"/>
    </row>
    <row r="15" spans="1:42" ht="19.5" customHeight="1" x14ac:dyDescent="0.2">
      <c r="A15" s="52"/>
      <c r="B15" s="202"/>
      <c r="C15" s="53" t="s">
        <v>71</v>
      </c>
      <c r="D15" s="54"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2"/>
    </row>
    <row r="16" spans="1:42" ht="19.5" customHeight="1" x14ac:dyDescent="0.2">
      <c r="A16" s="52"/>
      <c r="B16" s="57"/>
      <c r="C16" s="5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9"/>
      <c r="AP16" s="2"/>
    </row>
    <row r="17" spans="1:42" ht="19.5" customHeight="1" x14ac:dyDescent="0.2">
      <c r="A17" s="40" t="s">
        <v>72</v>
      </c>
      <c r="B17" s="251" t="s">
        <v>73</v>
      </c>
      <c r="C17" s="227"/>
      <c r="D17" s="239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34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2"/>
      <c r="AP17" s="2"/>
    </row>
    <row r="18" spans="1:42" ht="19.5" customHeight="1" x14ac:dyDescent="0.2">
      <c r="A18" s="52"/>
      <c r="B18" s="252" t="s">
        <v>240</v>
      </c>
      <c r="C18" s="237"/>
      <c r="D18" s="238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5"/>
      <c r="AP18" s="2"/>
    </row>
    <row r="19" spans="1:42" ht="19.5" customHeight="1" x14ac:dyDescent="0.2">
      <c r="A19" s="52"/>
      <c r="B19" s="253" t="s">
        <v>75</v>
      </c>
      <c r="C19" s="53" t="s">
        <v>70</v>
      </c>
      <c r="D19" s="54">
        <v>1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6">
        <v>2</v>
      </c>
      <c r="AI19" s="55"/>
      <c r="AJ19" s="55"/>
      <c r="AK19" s="55"/>
      <c r="AL19" s="55"/>
      <c r="AM19" s="55"/>
      <c r="AN19" s="55"/>
      <c r="AO19" s="55"/>
      <c r="AP19" s="2"/>
    </row>
    <row r="20" spans="1:42" ht="19.5" customHeight="1" x14ac:dyDescent="0.2">
      <c r="A20" s="52"/>
      <c r="B20" s="202"/>
      <c r="C20" s="53" t="s">
        <v>71</v>
      </c>
      <c r="D20" s="54"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2"/>
    </row>
    <row r="21" spans="1:42" ht="19.5" customHeight="1" x14ac:dyDescent="0.2">
      <c r="A21" s="52"/>
      <c r="B21" s="66"/>
      <c r="C21" s="67"/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9"/>
      <c r="AP21" s="2"/>
    </row>
    <row r="22" spans="1:42" ht="19.5" customHeight="1" x14ac:dyDescent="0.2">
      <c r="A22" s="52"/>
      <c r="B22" s="253" t="s">
        <v>241</v>
      </c>
      <c r="C22" s="53" t="s">
        <v>70</v>
      </c>
      <c r="D22" s="54">
        <v>1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6">
        <v>1</v>
      </c>
      <c r="AI22" s="55"/>
      <c r="AJ22" s="55"/>
      <c r="AK22" s="55"/>
      <c r="AL22" s="55"/>
      <c r="AM22" s="55"/>
      <c r="AN22" s="55"/>
      <c r="AO22" s="55"/>
      <c r="AP22" s="2"/>
    </row>
    <row r="23" spans="1:42" ht="19.5" customHeight="1" x14ac:dyDescent="0.2">
      <c r="A23" s="52"/>
      <c r="B23" s="202"/>
      <c r="C23" s="53" t="s">
        <v>71</v>
      </c>
      <c r="D23" s="54">
        <v>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2"/>
    </row>
    <row r="24" spans="1:42" ht="19.5" customHeight="1" x14ac:dyDescent="0.2">
      <c r="A24" s="52"/>
      <c r="B24" s="66"/>
      <c r="C24" s="67"/>
      <c r="D24" s="6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9"/>
      <c r="AP24" s="2"/>
    </row>
    <row r="25" spans="1:42" ht="19.5" customHeight="1" x14ac:dyDescent="0.2">
      <c r="A25" s="52"/>
      <c r="B25" s="253" t="s">
        <v>76</v>
      </c>
      <c r="C25" s="53" t="s">
        <v>70</v>
      </c>
      <c r="D25" s="54">
        <v>1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>
        <v>1</v>
      </c>
      <c r="AI25" s="55"/>
      <c r="AJ25" s="55"/>
      <c r="AK25" s="55"/>
      <c r="AL25" s="55"/>
      <c r="AM25" s="55"/>
      <c r="AN25" s="55"/>
      <c r="AO25" s="55"/>
      <c r="AP25" s="2"/>
    </row>
    <row r="26" spans="1:42" ht="19.5" customHeight="1" x14ac:dyDescent="0.2">
      <c r="A26" s="52"/>
      <c r="B26" s="202"/>
      <c r="C26" s="53" t="s">
        <v>71</v>
      </c>
      <c r="D26" s="54">
        <v>0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2"/>
    </row>
    <row r="27" spans="1:42" ht="19.5" customHeight="1" x14ac:dyDescent="0.2">
      <c r="A27" s="52"/>
      <c r="B27" s="66"/>
      <c r="C27" s="67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9"/>
      <c r="AP27" s="2"/>
    </row>
    <row r="28" spans="1:42" ht="19.5" customHeight="1" x14ac:dyDescent="0.2">
      <c r="A28" s="52"/>
      <c r="B28" s="253" t="s">
        <v>242</v>
      </c>
      <c r="C28" s="53" t="s">
        <v>70</v>
      </c>
      <c r="D28" s="54">
        <v>1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6">
        <v>1</v>
      </c>
      <c r="AI28" s="55"/>
      <c r="AJ28" s="55"/>
      <c r="AK28" s="55"/>
      <c r="AL28" s="55"/>
      <c r="AM28" s="55"/>
      <c r="AN28" s="55"/>
      <c r="AO28" s="55"/>
      <c r="AP28" s="2"/>
    </row>
    <row r="29" spans="1:42" ht="19.5" customHeight="1" x14ac:dyDescent="0.2">
      <c r="A29" s="52"/>
      <c r="B29" s="202"/>
      <c r="C29" s="53" t="s">
        <v>71</v>
      </c>
      <c r="D29" s="54">
        <v>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2"/>
    </row>
    <row r="30" spans="1:42" ht="19.5" customHeight="1" x14ac:dyDescent="0.2">
      <c r="A30" s="52"/>
      <c r="B30" s="70"/>
      <c r="C30" s="67"/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59"/>
      <c r="AP30" s="2"/>
    </row>
    <row r="31" spans="1:42" ht="19.5" customHeight="1" x14ac:dyDescent="0.2">
      <c r="A31" s="52"/>
      <c r="B31" s="254" t="s">
        <v>243</v>
      </c>
      <c r="C31" s="227"/>
      <c r="D31" s="239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5"/>
      <c r="AP31" s="2"/>
    </row>
    <row r="32" spans="1:42" ht="19.5" customHeight="1" x14ac:dyDescent="0.2">
      <c r="A32" s="52"/>
      <c r="B32" s="240" t="s">
        <v>77</v>
      </c>
      <c r="C32" s="237"/>
      <c r="D32" s="243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59"/>
      <c r="AP32" s="2"/>
    </row>
    <row r="33" spans="1:42" ht="19.5" customHeight="1" x14ac:dyDescent="0.2">
      <c r="A33" s="72"/>
      <c r="B33" s="73" t="s">
        <v>79</v>
      </c>
      <c r="C33" s="74" t="s">
        <v>244</v>
      </c>
      <c r="D33" s="75">
        <v>2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2"/>
    </row>
    <row r="34" spans="1:42" ht="19.5" customHeight="1" x14ac:dyDescent="0.2">
      <c r="A34" s="72"/>
      <c r="B34" s="73" t="s">
        <v>80</v>
      </c>
      <c r="C34" s="53" t="s">
        <v>245</v>
      </c>
      <c r="D34" s="75">
        <v>1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6">
        <v>1</v>
      </c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2"/>
    </row>
    <row r="35" spans="1:42" ht="19.5" customHeight="1" x14ac:dyDescent="0.2">
      <c r="A35" s="72"/>
      <c r="B35" s="73" t="s">
        <v>81</v>
      </c>
      <c r="C35" s="53" t="s">
        <v>246</v>
      </c>
      <c r="D35" s="75">
        <v>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2"/>
    </row>
    <row r="36" spans="1:42" ht="19.5" customHeight="1" x14ac:dyDescent="0.2">
      <c r="A36" s="72"/>
      <c r="B36" s="73" t="s">
        <v>82</v>
      </c>
      <c r="C36" s="76"/>
      <c r="D36" s="70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8"/>
      <c r="AP36" s="2"/>
    </row>
    <row r="37" spans="1:42" ht="19.5" customHeight="1" x14ac:dyDescent="0.2">
      <c r="A37" s="72"/>
      <c r="B37" s="79" t="s">
        <v>83</v>
      </c>
      <c r="C37" s="52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9"/>
      <c r="AP37" s="2"/>
    </row>
    <row r="38" spans="1:42" ht="19.5" customHeight="1" x14ac:dyDescent="0.2">
      <c r="A38" s="72"/>
      <c r="B38" s="73" t="s">
        <v>247</v>
      </c>
      <c r="C38" s="52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9"/>
      <c r="AP38" s="2"/>
    </row>
    <row r="39" spans="1:42" ht="19.5" customHeight="1" x14ac:dyDescent="0.2">
      <c r="A39" s="72"/>
      <c r="B39" s="73" t="s">
        <v>84</v>
      </c>
      <c r="C39" s="52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9"/>
      <c r="AP39" s="2"/>
    </row>
    <row r="40" spans="1:42" ht="19.5" customHeight="1" x14ac:dyDescent="0.2">
      <c r="A40" s="72"/>
      <c r="B40" s="80" t="s">
        <v>85</v>
      </c>
      <c r="C40" s="52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9"/>
      <c r="AP40" s="2"/>
    </row>
    <row r="41" spans="1:42" ht="19.5" customHeight="1" x14ac:dyDescent="0.2">
      <c r="A41" s="72"/>
      <c r="B41" s="80" t="s">
        <v>248</v>
      </c>
      <c r="C41" s="52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9"/>
      <c r="AP41" s="2"/>
    </row>
    <row r="42" spans="1:42" ht="19.5" customHeight="1" x14ac:dyDescent="0.2">
      <c r="A42" s="72"/>
      <c r="B42" s="81" t="s">
        <v>86</v>
      </c>
      <c r="C42" s="52"/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9"/>
      <c r="AP42" s="2"/>
    </row>
    <row r="43" spans="1:42" ht="19.5" customHeight="1" x14ac:dyDescent="0.2">
      <c r="A43" s="72"/>
      <c r="B43" s="82" t="s">
        <v>249</v>
      </c>
      <c r="C43" s="52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9"/>
      <c r="AP43" s="2"/>
    </row>
    <row r="44" spans="1:42" ht="19.5" customHeight="1" x14ac:dyDescent="0.2">
      <c r="A44" s="72"/>
      <c r="B44" s="73" t="s">
        <v>250</v>
      </c>
      <c r="C44" s="52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9"/>
      <c r="AP44" s="2"/>
    </row>
    <row r="45" spans="1:42" ht="19.5" customHeight="1" x14ac:dyDescent="0.2">
      <c r="A45" s="72"/>
      <c r="B45" s="73" t="s">
        <v>251</v>
      </c>
      <c r="C45" s="52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9"/>
      <c r="AP45" s="2"/>
    </row>
    <row r="46" spans="1:42" ht="19.5" customHeight="1" x14ac:dyDescent="0.2">
      <c r="A46" s="72"/>
      <c r="B46" s="73" t="s">
        <v>87</v>
      </c>
      <c r="C46" s="52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9"/>
      <c r="AP46" s="2"/>
    </row>
    <row r="47" spans="1:42" ht="19.5" customHeight="1" x14ac:dyDescent="0.2">
      <c r="A47" s="72"/>
      <c r="B47" s="73" t="s">
        <v>88</v>
      </c>
      <c r="C47" s="52"/>
      <c r="D47" s="6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9"/>
      <c r="AP47" s="2"/>
    </row>
    <row r="48" spans="1:42" ht="19.5" customHeight="1" x14ac:dyDescent="0.2">
      <c r="A48" s="72"/>
      <c r="B48" s="73" t="s">
        <v>252</v>
      </c>
      <c r="C48" s="52"/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9"/>
      <c r="AP48" s="2"/>
    </row>
    <row r="49" spans="1:42" ht="19.5" customHeight="1" x14ac:dyDescent="0.2">
      <c r="A49" s="72"/>
      <c r="B49" s="73" t="s">
        <v>253</v>
      </c>
      <c r="C49" s="52"/>
      <c r="D49" s="67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9"/>
      <c r="AP49" s="2"/>
    </row>
    <row r="50" spans="1:42" ht="19.5" customHeight="1" x14ac:dyDescent="0.2">
      <c r="A50" s="72"/>
      <c r="B50" s="73" t="s">
        <v>254</v>
      </c>
      <c r="C50" s="52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9"/>
      <c r="AP50" s="2"/>
    </row>
    <row r="51" spans="1:42" ht="19.5" customHeight="1" x14ac:dyDescent="0.2">
      <c r="A51" s="72"/>
      <c r="B51" s="73" t="s">
        <v>255</v>
      </c>
      <c r="C51" s="52"/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9"/>
      <c r="AP51" s="2"/>
    </row>
    <row r="52" spans="1:42" ht="19.5" customHeight="1" x14ac:dyDescent="0.2">
      <c r="A52" s="72"/>
      <c r="B52" s="73" t="s">
        <v>256</v>
      </c>
      <c r="C52" s="52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9"/>
      <c r="AP52" s="2"/>
    </row>
    <row r="53" spans="1:42" ht="19.5" customHeight="1" x14ac:dyDescent="0.2">
      <c r="A53" s="72"/>
      <c r="B53" s="73" t="s">
        <v>78</v>
      </c>
      <c r="C53" s="52"/>
      <c r="D53" s="67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9"/>
      <c r="AP53" s="2"/>
    </row>
    <row r="54" spans="1:42" ht="19.5" customHeight="1" x14ac:dyDescent="0.2">
      <c r="A54" s="72"/>
      <c r="B54" s="83"/>
      <c r="C54" s="84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6"/>
      <c r="AP54" s="2"/>
    </row>
    <row r="55" spans="1:42" ht="19.5" customHeight="1" x14ac:dyDescent="0.2">
      <c r="A55" s="72"/>
      <c r="B55" s="87" t="s">
        <v>89</v>
      </c>
      <c r="C55" s="88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90"/>
      <c r="AP55" s="2"/>
    </row>
    <row r="56" spans="1:42" ht="19.5" customHeight="1" x14ac:dyDescent="0.2">
      <c r="A56" s="72"/>
      <c r="B56" s="255" t="s">
        <v>257</v>
      </c>
      <c r="C56" s="91" t="s">
        <v>90</v>
      </c>
      <c r="D56" s="75">
        <v>2</v>
      </c>
      <c r="E56" s="92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6">
        <v>2</v>
      </c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2"/>
    </row>
    <row r="57" spans="1:42" ht="19.5" customHeight="1" x14ac:dyDescent="0.2">
      <c r="A57" s="72"/>
      <c r="B57" s="201"/>
      <c r="C57" s="93" t="s">
        <v>91</v>
      </c>
      <c r="D57" s="75">
        <v>1</v>
      </c>
      <c r="E57" s="92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2"/>
    </row>
    <row r="58" spans="1:42" ht="19.5" customHeight="1" x14ac:dyDescent="0.2">
      <c r="A58" s="72"/>
      <c r="B58" s="202"/>
      <c r="C58" s="93" t="s">
        <v>92</v>
      </c>
      <c r="D58" s="94">
        <v>0</v>
      </c>
      <c r="E58" s="92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2"/>
    </row>
    <row r="59" spans="1:42" ht="19.5" customHeight="1" x14ac:dyDescent="0.2">
      <c r="A59" s="72"/>
      <c r="B59" s="95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59"/>
      <c r="AP59" s="2"/>
    </row>
    <row r="60" spans="1:42" ht="19.5" customHeight="1" x14ac:dyDescent="0.2">
      <c r="A60" s="72"/>
      <c r="B60" s="256" t="s">
        <v>93</v>
      </c>
      <c r="C60" s="212"/>
      <c r="D60" s="21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59"/>
      <c r="AP60" s="2"/>
    </row>
    <row r="61" spans="1:42" ht="19.5" customHeight="1" x14ac:dyDescent="0.2">
      <c r="A61" s="52"/>
      <c r="B61" s="80" t="s">
        <v>258</v>
      </c>
      <c r="C61" s="53" t="s">
        <v>110</v>
      </c>
      <c r="D61" s="54">
        <v>2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2"/>
    </row>
    <row r="62" spans="1:42" ht="19.5" customHeight="1" x14ac:dyDescent="0.2">
      <c r="A62" s="52"/>
      <c r="B62" s="97" t="s">
        <v>94</v>
      </c>
      <c r="C62" s="53" t="s">
        <v>112</v>
      </c>
      <c r="D62" s="54">
        <v>1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2"/>
    </row>
    <row r="63" spans="1:42" ht="19.5" customHeight="1" x14ac:dyDescent="0.2">
      <c r="A63" s="52"/>
      <c r="B63" s="97" t="s">
        <v>95</v>
      </c>
      <c r="C63" s="53" t="s">
        <v>71</v>
      </c>
      <c r="D63" s="54">
        <v>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2"/>
    </row>
    <row r="64" spans="1:42" ht="19.5" customHeight="1" x14ac:dyDescent="0.2">
      <c r="A64" s="52"/>
      <c r="B64" s="97" t="s">
        <v>107</v>
      </c>
      <c r="C64" s="98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1"/>
      <c r="AP64" s="2"/>
    </row>
    <row r="65" spans="1:42" ht="19.5" customHeight="1" x14ac:dyDescent="0.2">
      <c r="A65" s="52"/>
      <c r="B65" s="97" t="s">
        <v>96</v>
      </c>
      <c r="C65" s="95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59"/>
      <c r="AP65" s="2"/>
    </row>
    <row r="66" spans="1:42" ht="19.5" customHeight="1" x14ac:dyDescent="0.2">
      <c r="A66" s="52"/>
      <c r="B66" s="74" t="s">
        <v>108</v>
      </c>
      <c r="C66" s="95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59"/>
      <c r="AP66" s="2"/>
    </row>
    <row r="67" spans="1:42" ht="19.5" customHeight="1" x14ac:dyDescent="0.2">
      <c r="A67" s="52"/>
      <c r="B67" s="74" t="s">
        <v>259</v>
      </c>
      <c r="C67" s="95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59"/>
      <c r="AP67" s="2"/>
    </row>
    <row r="68" spans="1:42" ht="19.5" customHeight="1" x14ac:dyDescent="0.2">
      <c r="A68" s="52"/>
      <c r="B68" s="74" t="s">
        <v>97</v>
      </c>
      <c r="C68" s="95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59"/>
      <c r="AP68" s="2"/>
    </row>
    <row r="69" spans="1:42" ht="19.5" customHeight="1" x14ac:dyDescent="0.2">
      <c r="A69" s="52"/>
      <c r="B69" s="97" t="s">
        <v>98</v>
      </c>
      <c r="C69" s="95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59"/>
      <c r="AP69" s="2"/>
    </row>
    <row r="70" spans="1:42" ht="19.5" customHeight="1" x14ac:dyDescent="0.2">
      <c r="A70" s="52"/>
      <c r="B70" s="97" t="s">
        <v>260</v>
      </c>
      <c r="C70" s="95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59"/>
      <c r="AP70" s="2"/>
    </row>
    <row r="71" spans="1:42" ht="19.5" customHeight="1" x14ac:dyDescent="0.2">
      <c r="A71" s="52"/>
      <c r="B71" s="97" t="s">
        <v>99</v>
      </c>
      <c r="C71" s="95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59"/>
      <c r="AP71" s="2"/>
    </row>
    <row r="72" spans="1:42" ht="19.5" customHeight="1" x14ac:dyDescent="0.2">
      <c r="A72" s="52"/>
      <c r="B72" s="97" t="s">
        <v>100</v>
      </c>
      <c r="C72" s="95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59"/>
      <c r="AP72" s="2"/>
    </row>
    <row r="73" spans="1:42" ht="19.5" customHeight="1" x14ac:dyDescent="0.2">
      <c r="A73" s="52"/>
      <c r="B73" s="74" t="s">
        <v>101</v>
      </c>
      <c r="C73" s="95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59"/>
      <c r="AP73" s="2"/>
    </row>
    <row r="74" spans="1:42" ht="19.5" customHeight="1" x14ac:dyDescent="0.2">
      <c r="A74" s="52"/>
      <c r="B74" s="74" t="s">
        <v>102</v>
      </c>
      <c r="C74" s="95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59"/>
      <c r="AP74" s="2"/>
    </row>
    <row r="75" spans="1:42" ht="19.5" customHeight="1" x14ac:dyDescent="0.2">
      <c r="A75" s="52"/>
      <c r="B75" s="74" t="s">
        <v>103</v>
      </c>
      <c r="C75" s="95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59"/>
      <c r="AP75" s="2"/>
    </row>
    <row r="76" spans="1:42" ht="19.5" customHeight="1" x14ac:dyDescent="0.2">
      <c r="A76" s="52"/>
      <c r="B76" s="97" t="s">
        <v>104</v>
      </c>
      <c r="C76" s="95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59"/>
      <c r="AP76" s="2"/>
    </row>
    <row r="77" spans="1:42" ht="19.5" customHeight="1" x14ac:dyDescent="0.2">
      <c r="A77" s="52"/>
      <c r="B77" s="97" t="s">
        <v>105</v>
      </c>
      <c r="C77" s="95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59"/>
      <c r="AP77" s="2"/>
    </row>
    <row r="78" spans="1:42" ht="19.5" customHeight="1" x14ac:dyDescent="0.2">
      <c r="A78" s="52"/>
      <c r="B78" s="97" t="s">
        <v>106</v>
      </c>
      <c r="C78" s="95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59"/>
      <c r="AP78" s="2"/>
    </row>
    <row r="79" spans="1:42" ht="19.5" customHeight="1" x14ac:dyDescent="0.2">
      <c r="A79" s="52"/>
      <c r="B79" s="102" t="s">
        <v>261</v>
      </c>
      <c r="C79" s="67"/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9"/>
      <c r="AP79" s="2"/>
    </row>
    <row r="80" spans="1:42" ht="19.5" customHeight="1" x14ac:dyDescent="0.2">
      <c r="A80" s="52"/>
      <c r="B80" s="257" t="s">
        <v>109</v>
      </c>
      <c r="C80" s="237"/>
      <c r="D80" s="243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103"/>
      <c r="AP80" s="2"/>
    </row>
    <row r="81" spans="1:42" ht="19.5" customHeight="1" x14ac:dyDescent="0.2">
      <c r="A81" s="52"/>
      <c r="B81" s="97" t="s">
        <v>111</v>
      </c>
      <c r="C81" s="53" t="s">
        <v>110</v>
      </c>
      <c r="D81" s="54">
        <v>2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2"/>
    </row>
    <row r="82" spans="1:42" ht="19.5" customHeight="1" x14ac:dyDescent="0.2">
      <c r="A82" s="52"/>
      <c r="B82" s="97" t="s">
        <v>113</v>
      </c>
      <c r="C82" s="53" t="s">
        <v>112</v>
      </c>
      <c r="D82" s="54">
        <v>1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2"/>
    </row>
    <row r="83" spans="1:42" ht="19.5" customHeight="1" x14ac:dyDescent="0.2">
      <c r="A83" s="52"/>
      <c r="B83" s="97" t="s">
        <v>114</v>
      </c>
      <c r="C83" s="53" t="s">
        <v>71</v>
      </c>
      <c r="D83" s="54">
        <v>0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2"/>
    </row>
    <row r="84" spans="1:42" ht="19.5" customHeight="1" x14ac:dyDescent="0.2">
      <c r="A84" s="52"/>
      <c r="B84" s="97" t="s">
        <v>262</v>
      </c>
      <c r="C84" s="76"/>
      <c r="D84" s="70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8"/>
      <c r="AP84" s="2"/>
    </row>
    <row r="85" spans="1:42" ht="19.5" customHeight="1" x14ac:dyDescent="0.2">
      <c r="A85" s="52"/>
      <c r="B85" s="70"/>
      <c r="C85" s="67"/>
      <c r="D85" s="67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9"/>
      <c r="AP85" s="2"/>
    </row>
    <row r="86" spans="1:42" ht="19.5" customHeight="1" x14ac:dyDescent="0.2">
      <c r="A86" s="52"/>
      <c r="B86" s="240" t="s">
        <v>115</v>
      </c>
      <c r="C86" s="237"/>
      <c r="D86" s="238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103"/>
      <c r="AP86" s="2"/>
    </row>
    <row r="87" spans="1:42" ht="19.5" customHeight="1" x14ac:dyDescent="0.2">
      <c r="A87" s="52"/>
      <c r="B87" s="97" t="s">
        <v>96</v>
      </c>
      <c r="C87" s="53" t="s">
        <v>116</v>
      </c>
      <c r="D87" s="54">
        <v>2</v>
      </c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2"/>
    </row>
    <row r="88" spans="1:42" ht="19.5" customHeight="1" x14ac:dyDescent="0.2">
      <c r="A88" s="52"/>
      <c r="B88" s="97" t="s">
        <v>118</v>
      </c>
      <c r="C88" s="53" t="s">
        <v>117</v>
      </c>
      <c r="D88" s="54">
        <v>1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2"/>
    </row>
    <row r="89" spans="1:42" ht="19.5" customHeight="1" x14ac:dyDescent="0.2">
      <c r="A89" s="52"/>
      <c r="B89" s="97" t="s">
        <v>119</v>
      </c>
      <c r="C89" s="53" t="s">
        <v>71</v>
      </c>
      <c r="D89" s="54">
        <v>0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2"/>
    </row>
    <row r="90" spans="1:42" ht="19.5" customHeight="1" x14ac:dyDescent="0.2">
      <c r="A90" s="52"/>
      <c r="B90" s="74" t="s">
        <v>120</v>
      </c>
      <c r="C90" s="76"/>
      <c r="D90" s="70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8"/>
      <c r="AP90" s="2"/>
    </row>
    <row r="91" spans="1:42" ht="19.5" customHeight="1" x14ac:dyDescent="0.2">
      <c r="A91" s="104"/>
      <c r="B91" s="74" t="s">
        <v>121</v>
      </c>
      <c r="C91" s="52"/>
      <c r="D91" s="67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9"/>
      <c r="AP91" s="2"/>
    </row>
    <row r="92" spans="1:42" ht="19.5" customHeight="1" x14ac:dyDescent="0.2">
      <c r="A92" s="52"/>
      <c r="B92" s="97" t="s">
        <v>122</v>
      </c>
      <c r="C92" s="52"/>
      <c r="D92" s="67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9"/>
      <c r="AP92" s="2"/>
    </row>
    <row r="93" spans="1:42" ht="19.5" customHeight="1" x14ac:dyDescent="0.2">
      <c r="A93" s="52"/>
      <c r="B93" s="97" t="s">
        <v>123</v>
      </c>
      <c r="C93" s="52"/>
      <c r="D93" s="67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9"/>
      <c r="AP93" s="2"/>
    </row>
    <row r="94" spans="1:42" ht="19.5" customHeight="1" x14ac:dyDescent="0.2">
      <c r="A94" s="52"/>
      <c r="B94" s="97" t="s">
        <v>124</v>
      </c>
      <c r="C94" s="52"/>
      <c r="D94" s="67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9"/>
      <c r="AP94" s="2"/>
    </row>
    <row r="95" spans="1:42" ht="19.5" customHeight="1" x14ac:dyDescent="0.2">
      <c r="A95" s="52"/>
      <c r="B95" s="97" t="s">
        <v>125</v>
      </c>
      <c r="C95" s="52"/>
      <c r="D95" s="67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9"/>
      <c r="AP95" s="2"/>
    </row>
    <row r="96" spans="1:42" ht="19.5" customHeight="1" x14ac:dyDescent="0.2">
      <c r="A96" s="52"/>
      <c r="B96" s="97" t="s">
        <v>126</v>
      </c>
      <c r="C96" s="52"/>
      <c r="D96" s="67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9"/>
      <c r="AP96" s="2"/>
    </row>
    <row r="97" spans="1:42" ht="19.5" customHeight="1" x14ac:dyDescent="0.2">
      <c r="A97" s="52"/>
      <c r="B97" s="97" t="s">
        <v>127</v>
      </c>
      <c r="C97" s="52"/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9"/>
      <c r="AP97" s="2"/>
    </row>
    <row r="98" spans="1:42" ht="19.5" customHeight="1" x14ac:dyDescent="0.2">
      <c r="A98" s="52"/>
      <c r="B98" s="99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59"/>
      <c r="AP98" s="2"/>
    </row>
    <row r="99" spans="1:42" ht="19.5" customHeight="1" x14ac:dyDescent="0.2">
      <c r="A99" s="52"/>
      <c r="B99" s="240" t="s">
        <v>128</v>
      </c>
      <c r="C99" s="237"/>
      <c r="D99" s="238"/>
      <c r="E99" s="105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7"/>
      <c r="AP99" s="2"/>
    </row>
    <row r="100" spans="1:42" ht="19.5" customHeight="1" x14ac:dyDescent="0.2">
      <c r="A100" s="52"/>
      <c r="B100" s="108" t="s">
        <v>263</v>
      </c>
      <c r="C100" s="53" t="s">
        <v>110</v>
      </c>
      <c r="D100" s="54">
        <v>2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2"/>
    </row>
    <row r="101" spans="1:42" ht="19.5" customHeight="1" x14ac:dyDescent="0.2">
      <c r="A101" s="52"/>
      <c r="B101" s="97" t="s">
        <v>129</v>
      </c>
      <c r="C101" s="53" t="s">
        <v>264</v>
      </c>
      <c r="D101" s="54">
        <v>1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2"/>
    </row>
    <row r="102" spans="1:42" ht="19.5" customHeight="1" x14ac:dyDescent="0.2">
      <c r="A102" s="52"/>
      <c r="B102" s="109" t="s">
        <v>265</v>
      </c>
      <c r="C102" s="53" t="s">
        <v>71</v>
      </c>
      <c r="D102" s="54">
        <v>0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2"/>
    </row>
    <row r="103" spans="1:42" ht="19.5" customHeight="1" x14ac:dyDescent="0.2">
      <c r="A103" s="52"/>
      <c r="B103" s="97" t="s">
        <v>130</v>
      </c>
      <c r="C103" s="76"/>
      <c r="D103" s="70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8"/>
      <c r="AP103" s="2"/>
    </row>
    <row r="104" spans="1:42" ht="19.5" customHeight="1" x14ac:dyDescent="0.2">
      <c r="A104" s="52"/>
      <c r="B104" s="110"/>
      <c r="C104" s="111"/>
      <c r="D104" s="111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6"/>
      <c r="AP104" s="2"/>
    </row>
    <row r="105" spans="1:42" ht="19.5" customHeight="1" x14ac:dyDescent="0.2">
      <c r="A105" s="52"/>
      <c r="B105" s="240" t="s">
        <v>131</v>
      </c>
      <c r="C105" s="237"/>
      <c r="D105" s="238"/>
      <c r="E105" s="105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7"/>
      <c r="AP105" s="2"/>
    </row>
    <row r="106" spans="1:42" ht="19.5" customHeight="1" x14ac:dyDescent="0.2">
      <c r="A106" s="52"/>
      <c r="B106" s="241" t="s">
        <v>266</v>
      </c>
      <c r="C106" s="74" t="s">
        <v>132</v>
      </c>
      <c r="D106" s="54">
        <v>2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6">
        <v>2</v>
      </c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2"/>
    </row>
    <row r="107" spans="1:42" ht="19.5" customHeight="1" x14ac:dyDescent="0.2">
      <c r="A107" s="52"/>
      <c r="B107" s="202"/>
      <c r="C107" s="53" t="s">
        <v>133</v>
      </c>
      <c r="D107" s="54">
        <v>1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2"/>
    </row>
    <row r="108" spans="1:42" ht="19.5" customHeight="1" x14ac:dyDescent="0.2">
      <c r="A108" s="52"/>
      <c r="B108" s="66"/>
      <c r="C108" s="66"/>
      <c r="D108" s="66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3"/>
      <c r="AP108" s="2"/>
    </row>
    <row r="109" spans="1:42" ht="19.5" customHeight="1" x14ac:dyDescent="0.2">
      <c r="A109" s="52"/>
      <c r="B109" s="241" t="s">
        <v>134</v>
      </c>
      <c r="C109" s="114" t="s">
        <v>135</v>
      </c>
      <c r="D109" s="54">
        <v>2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2"/>
    </row>
    <row r="110" spans="1:42" ht="19.5" customHeight="1" x14ac:dyDescent="0.2">
      <c r="A110" s="52"/>
      <c r="B110" s="201"/>
      <c r="C110" s="74" t="s">
        <v>147</v>
      </c>
      <c r="D110" s="54">
        <v>1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2"/>
    </row>
    <row r="111" spans="1:42" ht="19.5" customHeight="1" x14ac:dyDescent="0.2">
      <c r="A111" s="52"/>
      <c r="B111" s="202"/>
      <c r="C111" s="74" t="s">
        <v>148</v>
      </c>
      <c r="D111" s="115">
        <v>0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2"/>
    </row>
    <row r="112" spans="1:42" ht="19.5" customHeight="1" x14ac:dyDescent="0.2">
      <c r="A112" s="52"/>
      <c r="B112" s="116"/>
      <c r="C112" s="116"/>
      <c r="D112" s="116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8"/>
      <c r="AP112" s="2"/>
    </row>
    <row r="113" spans="1:42" ht="19.5" customHeight="1" x14ac:dyDescent="0.2">
      <c r="A113" s="52"/>
      <c r="B113" s="241" t="s">
        <v>267</v>
      </c>
      <c r="C113" s="114" t="s">
        <v>135</v>
      </c>
      <c r="D113" s="54">
        <v>2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2"/>
    </row>
    <row r="114" spans="1:42" ht="19.5" customHeight="1" x14ac:dyDescent="0.2">
      <c r="A114" s="52"/>
      <c r="B114" s="201"/>
      <c r="C114" s="74" t="s">
        <v>147</v>
      </c>
      <c r="D114" s="54">
        <v>1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2"/>
    </row>
    <row r="115" spans="1:42" ht="19.5" customHeight="1" x14ac:dyDescent="0.2">
      <c r="A115" s="52"/>
      <c r="B115" s="202"/>
      <c r="C115" s="74" t="s">
        <v>148</v>
      </c>
      <c r="D115" s="115">
        <v>0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2"/>
    </row>
    <row r="116" spans="1:42" ht="19.5" customHeight="1" x14ac:dyDescent="0.2">
      <c r="A116" s="52"/>
      <c r="B116" s="119"/>
      <c r="C116" s="119"/>
      <c r="D116" s="119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1"/>
      <c r="AP116" s="2"/>
    </row>
    <row r="117" spans="1:42" ht="19.5" customHeight="1" x14ac:dyDescent="0.2">
      <c r="A117" s="122"/>
      <c r="B117" s="255" t="s">
        <v>136</v>
      </c>
      <c r="C117" s="74" t="s">
        <v>70</v>
      </c>
      <c r="D117" s="115">
        <v>2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6">
        <v>2</v>
      </c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2"/>
    </row>
    <row r="118" spans="1:42" ht="19.5" customHeight="1" x14ac:dyDescent="0.2">
      <c r="A118" s="52"/>
      <c r="B118" s="202"/>
      <c r="C118" s="74" t="s">
        <v>71</v>
      </c>
      <c r="D118" s="54">
        <v>0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2"/>
    </row>
    <row r="119" spans="1:42" ht="19.5" customHeight="1" x14ac:dyDescent="0.2">
      <c r="A119" s="122"/>
      <c r="B119" s="70"/>
      <c r="C119" s="70"/>
      <c r="D119" s="70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8"/>
      <c r="AP119" s="2"/>
    </row>
    <row r="120" spans="1:42" ht="19.5" customHeight="1" x14ac:dyDescent="0.2">
      <c r="A120" s="52"/>
      <c r="B120" s="240" t="s">
        <v>137</v>
      </c>
      <c r="C120" s="237"/>
      <c r="D120" s="238"/>
      <c r="E120" s="105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7"/>
      <c r="AP120" s="2"/>
    </row>
    <row r="121" spans="1:42" ht="19.5" customHeight="1" x14ac:dyDescent="0.2">
      <c r="A121" s="52"/>
      <c r="B121" s="123" t="s">
        <v>268</v>
      </c>
      <c r="C121" s="53" t="s">
        <v>269</v>
      </c>
      <c r="D121" s="115">
        <v>3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2"/>
    </row>
    <row r="122" spans="1:42" ht="19.5" customHeight="1" x14ac:dyDescent="0.2">
      <c r="A122" s="52"/>
      <c r="B122" s="123" t="s">
        <v>139</v>
      </c>
      <c r="C122" s="74" t="s">
        <v>138</v>
      </c>
      <c r="D122" s="115">
        <v>2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2"/>
    </row>
    <row r="123" spans="1:42" ht="19.5" customHeight="1" x14ac:dyDescent="0.2">
      <c r="A123" s="52"/>
      <c r="B123" s="123" t="s">
        <v>141</v>
      </c>
      <c r="C123" s="74" t="s">
        <v>140</v>
      </c>
      <c r="D123" s="115">
        <v>1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2"/>
    </row>
    <row r="124" spans="1:42" ht="19.5" customHeight="1" x14ac:dyDescent="0.2">
      <c r="A124" s="52"/>
      <c r="B124" s="70"/>
      <c r="C124" s="70"/>
      <c r="D124" s="70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59"/>
      <c r="AP124" s="2"/>
    </row>
    <row r="125" spans="1:42" ht="19.5" customHeight="1" x14ac:dyDescent="0.2">
      <c r="A125" s="52"/>
      <c r="B125" s="67"/>
      <c r="C125" s="67"/>
      <c r="D125" s="67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59"/>
      <c r="AP125" s="2"/>
    </row>
    <row r="126" spans="1:42" ht="19.5" customHeight="1" x14ac:dyDescent="0.2">
      <c r="A126" s="40" t="s">
        <v>142</v>
      </c>
      <c r="B126" s="251" t="s">
        <v>143</v>
      </c>
      <c r="C126" s="227"/>
      <c r="D126" s="228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2"/>
      <c r="AP126" s="2"/>
    </row>
    <row r="127" spans="1:42" ht="19.5" customHeight="1" x14ac:dyDescent="0.2">
      <c r="A127" s="124" t="s">
        <v>67</v>
      </c>
      <c r="B127" s="125" t="s">
        <v>144</v>
      </c>
      <c r="C127" s="125"/>
      <c r="D127" s="125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62"/>
      <c r="AP127" s="2"/>
    </row>
    <row r="128" spans="1:42" ht="19.5" customHeight="1" x14ac:dyDescent="0.2">
      <c r="A128" s="52"/>
      <c r="B128" s="258" t="s">
        <v>270</v>
      </c>
      <c r="C128" s="80" t="s">
        <v>145</v>
      </c>
      <c r="D128" s="75">
        <v>2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6">
        <v>2</v>
      </c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2"/>
    </row>
    <row r="129" spans="1:42" ht="19.5" customHeight="1" x14ac:dyDescent="0.2">
      <c r="A129" s="52"/>
      <c r="B129" s="202"/>
      <c r="C129" s="80" t="s">
        <v>146</v>
      </c>
      <c r="D129" s="75">
        <v>1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2"/>
    </row>
    <row r="130" spans="1:42" ht="19.5" customHeight="1" x14ac:dyDescent="0.2">
      <c r="A130" s="52"/>
      <c r="B130" s="66" t="s">
        <v>170</v>
      </c>
      <c r="C130" s="66"/>
      <c r="D130" s="66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3"/>
      <c r="AP130" s="2"/>
    </row>
    <row r="131" spans="1:42" ht="19.5" customHeight="1" x14ac:dyDescent="0.2">
      <c r="A131" s="95"/>
      <c r="B131" s="258" t="s">
        <v>271</v>
      </c>
      <c r="C131" s="114" t="s">
        <v>135</v>
      </c>
      <c r="D131" s="54">
        <v>2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2"/>
    </row>
    <row r="132" spans="1:42" ht="19.5" customHeight="1" x14ac:dyDescent="0.2">
      <c r="A132" s="95"/>
      <c r="B132" s="201"/>
      <c r="C132" s="74" t="s">
        <v>147</v>
      </c>
      <c r="D132" s="54">
        <v>1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2"/>
    </row>
    <row r="133" spans="1:42" ht="19.5" customHeight="1" x14ac:dyDescent="0.2">
      <c r="A133" s="95"/>
      <c r="B133" s="202"/>
      <c r="C133" s="74" t="s">
        <v>148</v>
      </c>
      <c r="D133" s="115">
        <v>0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2"/>
    </row>
    <row r="134" spans="1:42" ht="19.5" customHeight="1" x14ac:dyDescent="0.2">
      <c r="A134" s="95"/>
      <c r="B134" s="127"/>
      <c r="C134" s="127"/>
      <c r="D134" s="12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9"/>
      <c r="AP134" s="2"/>
    </row>
    <row r="135" spans="1:42" ht="19.5" customHeight="1" x14ac:dyDescent="0.2">
      <c r="A135" s="95"/>
      <c r="B135" s="259" t="s">
        <v>272</v>
      </c>
      <c r="C135" s="237"/>
      <c r="D135" s="243"/>
      <c r="E135" s="242"/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237"/>
      <c r="AK135" s="237"/>
      <c r="AL135" s="237"/>
      <c r="AM135" s="237"/>
      <c r="AN135" s="243"/>
      <c r="AO135" s="65"/>
      <c r="AP135" s="2"/>
    </row>
    <row r="136" spans="1:42" ht="19.5" customHeight="1" x14ac:dyDescent="0.2">
      <c r="A136" s="95"/>
      <c r="B136" s="128" t="s">
        <v>149</v>
      </c>
      <c r="C136" s="80" t="s">
        <v>150</v>
      </c>
      <c r="D136" s="75">
        <v>2</v>
      </c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2"/>
    </row>
    <row r="137" spans="1:42" ht="19.5" customHeight="1" x14ac:dyDescent="0.2">
      <c r="A137" s="95"/>
      <c r="B137" s="128" t="s">
        <v>151</v>
      </c>
      <c r="C137" s="80" t="s">
        <v>152</v>
      </c>
      <c r="D137" s="75">
        <v>0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2"/>
    </row>
    <row r="138" spans="1:42" ht="19.5" customHeight="1" x14ac:dyDescent="0.2">
      <c r="A138" s="95"/>
      <c r="B138" s="23" t="s">
        <v>153</v>
      </c>
      <c r="C138" s="98"/>
      <c r="D138" s="99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59"/>
      <c r="AP138" s="2"/>
    </row>
    <row r="139" spans="1:42" ht="19.5" customHeight="1" x14ac:dyDescent="0.2">
      <c r="A139" s="95"/>
      <c r="B139" s="23" t="s">
        <v>154</v>
      </c>
      <c r="C139" s="95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59"/>
      <c r="AP139" s="2"/>
    </row>
    <row r="140" spans="1:42" ht="19.5" customHeight="1" x14ac:dyDescent="0.2">
      <c r="A140" s="52"/>
      <c r="B140" s="53" t="s">
        <v>155</v>
      </c>
      <c r="C140" s="95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59"/>
      <c r="AP140" s="2"/>
    </row>
    <row r="141" spans="1:42" ht="19.5" customHeight="1" x14ac:dyDescent="0.2">
      <c r="A141" s="52"/>
      <c r="B141" s="70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59"/>
      <c r="AP141" s="2"/>
    </row>
    <row r="142" spans="1:42" ht="19.5" customHeight="1" x14ac:dyDescent="0.2">
      <c r="A142" s="52"/>
      <c r="B142" s="129" t="s">
        <v>273</v>
      </c>
      <c r="C142" s="4"/>
      <c r="D142" s="130"/>
      <c r="E142" s="63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5"/>
      <c r="AP142" s="2"/>
    </row>
    <row r="143" spans="1:42" ht="19.5" customHeight="1" x14ac:dyDescent="0.2">
      <c r="A143" s="52"/>
      <c r="B143" s="131" t="s">
        <v>156</v>
      </c>
      <c r="C143" s="132"/>
      <c r="D143" s="133"/>
      <c r="E143" s="105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59"/>
      <c r="AP143" s="2"/>
    </row>
    <row r="144" spans="1:42" ht="19.5" customHeight="1" x14ac:dyDescent="0.2">
      <c r="A144" s="52"/>
      <c r="B144" s="134" t="s">
        <v>158</v>
      </c>
      <c r="C144" s="74" t="s">
        <v>157</v>
      </c>
      <c r="D144" s="54">
        <v>5</v>
      </c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2"/>
    </row>
    <row r="145" spans="1:42" ht="19.5" customHeight="1" x14ac:dyDescent="0.2">
      <c r="A145" s="52"/>
      <c r="B145" s="74" t="s">
        <v>274</v>
      </c>
      <c r="C145" s="74" t="s">
        <v>275</v>
      </c>
      <c r="D145" s="54">
        <v>4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2"/>
    </row>
    <row r="146" spans="1:42" ht="19.5" customHeight="1" x14ac:dyDescent="0.2">
      <c r="A146" s="52"/>
      <c r="B146" s="74" t="s">
        <v>276</v>
      </c>
      <c r="C146" s="53" t="s">
        <v>277</v>
      </c>
      <c r="D146" s="135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3"/>
      <c r="AP146" s="2"/>
    </row>
    <row r="147" spans="1:42" ht="19.5" customHeight="1" x14ac:dyDescent="0.2">
      <c r="A147" s="52"/>
      <c r="B147" s="74" t="s">
        <v>278</v>
      </c>
      <c r="C147" s="74" t="s">
        <v>279</v>
      </c>
      <c r="D147" s="54">
        <v>3</v>
      </c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2"/>
    </row>
    <row r="148" spans="1:42" ht="19.5" customHeight="1" x14ac:dyDescent="0.2">
      <c r="A148" s="52"/>
      <c r="B148" s="74" t="s">
        <v>280</v>
      </c>
      <c r="C148" s="74" t="s">
        <v>281</v>
      </c>
      <c r="D148" s="54">
        <v>2</v>
      </c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2"/>
    </row>
    <row r="149" spans="1:42" ht="19.5" customHeight="1" x14ac:dyDescent="0.2">
      <c r="A149" s="52"/>
      <c r="B149" s="136" t="s">
        <v>282</v>
      </c>
      <c r="C149" s="74" t="s">
        <v>283</v>
      </c>
      <c r="D149" s="54">
        <v>1</v>
      </c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2"/>
    </row>
    <row r="150" spans="1:42" ht="19.5" customHeight="1" x14ac:dyDescent="0.2">
      <c r="A150" s="52"/>
      <c r="B150" s="70"/>
      <c r="C150" s="70"/>
      <c r="D150" s="70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8"/>
      <c r="AP150" s="2"/>
    </row>
    <row r="151" spans="1:42" ht="19.5" customHeight="1" x14ac:dyDescent="0.2">
      <c r="A151" s="52"/>
      <c r="B151" s="131" t="s">
        <v>151</v>
      </c>
      <c r="C151" s="132"/>
      <c r="D151" s="137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7"/>
      <c r="AP151" s="2"/>
    </row>
    <row r="152" spans="1:42" ht="19.5" customHeight="1" x14ac:dyDescent="0.2">
      <c r="A152" s="52"/>
      <c r="B152" s="138" t="s">
        <v>159</v>
      </c>
      <c r="C152" s="74" t="s">
        <v>157</v>
      </c>
      <c r="D152" s="54">
        <v>5</v>
      </c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2"/>
    </row>
    <row r="153" spans="1:42" ht="19.5" customHeight="1" x14ac:dyDescent="0.2">
      <c r="A153" s="52"/>
      <c r="B153" s="74" t="s">
        <v>160</v>
      </c>
      <c r="C153" s="74" t="s">
        <v>284</v>
      </c>
      <c r="D153" s="54">
        <v>4</v>
      </c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2"/>
    </row>
    <row r="154" spans="1:42" ht="19.5" customHeight="1" x14ac:dyDescent="0.2">
      <c r="A154" s="52"/>
      <c r="B154" s="74" t="s">
        <v>161</v>
      </c>
      <c r="C154" s="53" t="s">
        <v>285</v>
      </c>
      <c r="D154" s="135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3"/>
      <c r="AP154" s="2"/>
    </row>
    <row r="155" spans="1:42" ht="19.5" customHeight="1" x14ac:dyDescent="0.2">
      <c r="A155" s="52"/>
      <c r="B155" s="74" t="s">
        <v>160</v>
      </c>
      <c r="C155" s="74" t="s">
        <v>284</v>
      </c>
      <c r="D155" s="54">
        <v>3</v>
      </c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2"/>
    </row>
    <row r="156" spans="1:42" ht="19.5" customHeight="1" x14ac:dyDescent="0.2">
      <c r="A156" s="52"/>
      <c r="B156" s="74" t="s">
        <v>162</v>
      </c>
      <c r="C156" s="53" t="s">
        <v>286</v>
      </c>
      <c r="D156" s="135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3"/>
      <c r="AP156" s="2"/>
    </row>
    <row r="157" spans="1:42" ht="19.5" customHeight="1" x14ac:dyDescent="0.2">
      <c r="A157" s="52"/>
      <c r="B157" s="53" t="s">
        <v>163</v>
      </c>
      <c r="C157" s="74" t="s">
        <v>287</v>
      </c>
      <c r="D157" s="54">
        <v>2</v>
      </c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2"/>
    </row>
    <row r="158" spans="1:42" ht="19.5" customHeight="1" x14ac:dyDescent="0.2">
      <c r="A158" s="52"/>
      <c r="B158" s="74" t="s">
        <v>164</v>
      </c>
      <c r="C158" s="53" t="s">
        <v>288</v>
      </c>
      <c r="D158" s="135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3"/>
      <c r="AP158" s="2"/>
    </row>
    <row r="159" spans="1:42" ht="19.5" customHeight="1" x14ac:dyDescent="0.2">
      <c r="A159" s="52"/>
      <c r="B159" s="74" t="s">
        <v>165</v>
      </c>
      <c r="C159" s="74" t="s">
        <v>287</v>
      </c>
      <c r="D159" s="54">
        <v>1</v>
      </c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139"/>
      <c r="AP159" s="2"/>
    </row>
    <row r="160" spans="1:42" ht="19.5" customHeight="1" x14ac:dyDescent="0.2">
      <c r="A160" s="52"/>
      <c r="B160" s="74" t="s">
        <v>166</v>
      </c>
      <c r="C160" s="53" t="s">
        <v>289</v>
      </c>
      <c r="D160" s="76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8"/>
      <c r="AP160" s="2"/>
    </row>
    <row r="161" spans="1:42" ht="19.5" customHeight="1" x14ac:dyDescent="0.2">
      <c r="A161" s="52"/>
      <c r="B161" s="74" t="s">
        <v>290</v>
      </c>
      <c r="C161" s="140"/>
      <c r="D161" s="141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3"/>
      <c r="AP161" s="2"/>
    </row>
    <row r="162" spans="1:42" ht="19.5" customHeight="1" x14ac:dyDescent="0.2">
      <c r="A162" s="52"/>
      <c r="B162" s="144" t="s">
        <v>167</v>
      </c>
      <c r="C162" s="141"/>
      <c r="D162" s="141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3"/>
      <c r="AP162" s="2"/>
    </row>
    <row r="163" spans="1:42" ht="19.5" customHeight="1" x14ac:dyDescent="0.2">
      <c r="A163" s="52"/>
      <c r="B163" s="74" t="s">
        <v>291</v>
      </c>
      <c r="C163" s="141"/>
      <c r="D163" s="141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3"/>
      <c r="AP163" s="2"/>
    </row>
    <row r="164" spans="1:42" ht="19.5" customHeight="1" x14ac:dyDescent="0.2">
      <c r="A164" s="52"/>
      <c r="B164" s="145"/>
      <c r="C164" s="146"/>
      <c r="D164" s="146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8"/>
      <c r="AP164" s="2"/>
    </row>
    <row r="165" spans="1:42" ht="19.5" customHeight="1" x14ac:dyDescent="0.2">
      <c r="A165" s="52"/>
      <c r="B165" s="131" t="s">
        <v>153</v>
      </c>
      <c r="C165" s="131"/>
      <c r="D165" s="132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103"/>
      <c r="AP165" s="2"/>
    </row>
    <row r="166" spans="1:42" ht="19.5" customHeight="1" x14ac:dyDescent="0.2">
      <c r="A166" s="52"/>
      <c r="B166" s="74" t="s">
        <v>292</v>
      </c>
      <c r="C166" s="74" t="s">
        <v>157</v>
      </c>
      <c r="D166" s="149">
        <v>5</v>
      </c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2"/>
    </row>
    <row r="167" spans="1:42" ht="19.5" customHeight="1" x14ac:dyDescent="0.2">
      <c r="A167" s="52"/>
      <c r="B167" s="74" t="s">
        <v>293</v>
      </c>
      <c r="C167" s="74" t="s">
        <v>294</v>
      </c>
      <c r="D167" s="54">
        <v>4</v>
      </c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2"/>
    </row>
    <row r="168" spans="1:42" ht="19.5" customHeight="1" x14ac:dyDescent="0.2">
      <c r="A168" s="52"/>
      <c r="B168" s="74" t="s">
        <v>295</v>
      </c>
      <c r="C168" s="53" t="s">
        <v>285</v>
      </c>
      <c r="D168" s="135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3"/>
      <c r="AP168" s="2"/>
    </row>
    <row r="169" spans="1:42" ht="19.5" customHeight="1" x14ac:dyDescent="0.2">
      <c r="A169" s="52"/>
      <c r="B169" s="74" t="s">
        <v>293</v>
      </c>
      <c r="C169" s="74" t="s">
        <v>294</v>
      </c>
      <c r="D169" s="54">
        <v>3</v>
      </c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2"/>
    </row>
    <row r="170" spans="1:42" ht="19.5" customHeight="1" x14ac:dyDescent="0.2">
      <c r="A170" s="52"/>
      <c r="B170" s="74" t="s">
        <v>296</v>
      </c>
      <c r="C170" s="53" t="s">
        <v>286</v>
      </c>
      <c r="D170" s="135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3"/>
      <c r="AP170" s="2"/>
    </row>
    <row r="171" spans="1:42" ht="19.5" customHeight="1" x14ac:dyDescent="0.2">
      <c r="A171" s="52" t="s">
        <v>170</v>
      </c>
      <c r="B171" s="53" t="s">
        <v>297</v>
      </c>
      <c r="C171" s="74" t="s">
        <v>298</v>
      </c>
      <c r="D171" s="150">
        <v>2</v>
      </c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2"/>
    </row>
    <row r="172" spans="1:42" ht="19.5" customHeight="1" x14ac:dyDescent="0.2">
      <c r="A172" s="52"/>
      <c r="B172" s="74" t="s">
        <v>299</v>
      </c>
      <c r="C172" s="53" t="s">
        <v>300</v>
      </c>
      <c r="D172" s="99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8"/>
      <c r="AP172" s="2"/>
    </row>
    <row r="173" spans="1:42" ht="19.5" customHeight="1" x14ac:dyDescent="0.2">
      <c r="A173" s="52"/>
      <c r="B173" s="74" t="s">
        <v>301</v>
      </c>
      <c r="C173" s="74" t="s">
        <v>302</v>
      </c>
      <c r="D173" s="15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103"/>
      <c r="AP173" s="2"/>
    </row>
    <row r="174" spans="1:42" ht="19.5" customHeight="1" x14ac:dyDescent="0.2">
      <c r="A174" s="52"/>
      <c r="B174" s="74" t="s">
        <v>303</v>
      </c>
      <c r="C174" s="74" t="s">
        <v>287</v>
      </c>
      <c r="D174" s="152">
        <v>1</v>
      </c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2"/>
    </row>
    <row r="175" spans="1:42" ht="19.5" customHeight="1" x14ac:dyDescent="0.2">
      <c r="A175" s="45"/>
      <c r="B175" s="74" t="s">
        <v>304</v>
      </c>
      <c r="C175" s="153" t="s">
        <v>289</v>
      </c>
      <c r="D175" s="76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8"/>
      <c r="AP175" s="2"/>
    </row>
    <row r="176" spans="1:42" ht="19.5" customHeight="1" x14ac:dyDescent="0.2">
      <c r="A176" s="45"/>
      <c r="B176" s="154" t="s">
        <v>305</v>
      </c>
      <c r="C176" s="76"/>
      <c r="D176" s="67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9"/>
      <c r="AP176" s="2"/>
    </row>
    <row r="177" spans="1:42" ht="19.5" customHeight="1" x14ac:dyDescent="0.2">
      <c r="A177" s="45"/>
      <c r="B177" s="76"/>
      <c r="C177" s="67"/>
      <c r="D177" s="67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9"/>
      <c r="AP177" s="2"/>
    </row>
    <row r="178" spans="1:42" ht="19.5" customHeight="1" x14ac:dyDescent="0.2">
      <c r="A178" s="52"/>
      <c r="B178" s="155" t="s">
        <v>168</v>
      </c>
      <c r="C178" s="67"/>
      <c r="D178" s="132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103"/>
      <c r="AP178" s="2"/>
    </row>
    <row r="179" spans="1:42" ht="19.5" customHeight="1" x14ac:dyDescent="0.2">
      <c r="A179" s="45"/>
      <c r="B179" s="74" t="s">
        <v>169</v>
      </c>
      <c r="C179" s="74" t="s">
        <v>157</v>
      </c>
      <c r="D179" s="54">
        <v>5</v>
      </c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2"/>
    </row>
    <row r="180" spans="1:42" ht="19.5" customHeight="1" x14ac:dyDescent="0.2">
      <c r="A180" s="45"/>
      <c r="B180" s="74" t="s">
        <v>111</v>
      </c>
      <c r="C180" s="74" t="s">
        <v>306</v>
      </c>
      <c r="D180" s="54">
        <v>4</v>
      </c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2"/>
    </row>
    <row r="181" spans="1:42" ht="19.5" customHeight="1" x14ac:dyDescent="0.2">
      <c r="A181" s="45"/>
      <c r="B181" s="80" t="s">
        <v>113</v>
      </c>
      <c r="C181" s="53" t="s">
        <v>307</v>
      </c>
      <c r="D181" s="135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3"/>
      <c r="AP181" s="2"/>
    </row>
    <row r="182" spans="1:42" ht="19.5" customHeight="1" x14ac:dyDescent="0.2">
      <c r="A182" s="45"/>
      <c r="B182" s="80" t="s">
        <v>308</v>
      </c>
      <c r="C182" s="74" t="s">
        <v>306</v>
      </c>
      <c r="D182" s="75">
        <v>3</v>
      </c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2"/>
    </row>
    <row r="183" spans="1:42" ht="19.5" customHeight="1" x14ac:dyDescent="0.2">
      <c r="A183" s="45"/>
      <c r="B183" s="74" t="s">
        <v>171</v>
      </c>
      <c r="C183" s="53" t="s">
        <v>309</v>
      </c>
      <c r="D183" s="156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8"/>
      <c r="AP183" s="2"/>
    </row>
    <row r="184" spans="1:42" ht="19.5" customHeight="1" x14ac:dyDescent="0.2">
      <c r="A184" s="45"/>
      <c r="B184" s="74" t="s">
        <v>310</v>
      </c>
      <c r="C184" s="74" t="s">
        <v>311</v>
      </c>
      <c r="D184" s="75">
        <v>2</v>
      </c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2"/>
    </row>
    <row r="185" spans="1:42" ht="19.5" customHeight="1" x14ac:dyDescent="0.2">
      <c r="A185" s="52"/>
      <c r="B185" s="80" t="s">
        <v>312</v>
      </c>
      <c r="C185" s="74" t="s">
        <v>313</v>
      </c>
      <c r="D185" s="22">
        <v>1</v>
      </c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2"/>
    </row>
    <row r="186" spans="1:42" ht="19.5" customHeight="1" x14ac:dyDescent="0.2">
      <c r="A186" s="52"/>
      <c r="B186" s="80" t="s">
        <v>314</v>
      </c>
      <c r="C186" s="67"/>
      <c r="D186" s="15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8"/>
      <c r="AP186" s="2"/>
    </row>
    <row r="187" spans="1:42" ht="19.5" customHeight="1" x14ac:dyDescent="0.2">
      <c r="A187" s="52"/>
      <c r="B187" s="80" t="s">
        <v>315</v>
      </c>
      <c r="C187" s="67"/>
      <c r="D187" s="15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9"/>
      <c r="AP187" s="2"/>
    </row>
    <row r="188" spans="1:42" ht="19.5" customHeight="1" x14ac:dyDescent="0.2">
      <c r="A188" s="52"/>
      <c r="B188" s="80" t="s">
        <v>316</v>
      </c>
      <c r="C188" s="67"/>
      <c r="D188" s="15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9"/>
      <c r="AP188" s="2"/>
    </row>
    <row r="189" spans="1:42" ht="19.5" customHeight="1" x14ac:dyDescent="0.2">
      <c r="A189" s="95"/>
      <c r="B189" s="80" t="s">
        <v>317</v>
      </c>
      <c r="C189" s="67"/>
      <c r="D189" s="15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9"/>
      <c r="AP189" s="2"/>
    </row>
    <row r="190" spans="1:42" ht="19.5" customHeight="1" x14ac:dyDescent="0.2">
      <c r="A190" s="159"/>
      <c r="B190" s="80" t="s">
        <v>318</v>
      </c>
      <c r="C190" s="67"/>
      <c r="D190" s="15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9"/>
      <c r="AP190" s="2"/>
    </row>
    <row r="191" spans="1:42" ht="19.5" customHeight="1" x14ac:dyDescent="0.2">
      <c r="A191" s="95"/>
      <c r="B191" s="80" t="s">
        <v>319</v>
      </c>
      <c r="C191" s="67"/>
      <c r="D191" s="15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9"/>
      <c r="AP191" s="2"/>
    </row>
    <row r="192" spans="1:42" ht="19.5" customHeight="1" x14ac:dyDescent="0.2">
      <c r="A192" s="95"/>
      <c r="B192" s="80" t="s">
        <v>172</v>
      </c>
      <c r="C192" s="67"/>
      <c r="D192" s="15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9"/>
      <c r="AP192" s="2"/>
    </row>
    <row r="193" spans="1:42" ht="19.5" customHeight="1" x14ac:dyDescent="0.2">
      <c r="A193" s="95"/>
      <c r="B193" s="80" t="s">
        <v>173</v>
      </c>
      <c r="C193" s="67"/>
      <c r="D193" s="15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9"/>
      <c r="AP193" s="2"/>
    </row>
    <row r="194" spans="1:42" ht="19.5" customHeight="1" x14ac:dyDescent="0.2">
      <c r="A194" s="95"/>
      <c r="B194" s="80" t="s">
        <v>174</v>
      </c>
      <c r="C194" s="67"/>
      <c r="D194" s="15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9"/>
      <c r="AP194" s="2"/>
    </row>
    <row r="195" spans="1:42" ht="19.5" customHeight="1" x14ac:dyDescent="0.2">
      <c r="A195" s="95"/>
      <c r="B195" s="99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59"/>
      <c r="AP195" s="2"/>
    </row>
    <row r="196" spans="1:42" ht="19.5" customHeight="1" x14ac:dyDescent="0.2">
      <c r="A196" s="95"/>
      <c r="B196" s="160" t="s">
        <v>155</v>
      </c>
      <c r="C196" s="160"/>
      <c r="D196" s="160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  <c r="AK196" s="161"/>
      <c r="AL196" s="161"/>
      <c r="AM196" s="161"/>
      <c r="AN196" s="161"/>
      <c r="AO196" s="162"/>
      <c r="AP196" s="2"/>
    </row>
    <row r="197" spans="1:42" ht="19.5" customHeight="1" x14ac:dyDescent="0.2">
      <c r="A197" s="95"/>
      <c r="B197" s="80" t="s">
        <v>176</v>
      </c>
      <c r="C197" s="74" t="s">
        <v>175</v>
      </c>
      <c r="D197" s="54">
        <v>2</v>
      </c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2"/>
    </row>
    <row r="198" spans="1:42" ht="19.5" customHeight="1" x14ac:dyDescent="0.2">
      <c r="A198" s="95"/>
      <c r="B198" s="80" t="s">
        <v>178</v>
      </c>
      <c r="C198" s="74" t="s">
        <v>177</v>
      </c>
      <c r="D198" s="54">
        <v>1</v>
      </c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2"/>
    </row>
    <row r="199" spans="1:42" ht="19.5" customHeight="1" x14ac:dyDescent="0.2">
      <c r="A199" s="52"/>
      <c r="B199" s="80" t="s">
        <v>180</v>
      </c>
      <c r="C199" s="80" t="s">
        <v>179</v>
      </c>
      <c r="D199" s="54">
        <v>0</v>
      </c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2"/>
    </row>
    <row r="200" spans="1:42" ht="19.5" customHeight="1" x14ac:dyDescent="0.2">
      <c r="A200" s="52"/>
      <c r="B200" s="80" t="s">
        <v>126</v>
      </c>
      <c r="C200" s="98"/>
      <c r="D200" s="99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1"/>
      <c r="AP200" s="2"/>
    </row>
    <row r="201" spans="1:42" ht="19.5" customHeight="1" x14ac:dyDescent="0.2">
      <c r="A201" s="52"/>
      <c r="B201" s="80" t="s">
        <v>181</v>
      </c>
      <c r="C201" s="95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59"/>
      <c r="AP201" s="2"/>
    </row>
    <row r="202" spans="1:42" ht="19.5" customHeight="1" x14ac:dyDescent="0.2">
      <c r="A202" s="52"/>
      <c r="B202" s="80" t="s">
        <v>182</v>
      </c>
      <c r="C202" s="95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59"/>
      <c r="AP202" s="2"/>
    </row>
    <row r="203" spans="1:42" ht="19.5" customHeight="1" x14ac:dyDescent="0.2">
      <c r="A203" s="52"/>
      <c r="B203" s="80" t="s">
        <v>169</v>
      </c>
      <c r="C203" s="95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59"/>
      <c r="AP203" s="2"/>
    </row>
    <row r="204" spans="1:42" ht="19.5" customHeight="1" x14ac:dyDescent="0.2">
      <c r="A204" s="52"/>
      <c r="B204" s="80" t="s">
        <v>183</v>
      </c>
      <c r="C204" s="95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59"/>
      <c r="AP204" s="2"/>
    </row>
    <row r="205" spans="1:42" ht="19.5" customHeight="1" x14ac:dyDescent="0.2">
      <c r="A205" s="52"/>
      <c r="B205" s="80" t="s">
        <v>184</v>
      </c>
      <c r="C205" s="95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59"/>
      <c r="AP205" s="2"/>
    </row>
    <row r="206" spans="1:42" ht="19.5" customHeight="1" x14ac:dyDescent="0.2">
      <c r="A206" s="52"/>
      <c r="B206" s="80" t="s">
        <v>185</v>
      </c>
      <c r="C206" s="95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59"/>
      <c r="AP206" s="2"/>
    </row>
    <row r="207" spans="1:42" ht="19.5" customHeight="1" x14ac:dyDescent="0.2">
      <c r="A207" s="52"/>
      <c r="B207" s="80" t="s">
        <v>186</v>
      </c>
      <c r="C207" s="95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59"/>
      <c r="AP207" s="2"/>
    </row>
    <row r="208" spans="1:42" ht="19.5" customHeight="1" x14ac:dyDescent="0.2">
      <c r="A208" s="52"/>
      <c r="B208" s="80" t="s">
        <v>187</v>
      </c>
      <c r="C208" s="95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59"/>
      <c r="AP208" s="2"/>
    </row>
    <row r="209" spans="1:42" ht="19.5" customHeight="1" x14ac:dyDescent="0.2">
      <c r="A209" s="52"/>
      <c r="B209" s="80" t="s">
        <v>188</v>
      </c>
      <c r="C209" s="95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59"/>
      <c r="AP209" s="2"/>
    </row>
    <row r="210" spans="1:42" ht="19.5" customHeight="1" x14ac:dyDescent="0.2">
      <c r="A210" s="52"/>
      <c r="B210" s="80" t="s">
        <v>189</v>
      </c>
      <c r="C210" s="95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59"/>
      <c r="AP210" s="2"/>
    </row>
    <row r="211" spans="1:42" ht="19.5" customHeight="1" x14ac:dyDescent="0.2">
      <c r="A211" s="52"/>
      <c r="B211" s="74" t="s">
        <v>190</v>
      </c>
      <c r="C211" s="95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59"/>
      <c r="AP211" s="2"/>
    </row>
    <row r="212" spans="1:42" ht="19.5" customHeight="1" x14ac:dyDescent="0.2">
      <c r="A212" s="52"/>
      <c r="B212" s="74" t="s">
        <v>191</v>
      </c>
      <c r="C212" s="95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59"/>
      <c r="AP212" s="2"/>
    </row>
    <row r="213" spans="1:42" ht="19.5" customHeight="1" x14ac:dyDescent="0.2">
      <c r="A213" s="52"/>
      <c r="B213" s="66"/>
      <c r="C213" s="132"/>
      <c r="D213" s="163"/>
      <c r="E213" s="105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7"/>
      <c r="AP213" s="2"/>
    </row>
    <row r="214" spans="1:42" ht="19.5" customHeight="1" x14ac:dyDescent="0.2">
      <c r="A214" s="52"/>
      <c r="B214" s="241" t="s">
        <v>192</v>
      </c>
      <c r="C214" s="74" t="s">
        <v>74</v>
      </c>
      <c r="D214" s="54">
        <v>1</v>
      </c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2"/>
    </row>
    <row r="215" spans="1:42" ht="19.5" customHeight="1" x14ac:dyDescent="0.2">
      <c r="A215" s="52"/>
      <c r="B215" s="202"/>
      <c r="C215" s="74" t="s">
        <v>193</v>
      </c>
      <c r="D215" s="54">
        <v>0</v>
      </c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2"/>
    </row>
    <row r="216" spans="1:42" ht="19.5" customHeight="1" x14ac:dyDescent="0.2">
      <c r="A216" s="52"/>
      <c r="B216" s="70"/>
      <c r="C216" s="70"/>
      <c r="D216" s="70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59"/>
      <c r="AP216" s="2"/>
    </row>
    <row r="217" spans="1:42" ht="19.5" customHeight="1" x14ac:dyDescent="0.2">
      <c r="A217" s="124" t="s">
        <v>72</v>
      </c>
      <c r="B217" s="41" t="s">
        <v>194</v>
      </c>
      <c r="C217" s="41"/>
      <c r="D217" s="4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2"/>
      <c r="AP217" s="2"/>
    </row>
    <row r="218" spans="1:42" ht="19.5" customHeight="1" x14ac:dyDescent="0.2">
      <c r="A218" s="52"/>
      <c r="B218" s="164" t="s">
        <v>195</v>
      </c>
      <c r="C218" s="164"/>
      <c r="D218" s="164"/>
      <c r="E218" s="165"/>
      <c r="F218" s="165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65"/>
      <c r="AP218" s="2"/>
    </row>
    <row r="219" spans="1:42" ht="19.5" customHeight="1" x14ac:dyDescent="0.2">
      <c r="A219" s="52"/>
      <c r="B219" s="244" t="s">
        <v>196</v>
      </c>
      <c r="C219" s="74" t="s">
        <v>74</v>
      </c>
      <c r="D219" s="54">
        <v>1</v>
      </c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2"/>
    </row>
    <row r="220" spans="1:42" ht="19.5" customHeight="1" x14ac:dyDescent="0.2">
      <c r="A220" s="52"/>
      <c r="B220" s="202"/>
      <c r="C220" s="74" t="s">
        <v>193</v>
      </c>
      <c r="D220" s="54">
        <v>0</v>
      </c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2"/>
    </row>
    <row r="221" spans="1:42" ht="19.5" customHeight="1" x14ac:dyDescent="0.2">
      <c r="A221" s="52"/>
      <c r="B221" s="66"/>
      <c r="C221" s="66"/>
      <c r="D221" s="66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3"/>
      <c r="AP221" s="2"/>
    </row>
    <row r="222" spans="1:42" ht="19.5" customHeight="1" x14ac:dyDescent="0.2">
      <c r="A222" s="52"/>
      <c r="B222" s="244" t="s">
        <v>197</v>
      </c>
      <c r="C222" s="74" t="s">
        <v>74</v>
      </c>
      <c r="D222" s="54">
        <v>1</v>
      </c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2"/>
    </row>
    <row r="223" spans="1:42" ht="19.5" customHeight="1" x14ac:dyDescent="0.2">
      <c r="A223" s="52"/>
      <c r="B223" s="202"/>
      <c r="C223" s="74" t="s">
        <v>193</v>
      </c>
      <c r="D223" s="54">
        <v>0</v>
      </c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2"/>
    </row>
    <row r="224" spans="1:42" ht="19.5" customHeight="1" x14ac:dyDescent="0.2">
      <c r="A224" s="52"/>
      <c r="B224" s="66"/>
      <c r="C224" s="66"/>
      <c r="D224" s="66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3"/>
      <c r="AP224" s="2"/>
    </row>
    <row r="225" spans="1:42" ht="19.5" customHeight="1" x14ac:dyDescent="0.2">
      <c r="A225" s="52"/>
      <c r="B225" s="244" t="s">
        <v>320</v>
      </c>
      <c r="C225" s="74" t="s">
        <v>74</v>
      </c>
      <c r="D225" s="54">
        <v>1</v>
      </c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2"/>
    </row>
    <row r="226" spans="1:42" ht="19.5" customHeight="1" x14ac:dyDescent="0.2">
      <c r="A226" s="52"/>
      <c r="B226" s="202"/>
      <c r="C226" s="74" t="s">
        <v>193</v>
      </c>
      <c r="D226" s="54">
        <v>0</v>
      </c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2"/>
    </row>
    <row r="227" spans="1:42" ht="19.5" customHeight="1" x14ac:dyDescent="0.2">
      <c r="A227" s="52"/>
      <c r="B227" s="66"/>
      <c r="C227" s="66"/>
      <c r="D227" s="66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3"/>
      <c r="AP227" s="2"/>
    </row>
    <row r="228" spans="1:42" ht="19.5" customHeight="1" x14ac:dyDescent="0.2">
      <c r="A228" s="52"/>
      <c r="B228" s="244" t="s">
        <v>321</v>
      </c>
      <c r="C228" s="74" t="s">
        <v>198</v>
      </c>
      <c r="D228" s="54">
        <v>1</v>
      </c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2"/>
    </row>
    <row r="229" spans="1:42" ht="19.5" customHeight="1" x14ac:dyDescent="0.2">
      <c r="A229" s="52"/>
      <c r="B229" s="202"/>
      <c r="C229" s="74" t="s">
        <v>199</v>
      </c>
      <c r="D229" s="54">
        <v>0</v>
      </c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2"/>
    </row>
    <row r="230" spans="1:42" ht="19.5" customHeight="1" x14ac:dyDescent="0.2">
      <c r="A230" s="52"/>
      <c r="B230" s="66"/>
      <c r="C230" s="66"/>
      <c r="D230" s="66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3"/>
      <c r="AP230" s="2"/>
    </row>
    <row r="231" spans="1:42" ht="19.5" customHeight="1" x14ac:dyDescent="0.2">
      <c r="A231" s="52"/>
      <c r="B231" s="53" t="s">
        <v>322</v>
      </c>
      <c r="C231" s="74" t="s">
        <v>74</v>
      </c>
      <c r="D231" s="54">
        <v>1</v>
      </c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2"/>
    </row>
    <row r="232" spans="1:42" ht="19.5" customHeight="1" x14ac:dyDescent="0.2">
      <c r="A232" s="52"/>
      <c r="B232" s="53" t="s">
        <v>323</v>
      </c>
      <c r="C232" s="74" t="s">
        <v>193</v>
      </c>
      <c r="D232" s="54">
        <v>0</v>
      </c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2"/>
    </row>
    <row r="233" spans="1:42" ht="19.5" customHeight="1" x14ac:dyDescent="0.2">
      <c r="A233" s="52"/>
      <c r="B233" s="70"/>
      <c r="C233" s="70"/>
      <c r="D233" s="70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59"/>
      <c r="AP233" s="2"/>
    </row>
    <row r="234" spans="1:42" ht="19.5" customHeight="1" x14ac:dyDescent="0.2">
      <c r="A234" s="40" t="s">
        <v>200</v>
      </c>
      <c r="B234" s="41" t="s">
        <v>201</v>
      </c>
      <c r="C234" s="25"/>
      <c r="D234" s="166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2"/>
      <c r="AP234" s="2"/>
    </row>
    <row r="235" spans="1:42" ht="19.5" customHeight="1" x14ac:dyDescent="0.2">
      <c r="A235" s="40" t="s">
        <v>202</v>
      </c>
      <c r="B235" s="41" t="s">
        <v>203</v>
      </c>
      <c r="C235" s="25"/>
      <c r="D235" s="166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2"/>
      <c r="AP235" s="2"/>
    </row>
    <row r="236" spans="1:42" ht="19.5" customHeight="1" x14ac:dyDescent="0.2">
      <c r="A236" s="167"/>
      <c r="B236" s="46" t="s">
        <v>324</v>
      </c>
      <c r="C236" s="50"/>
      <c r="D236" s="168"/>
      <c r="E236" s="165"/>
      <c r="F236" s="165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  <c r="X236" s="165"/>
      <c r="Y236" s="165"/>
      <c r="Z236" s="165"/>
      <c r="AA236" s="165"/>
      <c r="AB236" s="165"/>
      <c r="AC236" s="165"/>
      <c r="AD236" s="165"/>
      <c r="AE236" s="165"/>
      <c r="AF236" s="165"/>
      <c r="AG236" s="165"/>
      <c r="AH236" s="165"/>
      <c r="AI236" s="165"/>
      <c r="AJ236" s="165"/>
      <c r="AK236" s="165"/>
      <c r="AL236" s="165"/>
      <c r="AM236" s="165"/>
      <c r="AN236" s="165"/>
      <c r="AO236" s="65"/>
      <c r="AP236" s="2"/>
    </row>
    <row r="237" spans="1:42" ht="19.5" customHeight="1" x14ac:dyDescent="0.2">
      <c r="A237" s="52"/>
      <c r="B237" s="244" t="s">
        <v>325</v>
      </c>
      <c r="C237" s="169">
        <v>-1</v>
      </c>
      <c r="D237" s="54">
        <v>3</v>
      </c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2"/>
    </row>
    <row r="238" spans="1:42" ht="19.5" customHeight="1" x14ac:dyDescent="0.2">
      <c r="A238" s="52"/>
      <c r="B238" s="201"/>
      <c r="C238" s="170" t="s">
        <v>326</v>
      </c>
      <c r="D238" s="54">
        <v>2</v>
      </c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2"/>
    </row>
    <row r="239" spans="1:42" ht="19.5" customHeight="1" x14ac:dyDescent="0.2">
      <c r="A239" s="52"/>
      <c r="B239" s="202"/>
      <c r="C239" s="170" t="s">
        <v>327</v>
      </c>
      <c r="D239" s="54">
        <v>1</v>
      </c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2"/>
    </row>
    <row r="240" spans="1:42" ht="19.5" customHeight="1" x14ac:dyDescent="0.2">
      <c r="A240" s="52"/>
      <c r="B240" s="66"/>
      <c r="C240" s="171"/>
      <c r="D240" s="172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7"/>
      <c r="AK240" s="117"/>
      <c r="AL240" s="117"/>
      <c r="AM240" s="117"/>
      <c r="AN240" s="117"/>
      <c r="AO240" s="118"/>
      <c r="AP240" s="2"/>
    </row>
    <row r="241" spans="1:42" ht="19.5" customHeight="1" x14ac:dyDescent="0.2">
      <c r="A241" s="52"/>
      <c r="B241" s="244" t="s">
        <v>328</v>
      </c>
      <c r="C241" s="170" t="s">
        <v>327</v>
      </c>
      <c r="D241" s="54">
        <v>2</v>
      </c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2"/>
    </row>
    <row r="242" spans="1:42" ht="19.5" customHeight="1" x14ac:dyDescent="0.2">
      <c r="A242" s="52"/>
      <c r="B242" s="201"/>
      <c r="C242" s="170" t="s">
        <v>326</v>
      </c>
      <c r="D242" s="54">
        <v>1</v>
      </c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2"/>
    </row>
    <row r="243" spans="1:42" ht="19.5" customHeight="1" x14ac:dyDescent="0.2">
      <c r="A243" s="52"/>
      <c r="B243" s="202"/>
      <c r="C243" s="173">
        <v>-1</v>
      </c>
      <c r="D243" s="54">
        <v>0</v>
      </c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2"/>
    </row>
    <row r="244" spans="1:42" ht="19.5" customHeight="1" x14ac:dyDescent="0.2">
      <c r="A244" s="52"/>
      <c r="B244" s="66"/>
      <c r="C244" s="171"/>
      <c r="D244" s="66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3"/>
      <c r="AP244" s="2"/>
    </row>
    <row r="245" spans="1:42" ht="19.5" customHeight="1" x14ac:dyDescent="0.2">
      <c r="A245" s="52"/>
      <c r="B245" s="244" t="s">
        <v>329</v>
      </c>
      <c r="C245" s="170" t="s">
        <v>327</v>
      </c>
      <c r="D245" s="54">
        <v>2</v>
      </c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2"/>
    </row>
    <row r="246" spans="1:42" ht="19.5" customHeight="1" x14ac:dyDescent="0.2">
      <c r="A246" s="52"/>
      <c r="B246" s="201"/>
      <c r="C246" s="170" t="s">
        <v>326</v>
      </c>
      <c r="D246" s="54">
        <v>1</v>
      </c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2"/>
    </row>
    <row r="247" spans="1:42" ht="19.5" customHeight="1" x14ac:dyDescent="0.2">
      <c r="A247" s="52"/>
      <c r="B247" s="202"/>
      <c r="C247" s="173">
        <v>-1</v>
      </c>
      <c r="D247" s="54">
        <v>0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2"/>
    </row>
    <row r="248" spans="1:42" ht="19.5" customHeight="1" x14ac:dyDescent="0.2">
      <c r="A248" s="52"/>
      <c r="B248" s="66"/>
      <c r="C248" s="174"/>
      <c r="D248" s="172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118"/>
      <c r="AP248" s="2"/>
    </row>
    <row r="249" spans="1:42" ht="19.5" customHeight="1" x14ac:dyDescent="0.2">
      <c r="A249" s="52"/>
      <c r="B249" s="244" t="s">
        <v>330</v>
      </c>
      <c r="C249" s="170" t="s">
        <v>327</v>
      </c>
      <c r="D249" s="54">
        <v>2</v>
      </c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2"/>
    </row>
    <row r="250" spans="1:42" ht="19.5" customHeight="1" x14ac:dyDescent="0.2">
      <c r="A250" s="52"/>
      <c r="B250" s="201"/>
      <c r="C250" s="170" t="s">
        <v>326</v>
      </c>
      <c r="D250" s="54">
        <v>1</v>
      </c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2"/>
    </row>
    <row r="251" spans="1:42" ht="19.5" customHeight="1" x14ac:dyDescent="0.2">
      <c r="A251" s="52"/>
      <c r="B251" s="202"/>
      <c r="C251" s="173">
        <v>-1</v>
      </c>
      <c r="D251" s="54">
        <v>0</v>
      </c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2"/>
    </row>
    <row r="252" spans="1:42" ht="19.5" customHeight="1" x14ac:dyDescent="0.2">
      <c r="A252" s="52"/>
      <c r="B252" s="66"/>
      <c r="C252" s="171"/>
      <c r="D252" s="172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  <c r="AH252" s="117"/>
      <c r="AI252" s="117"/>
      <c r="AJ252" s="117"/>
      <c r="AK252" s="117"/>
      <c r="AL252" s="117"/>
      <c r="AM252" s="117"/>
      <c r="AN252" s="117"/>
      <c r="AO252" s="118"/>
      <c r="AP252" s="2"/>
    </row>
    <row r="253" spans="1:42" ht="19.5" customHeight="1" x14ac:dyDescent="0.2">
      <c r="A253" s="52"/>
      <c r="B253" s="244" t="s">
        <v>331</v>
      </c>
      <c r="C253" s="170" t="s">
        <v>327</v>
      </c>
      <c r="D253" s="54">
        <v>2</v>
      </c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2"/>
    </row>
    <row r="254" spans="1:42" ht="19.5" customHeight="1" x14ac:dyDescent="0.2">
      <c r="A254" s="52"/>
      <c r="B254" s="201"/>
      <c r="C254" s="170" t="s">
        <v>326</v>
      </c>
      <c r="D254" s="54">
        <v>1</v>
      </c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2"/>
    </row>
    <row r="255" spans="1:42" ht="19.5" customHeight="1" x14ac:dyDescent="0.2">
      <c r="A255" s="52"/>
      <c r="B255" s="202"/>
      <c r="C255" s="173">
        <v>-1</v>
      </c>
      <c r="D255" s="54">
        <v>0</v>
      </c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2"/>
    </row>
    <row r="256" spans="1:42" ht="19.5" customHeight="1" x14ac:dyDescent="0.2">
      <c r="A256" s="52"/>
      <c r="B256" s="66"/>
      <c r="C256" s="174"/>
      <c r="D256" s="172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117"/>
      <c r="AK256" s="117"/>
      <c r="AL256" s="117"/>
      <c r="AM256" s="117"/>
      <c r="AN256" s="117"/>
      <c r="AO256" s="118"/>
      <c r="AP256" s="2"/>
    </row>
    <row r="257" spans="1:42" ht="19.5" customHeight="1" x14ac:dyDescent="0.2">
      <c r="A257" s="52"/>
      <c r="B257" s="244" t="s">
        <v>332</v>
      </c>
      <c r="C257" s="170" t="s">
        <v>327</v>
      </c>
      <c r="D257" s="54">
        <v>2</v>
      </c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2"/>
    </row>
    <row r="258" spans="1:42" ht="19.5" customHeight="1" x14ac:dyDescent="0.2">
      <c r="A258" s="52"/>
      <c r="B258" s="201"/>
      <c r="C258" s="170" t="s">
        <v>326</v>
      </c>
      <c r="D258" s="54">
        <v>1</v>
      </c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2"/>
    </row>
    <row r="259" spans="1:42" ht="19.5" customHeight="1" x14ac:dyDescent="0.2">
      <c r="A259" s="52"/>
      <c r="B259" s="202"/>
      <c r="C259" s="173">
        <v>-1</v>
      </c>
      <c r="D259" s="54">
        <v>0</v>
      </c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2"/>
    </row>
    <row r="260" spans="1:42" ht="19.5" customHeight="1" x14ac:dyDescent="0.2">
      <c r="A260" s="52"/>
      <c r="B260" s="66"/>
      <c r="C260" s="171"/>
      <c r="D260" s="172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  <c r="AL260" s="117"/>
      <c r="AM260" s="117"/>
      <c r="AN260" s="117"/>
      <c r="AO260" s="118"/>
      <c r="AP260" s="2"/>
    </row>
    <row r="261" spans="1:42" ht="19.5" customHeight="1" x14ac:dyDescent="0.2">
      <c r="A261" s="52"/>
      <c r="B261" s="244" t="s">
        <v>333</v>
      </c>
      <c r="C261" s="170" t="s">
        <v>327</v>
      </c>
      <c r="D261" s="75">
        <v>2</v>
      </c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2"/>
    </row>
    <row r="262" spans="1:42" ht="19.5" customHeight="1" x14ac:dyDescent="0.2">
      <c r="A262" s="52"/>
      <c r="B262" s="201"/>
      <c r="C262" s="170" t="s">
        <v>326</v>
      </c>
      <c r="D262" s="75">
        <v>1</v>
      </c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2"/>
    </row>
    <row r="263" spans="1:42" ht="19.5" customHeight="1" x14ac:dyDescent="0.2">
      <c r="A263" s="52"/>
      <c r="B263" s="202"/>
      <c r="C263" s="173">
        <v>-1</v>
      </c>
      <c r="D263" s="75">
        <v>0</v>
      </c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2"/>
    </row>
    <row r="264" spans="1:42" ht="19.5" customHeight="1" x14ac:dyDescent="0.2">
      <c r="A264" s="52"/>
      <c r="B264" s="66"/>
      <c r="C264" s="174"/>
      <c r="D264" s="175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AL264" s="117"/>
      <c r="AM264" s="117"/>
      <c r="AN264" s="117"/>
      <c r="AO264" s="118"/>
      <c r="AP264" s="2"/>
    </row>
    <row r="265" spans="1:42" ht="19.5" customHeight="1" x14ac:dyDescent="0.2">
      <c r="A265" s="52"/>
      <c r="B265" s="244" t="s">
        <v>334</v>
      </c>
      <c r="C265" s="170" t="s">
        <v>327</v>
      </c>
      <c r="D265" s="75">
        <v>2</v>
      </c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2"/>
    </row>
    <row r="266" spans="1:42" ht="19.5" customHeight="1" x14ac:dyDescent="0.2">
      <c r="A266" s="52"/>
      <c r="B266" s="201"/>
      <c r="C266" s="170" t="s">
        <v>326</v>
      </c>
      <c r="D266" s="75">
        <v>1</v>
      </c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2"/>
    </row>
    <row r="267" spans="1:42" ht="19.5" customHeight="1" x14ac:dyDescent="0.2">
      <c r="A267" s="52"/>
      <c r="B267" s="202"/>
      <c r="C267" s="173">
        <v>-1</v>
      </c>
      <c r="D267" s="75">
        <v>0</v>
      </c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2"/>
    </row>
    <row r="268" spans="1:42" ht="19.5" customHeight="1" x14ac:dyDescent="0.2">
      <c r="A268" s="52"/>
      <c r="B268" s="66"/>
      <c r="C268" s="174"/>
      <c r="D268" s="175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8"/>
      <c r="AP268" s="2"/>
    </row>
    <row r="269" spans="1:42" ht="19.5" customHeight="1" x14ac:dyDescent="0.2">
      <c r="A269" s="52"/>
      <c r="B269" s="244" t="s">
        <v>335</v>
      </c>
      <c r="C269" s="170" t="s">
        <v>327</v>
      </c>
      <c r="D269" s="75">
        <v>2</v>
      </c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2"/>
    </row>
    <row r="270" spans="1:42" ht="19.5" customHeight="1" x14ac:dyDescent="0.2">
      <c r="A270" s="52"/>
      <c r="B270" s="201"/>
      <c r="C270" s="170" t="s">
        <v>326</v>
      </c>
      <c r="D270" s="75">
        <v>1</v>
      </c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2"/>
    </row>
    <row r="271" spans="1:42" ht="19.5" customHeight="1" x14ac:dyDescent="0.2">
      <c r="A271" s="52"/>
      <c r="B271" s="202"/>
      <c r="C271" s="173">
        <v>-1</v>
      </c>
      <c r="D271" s="75">
        <v>0</v>
      </c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2"/>
    </row>
    <row r="272" spans="1:42" ht="19.5" customHeight="1" x14ac:dyDescent="0.2">
      <c r="A272" s="52"/>
      <c r="B272" s="66"/>
      <c r="C272" s="174"/>
      <c r="D272" s="175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  <c r="AH272" s="117"/>
      <c r="AI272" s="117"/>
      <c r="AJ272" s="117"/>
      <c r="AK272" s="117"/>
      <c r="AL272" s="117"/>
      <c r="AM272" s="117"/>
      <c r="AN272" s="117"/>
      <c r="AO272" s="118"/>
      <c r="AP272" s="2"/>
    </row>
    <row r="273" spans="1:42" ht="19.5" customHeight="1" x14ac:dyDescent="0.2">
      <c r="A273" s="52"/>
      <c r="B273" s="244" t="s">
        <v>204</v>
      </c>
      <c r="C273" s="173">
        <v>-1</v>
      </c>
      <c r="D273" s="75">
        <v>3</v>
      </c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2"/>
    </row>
    <row r="274" spans="1:42" ht="19.5" customHeight="1" x14ac:dyDescent="0.2">
      <c r="A274" s="52"/>
      <c r="B274" s="201"/>
      <c r="C274" s="170" t="s">
        <v>326</v>
      </c>
      <c r="D274" s="75">
        <v>2</v>
      </c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2"/>
    </row>
    <row r="275" spans="1:42" ht="19.5" customHeight="1" x14ac:dyDescent="0.2">
      <c r="A275" s="52"/>
      <c r="B275" s="202"/>
      <c r="C275" s="170" t="s">
        <v>327</v>
      </c>
      <c r="D275" s="75">
        <v>1</v>
      </c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2"/>
    </row>
    <row r="276" spans="1:42" ht="19.5" customHeight="1" x14ac:dyDescent="0.2">
      <c r="A276" s="52"/>
      <c r="B276" s="66"/>
      <c r="C276" s="171"/>
      <c r="D276" s="175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  <c r="AH276" s="117"/>
      <c r="AI276" s="117"/>
      <c r="AJ276" s="117"/>
      <c r="AK276" s="117"/>
      <c r="AL276" s="117"/>
      <c r="AM276" s="117"/>
      <c r="AN276" s="117"/>
      <c r="AO276" s="118"/>
      <c r="AP276" s="2"/>
    </row>
    <row r="277" spans="1:42" ht="19.5" customHeight="1" x14ac:dyDescent="0.2">
      <c r="A277" s="52"/>
      <c r="B277" s="246" t="s">
        <v>205</v>
      </c>
      <c r="C277" s="170" t="s">
        <v>327</v>
      </c>
      <c r="D277" s="75">
        <v>2</v>
      </c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2"/>
    </row>
    <row r="278" spans="1:42" ht="19.5" customHeight="1" x14ac:dyDescent="0.2">
      <c r="A278" s="52"/>
      <c r="B278" s="201"/>
      <c r="C278" s="170" t="s">
        <v>326</v>
      </c>
      <c r="D278" s="75">
        <v>1</v>
      </c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2"/>
    </row>
    <row r="279" spans="1:42" ht="19.5" customHeight="1" x14ac:dyDescent="0.2">
      <c r="A279" s="52"/>
      <c r="B279" s="202"/>
      <c r="C279" s="173">
        <v>-1</v>
      </c>
      <c r="D279" s="75">
        <v>0</v>
      </c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2"/>
    </row>
    <row r="280" spans="1:42" ht="19.5" customHeight="1" x14ac:dyDescent="0.2">
      <c r="A280" s="52"/>
      <c r="B280" s="66"/>
      <c r="C280" s="171"/>
      <c r="D280" s="175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  <c r="AL280" s="117"/>
      <c r="AM280" s="117"/>
      <c r="AN280" s="117"/>
      <c r="AO280" s="118"/>
      <c r="AP280" s="2"/>
    </row>
    <row r="281" spans="1:42" ht="19.5" customHeight="1" x14ac:dyDescent="0.2">
      <c r="A281" s="52"/>
      <c r="B281" s="246" t="s">
        <v>206</v>
      </c>
      <c r="C281" s="173">
        <v>-1</v>
      </c>
      <c r="D281" s="75">
        <v>3</v>
      </c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2"/>
    </row>
    <row r="282" spans="1:42" ht="19.5" customHeight="1" x14ac:dyDescent="0.2">
      <c r="A282" s="52"/>
      <c r="B282" s="201"/>
      <c r="C282" s="170" t="s">
        <v>326</v>
      </c>
      <c r="D282" s="75">
        <v>2</v>
      </c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2"/>
    </row>
    <row r="283" spans="1:42" ht="19.5" customHeight="1" x14ac:dyDescent="0.2">
      <c r="A283" s="52"/>
      <c r="B283" s="202"/>
      <c r="C283" s="170" t="s">
        <v>327</v>
      </c>
      <c r="D283" s="75">
        <v>1</v>
      </c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2"/>
    </row>
    <row r="284" spans="1:42" ht="19.5" customHeight="1" x14ac:dyDescent="0.2">
      <c r="A284" s="52"/>
      <c r="B284" s="66"/>
      <c r="C284" s="171"/>
      <c r="D284" s="175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  <c r="AH284" s="117"/>
      <c r="AI284" s="117"/>
      <c r="AJ284" s="117"/>
      <c r="AK284" s="117"/>
      <c r="AL284" s="117"/>
      <c r="AM284" s="117"/>
      <c r="AN284" s="117"/>
      <c r="AO284" s="118"/>
      <c r="AP284" s="2"/>
    </row>
    <row r="285" spans="1:42" ht="19.5" customHeight="1" x14ac:dyDescent="0.2">
      <c r="A285" s="52"/>
      <c r="B285" s="246" t="s">
        <v>336</v>
      </c>
      <c r="C285" s="173">
        <v>-1</v>
      </c>
      <c r="D285" s="75">
        <v>3</v>
      </c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2"/>
    </row>
    <row r="286" spans="1:42" ht="19.5" customHeight="1" x14ac:dyDescent="0.2">
      <c r="A286" s="52"/>
      <c r="B286" s="201"/>
      <c r="C286" s="170" t="s">
        <v>326</v>
      </c>
      <c r="D286" s="75">
        <v>2</v>
      </c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2"/>
    </row>
    <row r="287" spans="1:42" ht="19.5" customHeight="1" x14ac:dyDescent="0.2">
      <c r="A287" s="52"/>
      <c r="B287" s="202"/>
      <c r="C287" s="170" t="s">
        <v>327</v>
      </c>
      <c r="D287" s="75">
        <v>1</v>
      </c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2"/>
    </row>
    <row r="288" spans="1:42" ht="19.5" customHeight="1" x14ac:dyDescent="0.2">
      <c r="A288" s="67"/>
      <c r="B288" s="70"/>
      <c r="C288" s="70"/>
      <c r="D288" s="176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59"/>
      <c r="AP288" s="2"/>
    </row>
    <row r="289" spans="1:42" ht="19.5" customHeight="1" x14ac:dyDescent="0.2">
      <c r="A289" s="177"/>
      <c r="B289" s="46" t="s">
        <v>337</v>
      </c>
      <c r="C289" s="50"/>
      <c r="D289" s="168"/>
      <c r="E289" s="165"/>
      <c r="F289" s="165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  <c r="Z289" s="165"/>
      <c r="AA289" s="165"/>
      <c r="AB289" s="165"/>
      <c r="AC289" s="165"/>
      <c r="AD289" s="165"/>
      <c r="AE289" s="165"/>
      <c r="AF289" s="165"/>
      <c r="AG289" s="165"/>
      <c r="AH289" s="165"/>
      <c r="AI289" s="165"/>
      <c r="AJ289" s="165"/>
      <c r="AK289" s="165"/>
      <c r="AL289" s="165"/>
      <c r="AM289" s="165"/>
      <c r="AN289" s="165"/>
      <c r="AO289" s="65"/>
      <c r="AP289" s="2"/>
    </row>
    <row r="290" spans="1:42" ht="19.5" customHeight="1" x14ac:dyDescent="0.2">
      <c r="A290" s="52"/>
      <c r="B290" s="244" t="s">
        <v>325</v>
      </c>
      <c r="C290" s="169">
        <v>-1</v>
      </c>
      <c r="D290" s="75">
        <v>3</v>
      </c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2"/>
    </row>
    <row r="291" spans="1:42" ht="19.5" customHeight="1" x14ac:dyDescent="0.2">
      <c r="A291" s="52"/>
      <c r="B291" s="201"/>
      <c r="C291" s="170" t="s">
        <v>326</v>
      </c>
      <c r="D291" s="75">
        <v>2</v>
      </c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2"/>
    </row>
    <row r="292" spans="1:42" ht="19.5" customHeight="1" x14ac:dyDescent="0.2">
      <c r="A292" s="52"/>
      <c r="B292" s="202"/>
      <c r="C292" s="170" t="s">
        <v>327</v>
      </c>
      <c r="D292" s="75">
        <v>1</v>
      </c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2"/>
    </row>
    <row r="293" spans="1:42" ht="19.5" customHeight="1" x14ac:dyDescent="0.2">
      <c r="A293" s="52"/>
      <c r="B293" s="66"/>
      <c r="C293" s="171"/>
      <c r="D293" s="175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  <c r="AH293" s="117"/>
      <c r="AI293" s="117"/>
      <c r="AJ293" s="117"/>
      <c r="AK293" s="117"/>
      <c r="AL293" s="117"/>
      <c r="AM293" s="117"/>
      <c r="AN293" s="117"/>
      <c r="AO293" s="118"/>
      <c r="AP293" s="2"/>
    </row>
    <row r="294" spans="1:42" ht="19.5" customHeight="1" x14ac:dyDescent="0.2">
      <c r="A294" s="52"/>
      <c r="B294" s="244" t="s">
        <v>338</v>
      </c>
      <c r="C294" s="170" t="s">
        <v>327</v>
      </c>
      <c r="D294" s="75">
        <v>2</v>
      </c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2"/>
    </row>
    <row r="295" spans="1:42" ht="19.5" customHeight="1" x14ac:dyDescent="0.2">
      <c r="A295" s="52"/>
      <c r="B295" s="201"/>
      <c r="C295" s="170" t="s">
        <v>326</v>
      </c>
      <c r="D295" s="75">
        <v>1</v>
      </c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2"/>
    </row>
    <row r="296" spans="1:42" ht="19.5" customHeight="1" x14ac:dyDescent="0.2">
      <c r="A296" s="52"/>
      <c r="B296" s="202"/>
      <c r="C296" s="173">
        <v>-1</v>
      </c>
      <c r="D296" s="75">
        <v>0</v>
      </c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2"/>
    </row>
    <row r="297" spans="1:42" ht="19.5" customHeight="1" x14ac:dyDescent="0.2">
      <c r="A297" s="52"/>
      <c r="B297" s="178"/>
      <c r="C297" s="171"/>
      <c r="D297" s="175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  <c r="AH297" s="117"/>
      <c r="AI297" s="117"/>
      <c r="AJ297" s="117"/>
      <c r="AK297" s="117"/>
      <c r="AL297" s="117"/>
      <c r="AM297" s="117"/>
      <c r="AN297" s="117"/>
      <c r="AO297" s="118"/>
      <c r="AP297" s="2"/>
    </row>
    <row r="298" spans="1:42" ht="19.5" customHeight="1" x14ac:dyDescent="0.2">
      <c r="A298" s="52"/>
      <c r="B298" s="244" t="s">
        <v>339</v>
      </c>
      <c r="C298" s="173">
        <v>-1</v>
      </c>
      <c r="D298" s="75">
        <v>3</v>
      </c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2"/>
    </row>
    <row r="299" spans="1:42" ht="19.5" customHeight="1" x14ac:dyDescent="0.2">
      <c r="A299" s="52"/>
      <c r="B299" s="201"/>
      <c r="C299" s="170" t="s">
        <v>326</v>
      </c>
      <c r="D299" s="75">
        <v>2</v>
      </c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2"/>
    </row>
    <row r="300" spans="1:42" ht="19.5" customHeight="1" x14ac:dyDescent="0.2">
      <c r="A300" s="52"/>
      <c r="B300" s="202"/>
      <c r="C300" s="170" t="s">
        <v>327</v>
      </c>
      <c r="D300" s="75">
        <v>1</v>
      </c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2"/>
    </row>
    <row r="301" spans="1:42" ht="19.5" customHeight="1" x14ac:dyDescent="0.2">
      <c r="A301" s="52"/>
      <c r="B301" s="178"/>
      <c r="C301" s="171"/>
      <c r="D301" s="175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  <c r="AH301" s="117"/>
      <c r="AI301" s="117"/>
      <c r="AJ301" s="117"/>
      <c r="AK301" s="117"/>
      <c r="AL301" s="117"/>
      <c r="AM301" s="117"/>
      <c r="AN301" s="117"/>
      <c r="AO301" s="118"/>
      <c r="AP301" s="2"/>
    </row>
    <row r="302" spans="1:42" ht="19.5" customHeight="1" x14ac:dyDescent="0.2">
      <c r="A302" s="52"/>
      <c r="B302" s="244" t="s">
        <v>340</v>
      </c>
      <c r="C302" s="170" t="s">
        <v>327</v>
      </c>
      <c r="D302" s="75">
        <v>2</v>
      </c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2"/>
    </row>
    <row r="303" spans="1:42" ht="19.5" customHeight="1" x14ac:dyDescent="0.2">
      <c r="A303" s="52"/>
      <c r="B303" s="201"/>
      <c r="C303" s="170" t="s">
        <v>326</v>
      </c>
      <c r="D303" s="75">
        <v>1</v>
      </c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2"/>
    </row>
    <row r="304" spans="1:42" ht="19.5" customHeight="1" x14ac:dyDescent="0.2">
      <c r="A304" s="52"/>
      <c r="B304" s="202"/>
      <c r="C304" s="173">
        <v>-1</v>
      </c>
      <c r="D304" s="75">
        <v>0</v>
      </c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2"/>
    </row>
    <row r="305" spans="1:42" ht="19.5" customHeight="1" x14ac:dyDescent="0.2">
      <c r="A305" s="52"/>
      <c r="B305" s="178"/>
      <c r="C305" s="171"/>
      <c r="D305" s="175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  <c r="AG305" s="117"/>
      <c r="AH305" s="117"/>
      <c r="AI305" s="117"/>
      <c r="AJ305" s="117"/>
      <c r="AK305" s="117"/>
      <c r="AL305" s="117"/>
      <c r="AM305" s="117"/>
      <c r="AN305" s="117"/>
      <c r="AO305" s="118"/>
      <c r="AP305" s="2"/>
    </row>
    <row r="306" spans="1:42" ht="19.5" customHeight="1" x14ac:dyDescent="0.2">
      <c r="A306" s="52"/>
      <c r="B306" s="244" t="s">
        <v>341</v>
      </c>
      <c r="C306" s="173">
        <v>-1</v>
      </c>
      <c r="D306" s="75">
        <v>3</v>
      </c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2"/>
    </row>
    <row r="307" spans="1:42" ht="19.5" customHeight="1" x14ac:dyDescent="0.2">
      <c r="A307" s="52"/>
      <c r="B307" s="201"/>
      <c r="C307" s="170" t="s">
        <v>326</v>
      </c>
      <c r="D307" s="75">
        <v>2</v>
      </c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2"/>
    </row>
    <row r="308" spans="1:42" ht="19.5" customHeight="1" x14ac:dyDescent="0.2">
      <c r="A308" s="52"/>
      <c r="B308" s="202"/>
      <c r="C308" s="170" t="s">
        <v>327</v>
      </c>
      <c r="D308" s="75">
        <v>1</v>
      </c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2"/>
    </row>
    <row r="309" spans="1:42" ht="19.5" customHeight="1" x14ac:dyDescent="0.2">
      <c r="A309" s="52"/>
      <c r="B309" s="178"/>
      <c r="C309" s="171"/>
      <c r="D309" s="175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  <c r="AL309" s="117"/>
      <c r="AM309" s="117"/>
      <c r="AN309" s="117"/>
      <c r="AO309" s="118"/>
      <c r="AP309" s="2"/>
    </row>
    <row r="310" spans="1:42" ht="19.5" customHeight="1" x14ac:dyDescent="0.2">
      <c r="A310" s="52"/>
      <c r="B310" s="246" t="s">
        <v>342</v>
      </c>
      <c r="C310" s="173">
        <v>-1</v>
      </c>
      <c r="D310" s="75">
        <v>3</v>
      </c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2"/>
    </row>
    <row r="311" spans="1:42" ht="19.5" customHeight="1" x14ac:dyDescent="0.2">
      <c r="A311" s="52"/>
      <c r="B311" s="201"/>
      <c r="C311" s="170" t="s">
        <v>326</v>
      </c>
      <c r="D311" s="75">
        <v>2</v>
      </c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2"/>
    </row>
    <row r="312" spans="1:42" ht="19.5" customHeight="1" x14ac:dyDescent="0.2">
      <c r="A312" s="52"/>
      <c r="B312" s="202"/>
      <c r="C312" s="170" t="s">
        <v>327</v>
      </c>
      <c r="D312" s="75">
        <v>1</v>
      </c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2"/>
    </row>
    <row r="313" spans="1:42" ht="19.5" customHeight="1" x14ac:dyDescent="0.2">
      <c r="A313" s="52"/>
      <c r="B313" s="178"/>
      <c r="C313" s="174"/>
      <c r="D313" s="175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  <c r="AG313" s="117"/>
      <c r="AH313" s="117"/>
      <c r="AI313" s="117"/>
      <c r="AJ313" s="117"/>
      <c r="AK313" s="117"/>
      <c r="AL313" s="117"/>
      <c r="AM313" s="117"/>
      <c r="AN313" s="117"/>
      <c r="AO313" s="118"/>
      <c r="AP313" s="2"/>
    </row>
    <row r="314" spans="1:42" ht="19.5" customHeight="1" x14ac:dyDescent="0.2">
      <c r="A314" s="52"/>
      <c r="B314" s="246" t="s">
        <v>343</v>
      </c>
      <c r="C314" s="170" t="s">
        <v>327</v>
      </c>
      <c r="D314" s="75">
        <v>2</v>
      </c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2"/>
    </row>
    <row r="315" spans="1:42" ht="19.5" customHeight="1" x14ac:dyDescent="0.2">
      <c r="A315" s="52"/>
      <c r="B315" s="201"/>
      <c r="C315" s="170" t="s">
        <v>326</v>
      </c>
      <c r="D315" s="75">
        <v>1</v>
      </c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2"/>
    </row>
    <row r="316" spans="1:42" ht="19.5" customHeight="1" x14ac:dyDescent="0.2">
      <c r="A316" s="52"/>
      <c r="B316" s="202"/>
      <c r="C316" s="173">
        <v>-1</v>
      </c>
      <c r="D316" s="75">
        <v>0</v>
      </c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2"/>
    </row>
    <row r="317" spans="1:42" ht="19.5" customHeight="1" x14ac:dyDescent="0.2">
      <c r="A317" s="52"/>
      <c r="B317" s="178"/>
      <c r="C317" s="174"/>
      <c r="D317" s="175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7"/>
      <c r="AH317" s="117"/>
      <c r="AI317" s="117"/>
      <c r="AJ317" s="117"/>
      <c r="AK317" s="117"/>
      <c r="AL317" s="117"/>
      <c r="AM317" s="117"/>
      <c r="AN317" s="117"/>
      <c r="AO317" s="118"/>
      <c r="AP317" s="2"/>
    </row>
    <row r="318" spans="1:42" ht="19.5" customHeight="1" x14ac:dyDescent="0.2">
      <c r="A318" s="52"/>
      <c r="B318" s="246" t="s">
        <v>207</v>
      </c>
      <c r="C318" s="173">
        <v>-1</v>
      </c>
      <c r="D318" s="75">
        <v>3</v>
      </c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2"/>
    </row>
    <row r="319" spans="1:42" ht="19.5" customHeight="1" x14ac:dyDescent="0.2">
      <c r="A319" s="52"/>
      <c r="B319" s="201"/>
      <c r="C319" s="170" t="s">
        <v>326</v>
      </c>
      <c r="D319" s="75">
        <v>2</v>
      </c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2"/>
    </row>
    <row r="320" spans="1:42" ht="19.5" customHeight="1" x14ac:dyDescent="0.2">
      <c r="A320" s="52"/>
      <c r="B320" s="202"/>
      <c r="C320" s="170" t="s">
        <v>327</v>
      </c>
      <c r="D320" s="75">
        <v>1</v>
      </c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2"/>
    </row>
    <row r="321" spans="1:42" ht="19.5" customHeight="1" x14ac:dyDescent="0.2">
      <c r="A321" s="52"/>
      <c r="B321" s="178"/>
      <c r="C321" s="174"/>
      <c r="D321" s="175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  <c r="AG321" s="117"/>
      <c r="AH321" s="117"/>
      <c r="AI321" s="117"/>
      <c r="AJ321" s="117"/>
      <c r="AK321" s="117"/>
      <c r="AL321" s="117"/>
      <c r="AM321" s="117"/>
      <c r="AN321" s="117"/>
      <c r="AO321" s="118"/>
      <c r="AP321" s="2"/>
    </row>
    <row r="322" spans="1:42" ht="19.5" customHeight="1" x14ac:dyDescent="0.2">
      <c r="A322" s="52"/>
      <c r="B322" s="246" t="s">
        <v>208</v>
      </c>
      <c r="C322" s="173">
        <v>-1</v>
      </c>
      <c r="D322" s="75">
        <v>3</v>
      </c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2"/>
    </row>
    <row r="323" spans="1:42" ht="19.5" customHeight="1" x14ac:dyDescent="0.2">
      <c r="A323" s="52"/>
      <c r="B323" s="201"/>
      <c r="C323" s="170" t="s">
        <v>326</v>
      </c>
      <c r="D323" s="75">
        <v>2</v>
      </c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2"/>
    </row>
    <row r="324" spans="1:42" ht="19.5" customHeight="1" x14ac:dyDescent="0.2">
      <c r="A324" s="52"/>
      <c r="B324" s="202"/>
      <c r="C324" s="170" t="s">
        <v>327</v>
      </c>
      <c r="D324" s="75">
        <v>1</v>
      </c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2"/>
    </row>
    <row r="325" spans="1:42" ht="19.5" customHeight="1" x14ac:dyDescent="0.2">
      <c r="A325" s="52"/>
      <c r="B325" s="179"/>
      <c r="C325" s="99"/>
      <c r="D325" s="176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59"/>
      <c r="AP325" s="2"/>
    </row>
    <row r="326" spans="1:42" ht="19.5" customHeight="1" x14ac:dyDescent="0.2">
      <c r="A326" s="167"/>
      <c r="B326" s="46" t="s">
        <v>344</v>
      </c>
      <c r="C326" s="50"/>
      <c r="D326" s="168"/>
      <c r="E326" s="165"/>
      <c r="F326" s="165"/>
      <c r="G326" s="165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  <c r="Z326" s="165"/>
      <c r="AA326" s="165"/>
      <c r="AB326" s="165"/>
      <c r="AC326" s="165"/>
      <c r="AD326" s="165"/>
      <c r="AE326" s="165"/>
      <c r="AF326" s="165"/>
      <c r="AG326" s="165"/>
      <c r="AH326" s="165"/>
      <c r="AI326" s="165"/>
      <c r="AJ326" s="165"/>
      <c r="AK326" s="165"/>
      <c r="AL326" s="165"/>
      <c r="AM326" s="165"/>
      <c r="AN326" s="165"/>
      <c r="AO326" s="65"/>
      <c r="AP326" s="2"/>
    </row>
    <row r="327" spans="1:42" ht="19.5" customHeight="1" x14ac:dyDescent="0.2">
      <c r="A327" s="52"/>
      <c r="B327" s="244" t="s">
        <v>325</v>
      </c>
      <c r="C327" s="180" t="s">
        <v>345</v>
      </c>
      <c r="D327" s="75">
        <v>3</v>
      </c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2"/>
    </row>
    <row r="328" spans="1:42" ht="19.5" customHeight="1" x14ac:dyDescent="0.2">
      <c r="A328" s="52"/>
      <c r="B328" s="201"/>
      <c r="C328" s="170" t="s">
        <v>346</v>
      </c>
      <c r="D328" s="75">
        <v>2</v>
      </c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2"/>
    </row>
    <row r="329" spans="1:42" ht="19.5" customHeight="1" x14ac:dyDescent="0.2">
      <c r="A329" s="52"/>
      <c r="B329" s="202"/>
      <c r="C329" s="170" t="s">
        <v>347</v>
      </c>
      <c r="D329" s="75">
        <v>1</v>
      </c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2"/>
    </row>
    <row r="330" spans="1:42" ht="19.5" customHeight="1" x14ac:dyDescent="0.2">
      <c r="A330" s="52"/>
      <c r="B330" s="178"/>
      <c r="C330" s="171"/>
      <c r="D330" s="175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  <c r="AH330" s="117"/>
      <c r="AI330" s="117"/>
      <c r="AJ330" s="117"/>
      <c r="AK330" s="117"/>
      <c r="AL330" s="117"/>
      <c r="AM330" s="117"/>
      <c r="AN330" s="117"/>
      <c r="AO330" s="118"/>
      <c r="AP330" s="2"/>
    </row>
    <row r="331" spans="1:42" ht="19.5" customHeight="1" x14ac:dyDescent="0.2">
      <c r="A331" s="52"/>
      <c r="B331" s="245" t="s">
        <v>211</v>
      </c>
      <c r="C331" s="170" t="s">
        <v>345</v>
      </c>
      <c r="D331" s="22">
        <v>3</v>
      </c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2"/>
    </row>
    <row r="332" spans="1:42" ht="19.5" customHeight="1" x14ac:dyDescent="0.2">
      <c r="A332" s="52"/>
      <c r="B332" s="201"/>
      <c r="C332" s="170" t="s">
        <v>346</v>
      </c>
      <c r="D332" s="22">
        <v>2</v>
      </c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2"/>
    </row>
    <row r="333" spans="1:42" ht="19.5" customHeight="1" x14ac:dyDescent="0.2">
      <c r="A333" s="52"/>
      <c r="B333" s="202"/>
      <c r="C333" s="170" t="s">
        <v>347</v>
      </c>
      <c r="D333" s="22">
        <v>1</v>
      </c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2"/>
    </row>
    <row r="334" spans="1:42" ht="19.5" customHeight="1" x14ac:dyDescent="0.2">
      <c r="A334" s="52"/>
      <c r="B334" s="178"/>
      <c r="C334" s="171"/>
      <c r="D334" s="175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  <c r="AH334" s="117"/>
      <c r="AI334" s="117"/>
      <c r="AJ334" s="117"/>
      <c r="AK334" s="117"/>
      <c r="AL334" s="117"/>
      <c r="AM334" s="117"/>
      <c r="AN334" s="117"/>
      <c r="AO334" s="118"/>
      <c r="AP334" s="2"/>
    </row>
    <row r="335" spans="1:42" ht="19.5" customHeight="1" x14ac:dyDescent="0.2">
      <c r="A335" s="52"/>
      <c r="B335" s="244" t="s">
        <v>212</v>
      </c>
      <c r="C335" s="181" t="s">
        <v>213</v>
      </c>
      <c r="D335" s="75">
        <v>2</v>
      </c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2"/>
    </row>
    <row r="336" spans="1:42" ht="19.5" customHeight="1" x14ac:dyDescent="0.2">
      <c r="A336" s="52"/>
      <c r="B336" s="201"/>
      <c r="C336" s="181" t="s">
        <v>214</v>
      </c>
      <c r="D336" s="22">
        <v>1</v>
      </c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2"/>
    </row>
    <row r="337" spans="1:42" ht="19.5" customHeight="1" x14ac:dyDescent="0.2">
      <c r="A337" s="52"/>
      <c r="B337" s="202"/>
      <c r="C337" s="181" t="s">
        <v>71</v>
      </c>
      <c r="D337" s="75">
        <v>0</v>
      </c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2"/>
    </row>
    <row r="338" spans="1:42" ht="19.5" customHeight="1" x14ac:dyDescent="0.2">
      <c r="A338" s="52"/>
      <c r="B338" s="178"/>
      <c r="C338" s="171"/>
      <c r="D338" s="175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  <c r="AG338" s="117"/>
      <c r="AH338" s="117"/>
      <c r="AI338" s="117"/>
      <c r="AJ338" s="117"/>
      <c r="AK338" s="117"/>
      <c r="AL338" s="117"/>
      <c r="AM338" s="117"/>
      <c r="AN338" s="117"/>
      <c r="AO338" s="118"/>
      <c r="AP338" s="2"/>
    </row>
    <row r="339" spans="1:42" ht="19.5" customHeight="1" x14ac:dyDescent="0.2">
      <c r="A339" s="52"/>
      <c r="B339" s="244" t="s">
        <v>215</v>
      </c>
      <c r="C339" s="170" t="s">
        <v>347</v>
      </c>
      <c r="D339" s="75">
        <v>2</v>
      </c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2"/>
    </row>
    <row r="340" spans="1:42" ht="19.5" customHeight="1" x14ac:dyDescent="0.2">
      <c r="A340" s="52"/>
      <c r="B340" s="201"/>
      <c r="C340" s="170" t="s">
        <v>346</v>
      </c>
      <c r="D340" s="75">
        <v>1</v>
      </c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2"/>
    </row>
    <row r="341" spans="1:42" ht="19.5" customHeight="1" x14ac:dyDescent="0.2">
      <c r="A341" s="52"/>
      <c r="B341" s="202"/>
      <c r="C341" s="170" t="s">
        <v>345</v>
      </c>
      <c r="D341" s="75">
        <v>0</v>
      </c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2"/>
    </row>
    <row r="342" spans="1:42" ht="19.5" customHeight="1" x14ac:dyDescent="0.2">
      <c r="A342" s="52"/>
      <c r="B342" s="178"/>
      <c r="C342" s="171"/>
      <c r="D342" s="175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  <c r="AH342" s="117"/>
      <c r="AI342" s="117"/>
      <c r="AJ342" s="117"/>
      <c r="AK342" s="117"/>
      <c r="AL342" s="117"/>
      <c r="AM342" s="117"/>
      <c r="AN342" s="117"/>
      <c r="AO342" s="118"/>
      <c r="AP342" s="2"/>
    </row>
    <row r="343" spans="1:42" ht="19.5" customHeight="1" x14ac:dyDescent="0.2">
      <c r="A343" s="52"/>
      <c r="B343" s="244" t="s">
        <v>348</v>
      </c>
      <c r="C343" s="182" t="s">
        <v>349</v>
      </c>
      <c r="D343" s="75">
        <v>2</v>
      </c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2"/>
    </row>
    <row r="344" spans="1:42" ht="19.5" customHeight="1" x14ac:dyDescent="0.2">
      <c r="A344" s="52"/>
      <c r="B344" s="201"/>
      <c r="C344" s="182" t="s">
        <v>350</v>
      </c>
      <c r="D344" s="75">
        <v>1</v>
      </c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2"/>
    </row>
    <row r="345" spans="1:42" ht="19.5" customHeight="1" x14ac:dyDescent="0.2">
      <c r="A345" s="52"/>
      <c r="B345" s="202"/>
      <c r="C345" s="182" t="s">
        <v>351</v>
      </c>
      <c r="D345" s="22">
        <v>0</v>
      </c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2"/>
    </row>
    <row r="346" spans="1:42" ht="19.5" customHeight="1" x14ac:dyDescent="0.2">
      <c r="A346" s="52"/>
      <c r="B346" s="178"/>
      <c r="C346" s="171"/>
      <c r="D346" s="175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  <c r="AH346" s="117"/>
      <c r="AI346" s="117"/>
      <c r="AJ346" s="117"/>
      <c r="AK346" s="117"/>
      <c r="AL346" s="117"/>
      <c r="AM346" s="117"/>
      <c r="AN346" s="117"/>
      <c r="AO346" s="118"/>
      <c r="AP346" s="2"/>
    </row>
    <row r="347" spans="1:42" ht="19.5" customHeight="1" x14ac:dyDescent="0.2">
      <c r="A347" s="52"/>
      <c r="B347" s="244" t="s">
        <v>352</v>
      </c>
      <c r="C347" s="182" t="s">
        <v>349</v>
      </c>
      <c r="D347" s="75">
        <v>2</v>
      </c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2"/>
    </row>
    <row r="348" spans="1:42" ht="19.5" customHeight="1" x14ac:dyDescent="0.2">
      <c r="A348" s="52"/>
      <c r="B348" s="201"/>
      <c r="C348" s="182" t="s">
        <v>350</v>
      </c>
      <c r="D348" s="75">
        <v>1</v>
      </c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2"/>
    </row>
    <row r="349" spans="1:42" ht="19.5" customHeight="1" x14ac:dyDescent="0.2">
      <c r="A349" s="52"/>
      <c r="B349" s="202"/>
      <c r="C349" s="182" t="s">
        <v>351</v>
      </c>
      <c r="D349" s="22">
        <v>0</v>
      </c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2"/>
    </row>
    <row r="350" spans="1:42" ht="19.5" customHeight="1" x14ac:dyDescent="0.2">
      <c r="A350" s="95"/>
      <c r="B350" s="183"/>
      <c r="C350" s="171"/>
      <c r="D350" s="175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7"/>
      <c r="AD350" s="117"/>
      <c r="AE350" s="117"/>
      <c r="AF350" s="117"/>
      <c r="AG350" s="117"/>
      <c r="AH350" s="117"/>
      <c r="AI350" s="117"/>
      <c r="AJ350" s="117"/>
      <c r="AK350" s="117"/>
      <c r="AL350" s="117"/>
      <c r="AM350" s="117"/>
      <c r="AN350" s="117"/>
      <c r="AO350" s="118"/>
      <c r="AP350" s="2"/>
    </row>
    <row r="351" spans="1:42" ht="19.5" customHeight="1" x14ac:dyDescent="0.2">
      <c r="A351" s="95"/>
      <c r="B351" s="244" t="s">
        <v>353</v>
      </c>
      <c r="C351" s="182" t="s">
        <v>349</v>
      </c>
      <c r="D351" s="75">
        <v>2</v>
      </c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2"/>
    </row>
    <row r="352" spans="1:42" ht="19.5" customHeight="1" x14ac:dyDescent="0.2">
      <c r="A352" s="95"/>
      <c r="B352" s="201"/>
      <c r="C352" s="182" t="s">
        <v>350</v>
      </c>
      <c r="D352" s="75">
        <v>1</v>
      </c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2"/>
    </row>
    <row r="353" spans="1:42" ht="19.5" customHeight="1" x14ac:dyDescent="0.2">
      <c r="A353" s="95"/>
      <c r="B353" s="202"/>
      <c r="C353" s="182" t="s">
        <v>351</v>
      </c>
      <c r="D353" s="22">
        <v>0</v>
      </c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2"/>
    </row>
    <row r="354" spans="1:42" ht="19.5" customHeight="1" x14ac:dyDescent="0.2">
      <c r="A354" s="95"/>
      <c r="B354" s="178"/>
      <c r="C354" s="171"/>
      <c r="D354" s="175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  <c r="AG354" s="117"/>
      <c r="AH354" s="117"/>
      <c r="AI354" s="117"/>
      <c r="AJ354" s="117"/>
      <c r="AK354" s="117"/>
      <c r="AL354" s="117"/>
      <c r="AM354" s="117"/>
      <c r="AN354" s="117"/>
      <c r="AO354" s="118"/>
      <c r="AP354" s="2"/>
    </row>
    <row r="355" spans="1:42" ht="19.5" customHeight="1" x14ac:dyDescent="0.2">
      <c r="A355" s="95"/>
      <c r="B355" s="244" t="s">
        <v>354</v>
      </c>
      <c r="C355" s="182" t="s">
        <v>349</v>
      </c>
      <c r="D355" s="75">
        <v>2</v>
      </c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2"/>
    </row>
    <row r="356" spans="1:42" ht="19.5" customHeight="1" x14ac:dyDescent="0.2">
      <c r="A356" s="95"/>
      <c r="B356" s="201"/>
      <c r="C356" s="182" t="s">
        <v>350</v>
      </c>
      <c r="D356" s="75">
        <v>1</v>
      </c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2"/>
    </row>
    <row r="357" spans="1:42" ht="19.5" customHeight="1" x14ac:dyDescent="0.2">
      <c r="A357" s="95"/>
      <c r="B357" s="202"/>
      <c r="C357" s="182" t="s">
        <v>351</v>
      </c>
      <c r="D357" s="22">
        <v>0</v>
      </c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2"/>
    </row>
    <row r="358" spans="1:42" ht="19.5" customHeight="1" x14ac:dyDescent="0.2">
      <c r="A358" s="95"/>
      <c r="B358" s="178"/>
      <c r="C358" s="171"/>
      <c r="D358" s="175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  <c r="AH358" s="117"/>
      <c r="AI358" s="117"/>
      <c r="AJ358" s="117"/>
      <c r="AK358" s="117"/>
      <c r="AL358" s="117"/>
      <c r="AM358" s="117"/>
      <c r="AN358" s="117"/>
      <c r="AO358" s="118"/>
      <c r="AP358" s="2"/>
    </row>
    <row r="359" spans="1:42" ht="19.5" customHeight="1" x14ac:dyDescent="0.2">
      <c r="A359" s="95"/>
      <c r="B359" s="244" t="s">
        <v>355</v>
      </c>
      <c r="C359" s="182" t="s">
        <v>349</v>
      </c>
      <c r="D359" s="75">
        <v>2</v>
      </c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2"/>
    </row>
    <row r="360" spans="1:42" ht="19.5" customHeight="1" x14ac:dyDescent="0.2">
      <c r="A360" s="95"/>
      <c r="B360" s="201"/>
      <c r="C360" s="182" t="s">
        <v>350</v>
      </c>
      <c r="D360" s="75">
        <v>1</v>
      </c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2"/>
    </row>
    <row r="361" spans="1:42" ht="19.5" customHeight="1" x14ac:dyDescent="0.2">
      <c r="A361" s="95"/>
      <c r="B361" s="202"/>
      <c r="C361" s="182" t="s">
        <v>351</v>
      </c>
      <c r="D361" s="22">
        <v>0</v>
      </c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2"/>
    </row>
    <row r="362" spans="1:42" ht="19.5" customHeight="1" x14ac:dyDescent="0.2">
      <c r="A362" s="95"/>
      <c r="B362" s="178"/>
      <c r="C362" s="171"/>
      <c r="D362" s="175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  <c r="AH362" s="117"/>
      <c r="AI362" s="117"/>
      <c r="AJ362" s="117"/>
      <c r="AK362" s="117"/>
      <c r="AL362" s="117"/>
      <c r="AM362" s="117"/>
      <c r="AN362" s="117"/>
      <c r="AO362" s="118"/>
      <c r="AP362" s="2"/>
    </row>
    <row r="363" spans="1:42" ht="19.5" customHeight="1" x14ac:dyDescent="0.2">
      <c r="A363" s="95"/>
      <c r="B363" s="244" t="s">
        <v>356</v>
      </c>
      <c r="C363" s="182" t="s">
        <v>357</v>
      </c>
      <c r="D363" s="75">
        <v>2</v>
      </c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2"/>
    </row>
    <row r="364" spans="1:42" ht="19.5" customHeight="1" x14ac:dyDescent="0.2">
      <c r="A364" s="95"/>
      <c r="B364" s="202"/>
      <c r="C364" s="182" t="s">
        <v>351</v>
      </c>
      <c r="D364" s="75">
        <v>0</v>
      </c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2"/>
    </row>
    <row r="365" spans="1:42" ht="19.5" customHeight="1" x14ac:dyDescent="0.2">
      <c r="A365" s="95"/>
      <c r="B365" s="178"/>
      <c r="C365" s="171"/>
      <c r="D365" s="175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  <c r="AH365" s="117"/>
      <c r="AI365" s="117"/>
      <c r="AJ365" s="117"/>
      <c r="AK365" s="117"/>
      <c r="AL365" s="117"/>
      <c r="AM365" s="117"/>
      <c r="AN365" s="117"/>
      <c r="AO365" s="118"/>
      <c r="AP365" s="2"/>
    </row>
    <row r="366" spans="1:42" ht="19.5" customHeight="1" x14ac:dyDescent="0.2">
      <c r="A366" s="95"/>
      <c r="B366" s="244" t="s">
        <v>216</v>
      </c>
      <c r="C366" s="184" t="s">
        <v>217</v>
      </c>
      <c r="D366" s="75">
        <v>2</v>
      </c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2"/>
    </row>
    <row r="367" spans="1:42" ht="19.5" customHeight="1" x14ac:dyDescent="0.2">
      <c r="A367" s="95"/>
      <c r="B367" s="202"/>
      <c r="C367" s="184" t="s">
        <v>218</v>
      </c>
      <c r="D367" s="75">
        <v>0</v>
      </c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2"/>
    </row>
    <row r="368" spans="1:42" ht="19.5" customHeight="1" x14ac:dyDescent="0.2">
      <c r="A368" s="95"/>
      <c r="B368" s="178"/>
      <c r="C368" s="174"/>
      <c r="D368" s="175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  <c r="AH368" s="117"/>
      <c r="AI368" s="117"/>
      <c r="AJ368" s="117"/>
      <c r="AK368" s="117"/>
      <c r="AL368" s="117"/>
      <c r="AM368" s="117"/>
      <c r="AN368" s="117"/>
      <c r="AO368" s="118"/>
      <c r="AP368" s="2"/>
    </row>
    <row r="369" spans="1:42" ht="19.5" customHeight="1" x14ac:dyDescent="0.2">
      <c r="A369" s="95"/>
      <c r="B369" s="246" t="s">
        <v>219</v>
      </c>
      <c r="C369" s="170" t="s">
        <v>347</v>
      </c>
      <c r="D369" s="75">
        <v>2</v>
      </c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2"/>
    </row>
    <row r="370" spans="1:42" ht="19.5" customHeight="1" x14ac:dyDescent="0.2">
      <c r="A370" s="95"/>
      <c r="B370" s="201"/>
      <c r="C370" s="170" t="s">
        <v>346</v>
      </c>
      <c r="D370" s="75">
        <v>1</v>
      </c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2"/>
    </row>
    <row r="371" spans="1:42" ht="19.5" customHeight="1" x14ac:dyDescent="0.2">
      <c r="A371" s="95"/>
      <c r="B371" s="202"/>
      <c r="C371" s="170" t="s">
        <v>345</v>
      </c>
      <c r="D371" s="75">
        <v>0</v>
      </c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2"/>
    </row>
    <row r="372" spans="1:42" ht="19.5" customHeight="1" x14ac:dyDescent="0.2">
      <c r="A372" s="95"/>
      <c r="B372" s="178"/>
      <c r="C372" s="174"/>
      <c r="D372" s="175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  <c r="AH372" s="117"/>
      <c r="AI372" s="117"/>
      <c r="AJ372" s="117"/>
      <c r="AK372" s="117"/>
      <c r="AL372" s="117"/>
      <c r="AM372" s="117"/>
      <c r="AN372" s="117"/>
      <c r="AO372" s="118"/>
      <c r="AP372" s="2"/>
    </row>
    <row r="373" spans="1:42" ht="19.5" customHeight="1" x14ac:dyDescent="0.2">
      <c r="A373" s="95"/>
      <c r="B373" s="246" t="s">
        <v>220</v>
      </c>
      <c r="C373" s="173">
        <v>-1</v>
      </c>
      <c r="D373" s="75">
        <v>3</v>
      </c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2"/>
    </row>
    <row r="374" spans="1:42" ht="19.5" customHeight="1" x14ac:dyDescent="0.2">
      <c r="A374" s="95"/>
      <c r="B374" s="201"/>
      <c r="C374" s="170" t="s">
        <v>326</v>
      </c>
      <c r="D374" s="75">
        <v>2</v>
      </c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2"/>
    </row>
    <row r="375" spans="1:42" ht="19.5" customHeight="1" x14ac:dyDescent="0.2">
      <c r="A375" s="95"/>
      <c r="B375" s="202"/>
      <c r="C375" s="170" t="s">
        <v>327</v>
      </c>
      <c r="D375" s="75">
        <v>1</v>
      </c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2"/>
    </row>
    <row r="376" spans="1:42" ht="19.5" customHeight="1" x14ac:dyDescent="0.2">
      <c r="A376" s="95"/>
      <c r="B376" s="178"/>
      <c r="C376" s="174"/>
      <c r="D376" s="175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  <c r="AH376" s="117"/>
      <c r="AI376" s="117"/>
      <c r="AJ376" s="117"/>
      <c r="AK376" s="117"/>
      <c r="AL376" s="117"/>
      <c r="AM376" s="117"/>
      <c r="AN376" s="117"/>
      <c r="AO376" s="118"/>
      <c r="AP376" s="2"/>
    </row>
    <row r="377" spans="1:42" ht="19.5" customHeight="1" x14ac:dyDescent="0.2">
      <c r="A377" s="95"/>
      <c r="B377" s="246" t="s">
        <v>221</v>
      </c>
      <c r="C377" s="170" t="s">
        <v>345</v>
      </c>
      <c r="D377" s="75">
        <v>3</v>
      </c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2"/>
    </row>
    <row r="378" spans="1:42" ht="19.5" customHeight="1" x14ac:dyDescent="0.2">
      <c r="A378" s="95"/>
      <c r="B378" s="201"/>
      <c r="C378" s="170" t="s">
        <v>346</v>
      </c>
      <c r="D378" s="75">
        <v>2</v>
      </c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2"/>
    </row>
    <row r="379" spans="1:42" ht="19.5" customHeight="1" x14ac:dyDescent="0.2">
      <c r="A379" s="95"/>
      <c r="B379" s="202"/>
      <c r="C379" s="170" t="s">
        <v>347</v>
      </c>
      <c r="D379" s="75">
        <v>1</v>
      </c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2"/>
    </row>
    <row r="380" spans="1:42" ht="19.5" customHeight="1" x14ac:dyDescent="0.2">
      <c r="A380" s="95"/>
      <c r="B380" s="70"/>
      <c r="C380" s="99"/>
      <c r="D380" s="176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59"/>
      <c r="AP380" s="2"/>
    </row>
    <row r="381" spans="1:42" ht="19.5" customHeight="1" x14ac:dyDescent="0.2">
      <c r="A381" s="167"/>
      <c r="B381" s="46" t="s">
        <v>358</v>
      </c>
      <c r="C381" s="50"/>
      <c r="D381" s="168"/>
      <c r="E381" s="165"/>
      <c r="F381" s="165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  <c r="Z381" s="165"/>
      <c r="AA381" s="165"/>
      <c r="AB381" s="165"/>
      <c r="AC381" s="165"/>
      <c r="AD381" s="165"/>
      <c r="AE381" s="165"/>
      <c r="AF381" s="165"/>
      <c r="AG381" s="165"/>
      <c r="AH381" s="165"/>
      <c r="AI381" s="165"/>
      <c r="AJ381" s="165"/>
      <c r="AK381" s="165"/>
      <c r="AL381" s="165"/>
      <c r="AM381" s="165"/>
      <c r="AN381" s="165"/>
      <c r="AO381" s="65"/>
      <c r="AP381" s="2"/>
    </row>
    <row r="382" spans="1:42" ht="19.5" customHeight="1" x14ac:dyDescent="0.2">
      <c r="A382" s="95"/>
      <c r="B382" s="244" t="s">
        <v>359</v>
      </c>
      <c r="C382" s="180" t="s">
        <v>360</v>
      </c>
      <c r="D382" s="75">
        <v>2</v>
      </c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2"/>
    </row>
    <row r="383" spans="1:42" ht="19.5" customHeight="1" x14ac:dyDescent="0.2">
      <c r="A383" s="95"/>
      <c r="B383" s="202"/>
      <c r="C383" s="170" t="s">
        <v>361</v>
      </c>
      <c r="D383" s="75">
        <v>1</v>
      </c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2"/>
    </row>
    <row r="384" spans="1:42" ht="19.5" customHeight="1" x14ac:dyDescent="0.2">
      <c r="A384" s="95"/>
      <c r="B384" s="178"/>
      <c r="C384" s="171"/>
      <c r="D384" s="175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  <c r="AH384" s="117"/>
      <c r="AI384" s="117"/>
      <c r="AJ384" s="117"/>
      <c r="AK384" s="117"/>
      <c r="AL384" s="117"/>
      <c r="AM384" s="117"/>
      <c r="AN384" s="117"/>
      <c r="AO384" s="118"/>
      <c r="AP384" s="2"/>
    </row>
    <row r="385" spans="1:42" ht="19.5" customHeight="1" x14ac:dyDescent="0.2">
      <c r="A385" s="95"/>
      <c r="B385" s="244" t="s">
        <v>226</v>
      </c>
      <c r="C385" s="170" t="s">
        <v>362</v>
      </c>
      <c r="D385" s="75">
        <v>2</v>
      </c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2"/>
    </row>
    <row r="386" spans="1:42" ht="19.5" customHeight="1" x14ac:dyDescent="0.2">
      <c r="A386" s="95"/>
      <c r="B386" s="201"/>
      <c r="C386" s="170" t="s">
        <v>363</v>
      </c>
      <c r="D386" s="75">
        <v>1</v>
      </c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2"/>
    </row>
    <row r="387" spans="1:42" ht="19.5" customHeight="1" x14ac:dyDescent="0.2">
      <c r="A387" s="95"/>
      <c r="B387" s="202"/>
      <c r="C387" s="170" t="s">
        <v>364</v>
      </c>
      <c r="D387" s="75">
        <v>0</v>
      </c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2"/>
    </row>
    <row r="388" spans="1:42" ht="19.5" customHeight="1" x14ac:dyDescent="0.2">
      <c r="A388" s="95"/>
      <c r="B388" s="178"/>
      <c r="C388" s="174"/>
      <c r="D388" s="175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  <c r="AH388" s="117"/>
      <c r="AI388" s="117"/>
      <c r="AJ388" s="117"/>
      <c r="AK388" s="117"/>
      <c r="AL388" s="117"/>
      <c r="AM388" s="117"/>
      <c r="AN388" s="117"/>
      <c r="AO388" s="118"/>
      <c r="AP388" s="2"/>
    </row>
    <row r="389" spans="1:42" ht="19.5" customHeight="1" x14ac:dyDescent="0.2">
      <c r="A389" s="95"/>
      <c r="B389" s="244" t="s">
        <v>365</v>
      </c>
      <c r="C389" s="184" t="s">
        <v>362</v>
      </c>
      <c r="D389" s="75">
        <v>2</v>
      </c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2"/>
    </row>
    <row r="390" spans="1:42" ht="19.5" customHeight="1" x14ac:dyDescent="0.2">
      <c r="A390" s="95"/>
      <c r="B390" s="201"/>
      <c r="C390" s="184" t="s">
        <v>363</v>
      </c>
      <c r="D390" s="75">
        <v>1</v>
      </c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2"/>
    </row>
    <row r="391" spans="1:42" ht="19.5" customHeight="1" x14ac:dyDescent="0.2">
      <c r="A391" s="95"/>
      <c r="B391" s="202"/>
      <c r="C391" s="184" t="s">
        <v>364</v>
      </c>
      <c r="D391" s="75">
        <v>0</v>
      </c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2"/>
    </row>
    <row r="392" spans="1:42" ht="19.5" customHeight="1" x14ac:dyDescent="0.2">
      <c r="A392" s="95"/>
      <c r="B392" s="178"/>
      <c r="C392" s="174"/>
      <c r="D392" s="175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  <c r="AH392" s="117"/>
      <c r="AI392" s="117"/>
      <c r="AJ392" s="117"/>
      <c r="AK392" s="117"/>
      <c r="AL392" s="117"/>
      <c r="AM392" s="117"/>
      <c r="AN392" s="117"/>
      <c r="AO392" s="118"/>
      <c r="AP392" s="2"/>
    </row>
    <row r="393" spans="1:42" ht="19.5" customHeight="1" x14ac:dyDescent="0.2">
      <c r="A393" s="95"/>
      <c r="B393" s="244" t="s">
        <v>222</v>
      </c>
      <c r="C393" s="184" t="s">
        <v>362</v>
      </c>
      <c r="D393" s="75">
        <v>2</v>
      </c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2"/>
    </row>
    <row r="394" spans="1:42" ht="19.5" customHeight="1" x14ac:dyDescent="0.2">
      <c r="A394" s="95"/>
      <c r="B394" s="201"/>
      <c r="C394" s="184" t="s">
        <v>363</v>
      </c>
      <c r="D394" s="75">
        <v>1</v>
      </c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2"/>
    </row>
    <row r="395" spans="1:42" ht="19.5" customHeight="1" x14ac:dyDescent="0.2">
      <c r="A395" s="95"/>
      <c r="B395" s="202"/>
      <c r="C395" s="184" t="s">
        <v>364</v>
      </c>
      <c r="D395" s="75">
        <v>0</v>
      </c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2"/>
    </row>
    <row r="396" spans="1:42" ht="19.5" customHeight="1" x14ac:dyDescent="0.2">
      <c r="A396" s="95"/>
      <c r="B396" s="178"/>
      <c r="C396" s="174"/>
      <c r="D396" s="175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  <c r="AH396" s="117"/>
      <c r="AI396" s="117"/>
      <c r="AJ396" s="117"/>
      <c r="AK396" s="117"/>
      <c r="AL396" s="117"/>
      <c r="AM396" s="117"/>
      <c r="AN396" s="117"/>
      <c r="AO396" s="118"/>
      <c r="AP396" s="2"/>
    </row>
    <row r="397" spans="1:42" ht="19.5" customHeight="1" x14ac:dyDescent="0.2">
      <c r="A397" s="95"/>
      <c r="B397" s="244" t="s">
        <v>366</v>
      </c>
      <c r="C397" s="184" t="s">
        <v>362</v>
      </c>
      <c r="D397" s="75">
        <v>2</v>
      </c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2"/>
    </row>
    <row r="398" spans="1:42" ht="19.5" customHeight="1" x14ac:dyDescent="0.2">
      <c r="A398" s="95"/>
      <c r="B398" s="201"/>
      <c r="C398" s="184" t="s">
        <v>363</v>
      </c>
      <c r="D398" s="75">
        <v>1</v>
      </c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2"/>
    </row>
    <row r="399" spans="1:42" ht="19.5" customHeight="1" x14ac:dyDescent="0.2">
      <c r="A399" s="95"/>
      <c r="B399" s="202"/>
      <c r="C399" s="184" t="s">
        <v>364</v>
      </c>
      <c r="D399" s="75">
        <v>0</v>
      </c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2"/>
    </row>
    <row r="400" spans="1:42" ht="19.5" customHeight="1" x14ac:dyDescent="0.2">
      <c r="A400" s="95"/>
      <c r="B400" s="178"/>
      <c r="C400" s="174"/>
      <c r="D400" s="175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  <c r="AH400" s="117"/>
      <c r="AI400" s="117"/>
      <c r="AJ400" s="117"/>
      <c r="AK400" s="117"/>
      <c r="AL400" s="117"/>
      <c r="AM400" s="117"/>
      <c r="AN400" s="117"/>
      <c r="AO400" s="118"/>
      <c r="AP400" s="2"/>
    </row>
    <row r="401" spans="1:42" ht="19.5" customHeight="1" x14ac:dyDescent="0.2">
      <c r="A401" s="95"/>
      <c r="B401" s="244" t="s">
        <v>367</v>
      </c>
      <c r="C401" s="184" t="s">
        <v>362</v>
      </c>
      <c r="D401" s="75">
        <v>2</v>
      </c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2"/>
    </row>
    <row r="402" spans="1:42" ht="19.5" customHeight="1" x14ac:dyDescent="0.2">
      <c r="A402" s="95"/>
      <c r="B402" s="201"/>
      <c r="C402" s="184" t="s">
        <v>363</v>
      </c>
      <c r="D402" s="75">
        <v>1</v>
      </c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2"/>
    </row>
    <row r="403" spans="1:42" ht="19.5" customHeight="1" x14ac:dyDescent="0.2">
      <c r="A403" s="95"/>
      <c r="B403" s="202"/>
      <c r="C403" s="184" t="s">
        <v>364</v>
      </c>
      <c r="D403" s="75">
        <v>0</v>
      </c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2"/>
    </row>
    <row r="404" spans="1:42" ht="19.5" customHeight="1" x14ac:dyDescent="0.2">
      <c r="A404" s="95"/>
      <c r="B404" s="178"/>
      <c r="C404" s="174"/>
      <c r="D404" s="175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  <c r="AH404" s="117"/>
      <c r="AI404" s="117"/>
      <c r="AJ404" s="117"/>
      <c r="AK404" s="117"/>
      <c r="AL404" s="117"/>
      <c r="AM404" s="117"/>
      <c r="AN404" s="117"/>
      <c r="AO404" s="118"/>
      <c r="AP404" s="2"/>
    </row>
    <row r="405" spans="1:42" ht="19.5" customHeight="1" x14ac:dyDescent="0.2">
      <c r="A405" s="95"/>
      <c r="B405" s="247" t="s">
        <v>368</v>
      </c>
      <c r="C405" s="184" t="s">
        <v>369</v>
      </c>
      <c r="D405" s="75">
        <v>2</v>
      </c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2"/>
    </row>
    <row r="406" spans="1:42" ht="19.5" customHeight="1" x14ac:dyDescent="0.2">
      <c r="A406" s="95"/>
      <c r="B406" s="201"/>
      <c r="C406" s="184" t="s">
        <v>370</v>
      </c>
      <c r="D406" s="75">
        <v>1</v>
      </c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2"/>
    </row>
    <row r="407" spans="1:42" ht="19.5" customHeight="1" x14ac:dyDescent="0.2">
      <c r="A407" s="95"/>
      <c r="B407" s="202"/>
      <c r="C407" s="184" t="s">
        <v>71</v>
      </c>
      <c r="D407" s="75">
        <v>0</v>
      </c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2"/>
    </row>
    <row r="408" spans="1:42" ht="19.5" customHeight="1" x14ac:dyDescent="0.2">
      <c r="A408" s="95"/>
      <c r="B408" s="178"/>
      <c r="C408" s="174"/>
      <c r="D408" s="175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  <c r="AH408" s="117"/>
      <c r="AI408" s="117"/>
      <c r="AJ408" s="117"/>
      <c r="AK408" s="117"/>
      <c r="AL408" s="117"/>
      <c r="AM408" s="117"/>
      <c r="AN408" s="117"/>
      <c r="AO408" s="118"/>
      <c r="AP408" s="2"/>
    </row>
    <row r="409" spans="1:42" ht="19.5" customHeight="1" x14ac:dyDescent="0.2">
      <c r="A409" s="95"/>
      <c r="B409" s="244" t="s">
        <v>223</v>
      </c>
      <c r="C409" s="184" t="s">
        <v>362</v>
      </c>
      <c r="D409" s="75">
        <v>2</v>
      </c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2"/>
    </row>
    <row r="410" spans="1:42" ht="19.5" customHeight="1" x14ac:dyDescent="0.2">
      <c r="A410" s="95"/>
      <c r="B410" s="201"/>
      <c r="C410" s="184" t="s">
        <v>363</v>
      </c>
      <c r="D410" s="75">
        <v>1</v>
      </c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2"/>
    </row>
    <row r="411" spans="1:42" ht="19.5" customHeight="1" x14ac:dyDescent="0.2">
      <c r="A411" s="95"/>
      <c r="B411" s="202"/>
      <c r="C411" s="184" t="s">
        <v>364</v>
      </c>
      <c r="D411" s="75">
        <v>0</v>
      </c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2"/>
    </row>
    <row r="412" spans="1:42" ht="19.5" customHeight="1" x14ac:dyDescent="0.2">
      <c r="A412" s="95"/>
      <c r="B412" s="178"/>
      <c r="C412" s="174"/>
      <c r="D412" s="175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  <c r="AH412" s="117"/>
      <c r="AI412" s="117"/>
      <c r="AJ412" s="117"/>
      <c r="AK412" s="117"/>
      <c r="AL412" s="117"/>
      <c r="AM412" s="117"/>
      <c r="AN412" s="117"/>
      <c r="AO412" s="118"/>
      <c r="AP412" s="2"/>
    </row>
    <row r="413" spans="1:42" ht="19.5" customHeight="1" x14ac:dyDescent="0.2">
      <c r="A413" s="95"/>
      <c r="B413" s="244" t="s">
        <v>224</v>
      </c>
      <c r="C413" s="184" t="s">
        <v>209</v>
      </c>
      <c r="D413" s="75">
        <v>2</v>
      </c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2"/>
    </row>
    <row r="414" spans="1:42" ht="19.5" customHeight="1" x14ac:dyDescent="0.2">
      <c r="A414" s="95"/>
      <c r="B414" s="202"/>
      <c r="C414" s="184" t="s">
        <v>371</v>
      </c>
      <c r="D414" s="75">
        <v>1</v>
      </c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2"/>
    </row>
    <row r="415" spans="1:42" ht="19.5" customHeight="1" x14ac:dyDescent="0.2">
      <c r="A415" s="95"/>
      <c r="B415" s="178"/>
      <c r="C415" s="174"/>
      <c r="D415" s="175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  <c r="AH415" s="117"/>
      <c r="AI415" s="117"/>
      <c r="AJ415" s="117"/>
      <c r="AK415" s="117"/>
      <c r="AL415" s="117"/>
      <c r="AM415" s="117"/>
      <c r="AN415" s="117"/>
      <c r="AO415" s="118"/>
      <c r="AP415" s="2"/>
    </row>
    <row r="416" spans="1:42" ht="19.5" customHeight="1" x14ac:dyDescent="0.2">
      <c r="A416" s="95"/>
      <c r="B416" s="244" t="s">
        <v>225</v>
      </c>
      <c r="C416" s="184" t="s">
        <v>372</v>
      </c>
      <c r="D416" s="75">
        <v>2</v>
      </c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2"/>
    </row>
    <row r="417" spans="1:42" ht="19.5" customHeight="1" x14ac:dyDescent="0.2">
      <c r="A417" s="52"/>
      <c r="B417" s="202"/>
      <c r="C417" s="184" t="s">
        <v>373</v>
      </c>
      <c r="D417" s="75">
        <v>1</v>
      </c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2"/>
    </row>
    <row r="418" spans="1:42" ht="19.5" customHeight="1" x14ac:dyDescent="0.2">
      <c r="A418" s="52"/>
      <c r="B418" s="178"/>
      <c r="C418" s="66"/>
      <c r="D418" s="175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  <c r="AH418" s="117"/>
      <c r="AI418" s="117"/>
      <c r="AJ418" s="117"/>
      <c r="AK418" s="117"/>
      <c r="AL418" s="117"/>
      <c r="AM418" s="117"/>
      <c r="AN418" s="117"/>
      <c r="AO418" s="118"/>
      <c r="AP418" s="2"/>
    </row>
    <row r="419" spans="1:42" ht="19.5" customHeight="1" x14ac:dyDescent="0.2">
      <c r="A419" s="167"/>
      <c r="B419" s="185" t="s">
        <v>374</v>
      </c>
      <c r="C419" s="23"/>
      <c r="D419" s="75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118"/>
      <c r="AP419" s="2"/>
    </row>
    <row r="420" spans="1:42" ht="19.5" customHeight="1" x14ac:dyDescent="0.2">
      <c r="A420" s="95"/>
      <c r="B420" s="244" t="s">
        <v>359</v>
      </c>
      <c r="C420" s="180" t="s">
        <v>362</v>
      </c>
      <c r="D420" s="75">
        <v>3</v>
      </c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2"/>
    </row>
    <row r="421" spans="1:42" ht="19.5" customHeight="1" x14ac:dyDescent="0.2">
      <c r="A421" s="95"/>
      <c r="B421" s="201"/>
      <c r="C421" s="170" t="s">
        <v>363</v>
      </c>
      <c r="D421" s="75">
        <v>2</v>
      </c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2"/>
    </row>
    <row r="422" spans="1:42" ht="19.5" customHeight="1" x14ac:dyDescent="0.2">
      <c r="A422" s="95"/>
      <c r="B422" s="202"/>
      <c r="C422" s="170" t="s">
        <v>364</v>
      </c>
      <c r="D422" s="75">
        <v>1</v>
      </c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2"/>
    </row>
    <row r="423" spans="1:42" ht="19.5" customHeight="1" x14ac:dyDescent="0.2">
      <c r="A423" s="2"/>
      <c r="B423" s="183"/>
      <c r="C423" s="174"/>
      <c r="D423" s="116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  <c r="AH423" s="117"/>
      <c r="AI423" s="117"/>
      <c r="AJ423" s="117"/>
      <c r="AK423" s="117"/>
      <c r="AL423" s="117"/>
      <c r="AM423" s="117"/>
      <c r="AN423" s="117"/>
      <c r="AO423" s="118"/>
      <c r="AP423" s="2"/>
    </row>
    <row r="424" spans="1:42" ht="19.5" customHeight="1" x14ac:dyDescent="0.2">
      <c r="A424" s="95"/>
      <c r="B424" s="244" t="s">
        <v>226</v>
      </c>
      <c r="C424" s="184" t="s">
        <v>362</v>
      </c>
      <c r="D424" s="75">
        <v>2</v>
      </c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2"/>
    </row>
    <row r="425" spans="1:42" ht="19.5" customHeight="1" x14ac:dyDescent="0.2">
      <c r="A425" s="95"/>
      <c r="B425" s="201"/>
      <c r="C425" s="184" t="s">
        <v>363</v>
      </c>
      <c r="D425" s="75">
        <v>1</v>
      </c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2"/>
    </row>
    <row r="426" spans="1:42" ht="19.5" customHeight="1" x14ac:dyDescent="0.2">
      <c r="A426" s="52"/>
      <c r="B426" s="202"/>
      <c r="C426" s="184" t="s">
        <v>364</v>
      </c>
      <c r="D426" s="75">
        <v>0</v>
      </c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2"/>
    </row>
    <row r="427" spans="1:42" ht="19.5" customHeight="1" x14ac:dyDescent="0.2">
      <c r="A427" s="52"/>
      <c r="B427" s="178"/>
      <c r="C427" s="171"/>
      <c r="D427" s="175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  <c r="AH427" s="117"/>
      <c r="AI427" s="117"/>
      <c r="AJ427" s="117"/>
      <c r="AK427" s="117"/>
      <c r="AL427" s="117"/>
      <c r="AM427" s="117"/>
      <c r="AN427" s="117"/>
      <c r="AO427" s="118"/>
      <c r="AP427" s="2"/>
    </row>
    <row r="428" spans="1:42" ht="19.5" customHeight="1" x14ac:dyDescent="0.2">
      <c r="A428" s="52"/>
      <c r="B428" s="244" t="s">
        <v>365</v>
      </c>
      <c r="C428" s="184" t="s">
        <v>362</v>
      </c>
      <c r="D428" s="75">
        <v>2</v>
      </c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2"/>
    </row>
    <row r="429" spans="1:42" ht="19.5" customHeight="1" x14ac:dyDescent="0.2">
      <c r="A429" s="52"/>
      <c r="B429" s="201"/>
      <c r="C429" s="184" t="s">
        <v>363</v>
      </c>
      <c r="D429" s="75">
        <v>1</v>
      </c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2"/>
    </row>
    <row r="430" spans="1:42" ht="19.5" customHeight="1" x14ac:dyDescent="0.2">
      <c r="A430" s="52"/>
      <c r="B430" s="202"/>
      <c r="C430" s="184" t="s">
        <v>364</v>
      </c>
      <c r="D430" s="75">
        <v>0</v>
      </c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2"/>
    </row>
    <row r="431" spans="1:42" ht="19.5" customHeight="1" x14ac:dyDescent="0.2">
      <c r="A431" s="52"/>
      <c r="B431" s="178"/>
      <c r="C431" s="174"/>
      <c r="D431" s="175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  <c r="AL431" s="117"/>
      <c r="AM431" s="117"/>
      <c r="AN431" s="117"/>
      <c r="AO431" s="118"/>
      <c r="AP431" s="2"/>
    </row>
    <row r="432" spans="1:42" ht="19.5" customHeight="1" x14ac:dyDescent="0.2">
      <c r="A432" s="52"/>
      <c r="B432" s="244" t="s">
        <v>222</v>
      </c>
      <c r="C432" s="184" t="s">
        <v>362</v>
      </c>
      <c r="D432" s="75">
        <v>2</v>
      </c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2"/>
    </row>
    <row r="433" spans="1:42" ht="19.5" customHeight="1" x14ac:dyDescent="0.2">
      <c r="A433" s="52"/>
      <c r="B433" s="201"/>
      <c r="C433" s="184" t="s">
        <v>363</v>
      </c>
      <c r="D433" s="75">
        <v>1</v>
      </c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2"/>
    </row>
    <row r="434" spans="1:42" ht="19.5" customHeight="1" x14ac:dyDescent="0.2">
      <c r="A434" s="52"/>
      <c r="B434" s="202"/>
      <c r="C434" s="184" t="s">
        <v>364</v>
      </c>
      <c r="D434" s="75">
        <v>0</v>
      </c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2"/>
    </row>
    <row r="435" spans="1:42" ht="19.5" customHeight="1" x14ac:dyDescent="0.2">
      <c r="A435" s="52"/>
      <c r="B435" s="178"/>
      <c r="C435" s="174"/>
      <c r="D435" s="175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  <c r="AL435" s="117"/>
      <c r="AM435" s="117"/>
      <c r="AN435" s="117"/>
      <c r="AO435" s="118"/>
      <c r="AP435" s="2"/>
    </row>
    <row r="436" spans="1:42" ht="19.5" customHeight="1" x14ac:dyDescent="0.2">
      <c r="A436" s="52"/>
      <c r="B436" s="244" t="s">
        <v>375</v>
      </c>
      <c r="C436" s="184" t="s">
        <v>362</v>
      </c>
      <c r="D436" s="75">
        <v>2</v>
      </c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2"/>
    </row>
    <row r="437" spans="1:42" ht="19.5" customHeight="1" x14ac:dyDescent="0.2">
      <c r="A437" s="52"/>
      <c r="B437" s="201"/>
      <c r="C437" s="184" t="s">
        <v>363</v>
      </c>
      <c r="D437" s="75">
        <v>1</v>
      </c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2"/>
    </row>
    <row r="438" spans="1:42" ht="19.5" customHeight="1" x14ac:dyDescent="0.2">
      <c r="A438" s="52"/>
      <c r="B438" s="202"/>
      <c r="C438" s="184" t="s">
        <v>364</v>
      </c>
      <c r="D438" s="75">
        <v>0</v>
      </c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2"/>
    </row>
    <row r="439" spans="1:42" ht="19.5" customHeight="1" x14ac:dyDescent="0.2">
      <c r="A439" s="52"/>
      <c r="B439" s="178"/>
      <c r="C439" s="171"/>
      <c r="D439" s="175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  <c r="AL439" s="117"/>
      <c r="AM439" s="117"/>
      <c r="AN439" s="117"/>
      <c r="AO439" s="118"/>
      <c r="AP439" s="2"/>
    </row>
    <row r="440" spans="1:42" ht="19.5" customHeight="1" x14ac:dyDescent="0.2">
      <c r="A440" s="52"/>
      <c r="B440" s="244" t="s">
        <v>376</v>
      </c>
      <c r="C440" s="184" t="s">
        <v>362</v>
      </c>
      <c r="D440" s="75">
        <v>2</v>
      </c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2"/>
    </row>
    <row r="441" spans="1:42" ht="19.5" customHeight="1" x14ac:dyDescent="0.2">
      <c r="A441" s="52"/>
      <c r="B441" s="201"/>
      <c r="C441" s="184" t="s">
        <v>363</v>
      </c>
      <c r="D441" s="75">
        <v>1</v>
      </c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2"/>
    </row>
    <row r="442" spans="1:42" ht="19.5" customHeight="1" x14ac:dyDescent="0.2">
      <c r="A442" s="52"/>
      <c r="B442" s="202"/>
      <c r="C442" s="184" t="s">
        <v>364</v>
      </c>
      <c r="D442" s="75">
        <v>0</v>
      </c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2"/>
    </row>
    <row r="443" spans="1:42" ht="19.5" customHeight="1" x14ac:dyDescent="0.2">
      <c r="A443" s="52"/>
      <c r="B443" s="178"/>
      <c r="C443" s="171"/>
      <c r="D443" s="175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  <c r="AL443" s="117"/>
      <c r="AM443" s="117"/>
      <c r="AN443" s="117"/>
      <c r="AO443" s="118"/>
      <c r="AP443" s="2"/>
    </row>
    <row r="444" spans="1:42" ht="19.5" customHeight="1" x14ac:dyDescent="0.2">
      <c r="A444" s="52"/>
      <c r="B444" s="244" t="s">
        <v>227</v>
      </c>
      <c r="C444" s="186" t="s">
        <v>377</v>
      </c>
      <c r="D444" s="75">
        <v>2</v>
      </c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2"/>
    </row>
    <row r="445" spans="1:42" ht="19.5" customHeight="1" x14ac:dyDescent="0.2">
      <c r="A445" s="52"/>
      <c r="B445" s="202"/>
      <c r="C445" s="182" t="s">
        <v>210</v>
      </c>
      <c r="D445" s="75">
        <v>1</v>
      </c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2"/>
    </row>
    <row r="446" spans="1:42" ht="19.5" customHeight="1" x14ac:dyDescent="0.2">
      <c r="A446" s="52"/>
      <c r="B446" s="178"/>
      <c r="C446" s="171"/>
      <c r="D446" s="175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  <c r="AH446" s="117"/>
      <c r="AI446" s="117"/>
      <c r="AJ446" s="117"/>
      <c r="AK446" s="117"/>
      <c r="AL446" s="117"/>
      <c r="AM446" s="117"/>
      <c r="AN446" s="117"/>
      <c r="AO446" s="118"/>
      <c r="AP446" s="2"/>
    </row>
    <row r="447" spans="1:42" ht="19.5" customHeight="1" x14ac:dyDescent="0.2">
      <c r="A447" s="52"/>
      <c r="B447" s="247" t="s">
        <v>378</v>
      </c>
      <c r="C447" s="184" t="s">
        <v>362</v>
      </c>
      <c r="D447" s="75">
        <v>2</v>
      </c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2"/>
    </row>
    <row r="448" spans="1:42" ht="19.5" customHeight="1" x14ac:dyDescent="0.2">
      <c r="A448" s="52"/>
      <c r="B448" s="201"/>
      <c r="C448" s="184" t="s">
        <v>363</v>
      </c>
      <c r="D448" s="75">
        <v>1</v>
      </c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2"/>
    </row>
    <row r="449" spans="1:42" ht="19.5" customHeight="1" x14ac:dyDescent="0.2">
      <c r="A449" s="52"/>
      <c r="B449" s="202"/>
      <c r="C449" s="184" t="s">
        <v>364</v>
      </c>
      <c r="D449" s="75">
        <v>0</v>
      </c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2"/>
    </row>
    <row r="450" spans="1:42" ht="19.5" customHeight="1" x14ac:dyDescent="0.2">
      <c r="A450" s="52"/>
      <c r="B450" s="178"/>
      <c r="C450" s="171"/>
      <c r="D450" s="175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  <c r="AH450" s="117"/>
      <c r="AI450" s="117"/>
      <c r="AJ450" s="117"/>
      <c r="AK450" s="117"/>
      <c r="AL450" s="117"/>
      <c r="AM450" s="117"/>
      <c r="AN450" s="117"/>
      <c r="AO450" s="118"/>
      <c r="AP450" s="2"/>
    </row>
    <row r="451" spans="1:42" ht="19.5" customHeight="1" x14ac:dyDescent="0.2">
      <c r="A451" s="52"/>
      <c r="B451" s="250" t="s">
        <v>379</v>
      </c>
      <c r="C451" s="184" t="s">
        <v>362</v>
      </c>
      <c r="D451" s="75">
        <v>2</v>
      </c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2"/>
    </row>
    <row r="452" spans="1:42" ht="19.5" customHeight="1" x14ac:dyDescent="0.2">
      <c r="A452" s="52"/>
      <c r="B452" s="201"/>
      <c r="C452" s="184" t="s">
        <v>363</v>
      </c>
      <c r="D452" s="75">
        <v>1</v>
      </c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2"/>
    </row>
    <row r="453" spans="1:42" ht="19.5" customHeight="1" x14ac:dyDescent="0.2">
      <c r="A453" s="52"/>
      <c r="B453" s="202"/>
      <c r="C453" s="184" t="s">
        <v>364</v>
      </c>
      <c r="D453" s="75">
        <v>0</v>
      </c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2"/>
    </row>
    <row r="454" spans="1:42" ht="19.5" customHeight="1" x14ac:dyDescent="0.2">
      <c r="A454" s="52"/>
      <c r="B454" s="178"/>
      <c r="C454" s="171"/>
      <c r="D454" s="175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  <c r="AH454" s="117"/>
      <c r="AI454" s="117"/>
      <c r="AJ454" s="117"/>
      <c r="AK454" s="117"/>
      <c r="AL454" s="117"/>
      <c r="AM454" s="117"/>
      <c r="AN454" s="117"/>
      <c r="AO454" s="118"/>
      <c r="AP454" s="2"/>
    </row>
    <row r="455" spans="1:42" ht="19.5" customHeight="1" x14ac:dyDescent="0.2">
      <c r="A455" s="52"/>
      <c r="B455" s="244" t="s">
        <v>380</v>
      </c>
      <c r="C455" s="184" t="s">
        <v>362</v>
      </c>
      <c r="D455" s="75">
        <v>2</v>
      </c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2"/>
    </row>
    <row r="456" spans="1:42" ht="19.5" customHeight="1" x14ac:dyDescent="0.2">
      <c r="A456" s="52"/>
      <c r="B456" s="201"/>
      <c r="C456" s="184" t="s">
        <v>363</v>
      </c>
      <c r="D456" s="75">
        <v>1</v>
      </c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2"/>
    </row>
    <row r="457" spans="1:42" ht="19.5" customHeight="1" x14ac:dyDescent="0.2">
      <c r="A457" s="52"/>
      <c r="B457" s="202"/>
      <c r="C457" s="184" t="s">
        <v>364</v>
      </c>
      <c r="D457" s="75">
        <v>0</v>
      </c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2"/>
    </row>
    <row r="458" spans="1:42" ht="19.5" customHeight="1" x14ac:dyDescent="0.2">
      <c r="A458" s="52"/>
      <c r="B458" s="178"/>
      <c r="C458" s="171"/>
      <c r="D458" s="175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  <c r="AH458" s="117"/>
      <c r="AI458" s="117"/>
      <c r="AJ458" s="117"/>
      <c r="AK458" s="117"/>
      <c r="AL458" s="117"/>
      <c r="AM458" s="117"/>
      <c r="AN458" s="117"/>
      <c r="AO458" s="118"/>
      <c r="AP458" s="2"/>
    </row>
    <row r="459" spans="1:42" ht="19.5" customHeight="1" x14ac:dyDescent="0.2">
      <c r="A459" s="52"/>
      <c r="B459" s="244" t="s">
        <v>228</v>
      </c>
      <c r="C459" s="184" t="s">
        <v>362</v>
      </c>
      <c r="D459" s="75">
        <v>2</v>
      </c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2"/>
    </row>
    <row r="460" spans="1:42" ht="19.5" customHeight="1" x14ac:dyDescent="0.2">
      <c r="A460" s="52"/>
      <c r="B460" s="201"/>
      <c r="C460" s="184" t="s">
        <v>363</v>
      </c>
      <c r="D460" s="75">
        <v>1</v>
      </c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2"/>
    </row>
    <row r="461" spans="1:42" ht="19.5" customHeight="1" x14ac:dyDescent="0.2">
      <c r="A461" s="52"/>
      <c r="B461" s="202"/>
      <c r="C461" s="184" t="s">
        <v>364</v>
      </c>
      <c r="D461" s="75">
        <v>0</v>
      </c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2"/>
    </row>
    <row r="462" spans="1:42" ht="19.5" customHeight="1" x14ac:dyDescent="0.2">
      <c r="A462" s="52"/>
      <c r="B462" s="178"/>
      <c r="C462" s="174"/>
      <c r="D462" s="175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F462" s="117"/>
      <c r="AG462" s="117"/>
      <c r="AH462" s="117"/>
      <c r="AI462" s="117"/>
      <c r="AJ462" s="117"/>
      <c r="AK462" s="117"/>
      <c r="AL462" s="117"/>
      <c r="AM462" s="117"/>
      <c r="AN462" s="117"/>
      <c r="AO462" s="118"/>
      <c r="AP462" s="2"/>
    </row>
    <row r="463" spans="1:42" ht="19.5" customHeight="1" x14ac:dyDescent="0.2">
      <c r="A463" s="52"/>
      <c r="B463" s="244" t="s">
        <v>229</v>
      </c>
      <c r="C463" s="173">
        <v>-1</v>
      </c>
      <c r="D463" s="75">
        <v>3</v>
      </c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2"/>
    </row>
    <row r="464" spans="1:42" ht="19.5" customHeight="1" x14ac:dyDescent="0.2">
      <c r="A464" s="52"/>
      <c r="B464" s="201"/>
      <c r="C464" s="170" t="s">
        <v>326</v>
      </c>
      <c r="D464" s="75">
        <v>2</v>
      </c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2"/>
    </row>
    <row r="465" spans="1:42" ht="19.5" customHeight="1" x14ac:dyDescent="0.2">
      <c r="A465" s="52"/>
      <c r="B465" s="202"/>
      <c r="C465" s="170" t="s">
        <v>327</v>
      </c>
      <c r="D465" s="75">
        <v>1</v>
      </c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2"/>
    </row>
    <row r="466" spans="1:42" ht="19.5" customHeight="1" x14ac:dyDescent="0.2">
      <c r="A466" s="52"/>
      <c r="B466" s="178"/>
      <c r="C466" s="174"/>
      <c r="D466" s="175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  <c r="AH466" s="117"/>
      <c r="AI466" s="117"/>
      <c r="AJ466" s="117"/>
      <c r="AK466" s="117"/>
      <c r="AL466" s="117"/>
      <c r="AM466" s="117"/>
      <c r="AN466" s="117"/>
      <c r="AO466" s="118"/>
      <c r="AP466" s="2"/>
    </row>
    <row r="467" spans="1:42" ht="19.5" customHeight="1" x14ac:dyDescent="0.2">
      <c r="A467" s="52"/>
      <c r="B467" s="244" t="s">
        <v>230</v>
      </c>
      <c r="C467" s="170" t="s">
        <v>362</v>
      </c>
      <c r="D467" s="75">
        <v>3</v>
      </c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2"/>
    </row>
    <row r="468" spans="1:42" ht="19.5" customHeight="1" x14ac:dyDescent="0.2">
      <c r="A468" s="52"/>
      <c r="B468" s="201"/>
      <c r="C468" s="170" t="s">
        <v>363</v>
      </c>
      <c r="D468" s="75">
        <v>2</v>
      </c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2"/>
    </row>
    <row r="469" spans="1:42" ht="19.5" customHeight="1" x14ac:dyDescent="0.2">
      <c r="A469" s="52"/>
      <c r="B469" s="202"/>
      <c r="C469" s="170" t="s">
        <v>364</v>
      </c>
      <c r="D469" s="75">
        <v>1</v>
      </c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2"/>
    </row>
    <row r="470" spans="1:42" ht="19.5" customHeight="1" x14ac:dyDescent="0.2">
      <c r="A470" s="52"/>
      <c r="B470" s="179"/>
      <c r="C470" s="99"/>
      <c r="D470" s="187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59"/>
      <c r="AP470" s="2"/>
    </row>
    <row r="471" spans="1:42" ht="19.5" customHeight="1" x14ac:dyDescent="0.2">
      <c r="A471" s="188" t="s">
        <v>72</v>
      </c>
      <c r="B471" s="189" t="s">
        <v>231</v>
      </c>
      <c r="C471" s="25"/>
      <c r="D471" s="166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2"/>
      <c r="AP471" s="2"/>
    </row>
    <row r="472" spans="1:42" ht="19.5" customHeight="1" x14ac:dyDescent="0.2">
      <c r="A472" s="52"/>
      <c r="B472" s="190" t="s">
        <v>232</v>
      </c>
      <c r="C472" s="50"/>
      <c r="D472" s="168"/>
      <c r="E472" s="165"/>
      <c r="F472" s="165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  <c r="Z472" s="165"/>
      <c r="AA472" s="165"/>
      <c r="AB472" s="165"/>
      <c r="AC472" s="165"/>
      <c r="AD472" s="165"/>
      <c r="AE472" s="165"/>
      <c r="AF472" s="165"/>
      <c r="AG472" s="165"/>
      <c r="AH472" s="165"/>
      <c r="AI472" s="165"/>
      <c r="AJ472" s="165"/>
      <c r="AK472" s="165"/>
      <c r="AL472" s="165"/>
      <c r="AM472" s="165"/>
      <c r="AN472" s="165"/>
      <c r="AO472" s="65"/>
      <c r="AP472" s="2"/>
    </row>
    <row r="473" spans="1:42" ht="19.5" customHeight="1" x14ac:dyDescent="0.2">
      <c r="A473" s="52"/>
      <c r="B473" s="191" t="s">
        <v>381</v>
      </c>
      <c r="C473" s="53" t="s">
        <v>382</v>
      </c>
      <c r="D473" s="75">
        <v>2</v>
      </c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2"/>
    </row>
    <row r="474" spans="1:42" ht="19.5" customHeight="1" x14ac:dyDescent="0.2">
      <c r="A474" s="52"/>
      <c r="B474" s="191" t="s">
        <v>383</v>
      </c>
      <c r="C474" s="74" t="s">
        <v>233</v>
      </c>
      <c r="D474" s="75">
        <v>1</v>
      </c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2"/>
    </row>
    <row r="475" spans="1:42" ht="19.5" customHeight="1" x14ac:dyDescent="0.2">
      <c r="A475" s="52"/>
      <c r="B475" s="192" t="s">
        <v>384</v>
      </c>
      <c r="C475" s="53" t="s">
        <v>234</v>
      </c>
      <c r="D475" s="75">
        <v>0</v>
      </c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2"/>
    </row>
    <row r="476" spans="1:42" ht="19.5" customHeight="1" x14ac:dyDescent="0.2">
      <c r="A476" s="52"/>
      <c r="B476" s="192" t="s">
        <v>385</v>
      </c>
      <c r="C476" s="70"/>
      <c r="D476" s="187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59"/>
      <c r="AP476" s="2"/>
    </row>
    <row r="477" spans="1:42" ht="19.5" customHeight="1" x14ac:dyDescent="0.2">
      <c r="A477" s="52"/>
      <c r="B477" s="192" t="s">
        <v>386</v>
      </c>
      <c r="C477" s="67"/>
      <c r="D477" s="19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59"/>
      <c r="AP477" s="2"/>
    </row>
    <row r="478" spans="1:42" ht="19.5" customHeight="1" x14ac:dyDescent="0.2">
      <c r="A478" s="52"/>
      <c r="B478" s="192" t="s">
        <v>387</v>
      </c>
      <c r="C478" s="67"/>
      <c r="D478" s="19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59"/>
      <c r="AP478" s="2"/>
    </row>
    <row r="479" spans="1:42" ht="19.5" customHeight="1" x14ac:dyDescent="0.2">
      <c r="A479" s="95"/>
      <c r="B479" s="179"/>
      <c r="C479" s="67"/>
      <c r="D479" s="19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59"/>
      <c r="AP479" s="2"/>
    </row>
    <row r="480" spans="1:42" ht="19.5" customHeight="1" x14ac:dyDescent="0.2">
      <c r="A480" s="188" t="s">
        <v>235</v>
      </c>
      <c r="B480" s="193" t="s">
        <v>236</v>
      </c>
      <c r="C480" s="194"/>
      <c r="D480" s="195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62"/>
      <c r="AP480" s="2"/>
    </row>
    <row r="481" spans="1:42" ht="19.5" customHeight="1" x14ac:dyDescent="0.2">
      <c r="A481" s="196"/>
      <c r="B481" s="244" t="s">
        <v>388</v>
      </c>
      <c r="C481" s="74" t="s">
        <v>70</v>
      </c>
      <c r="D481" s="75">
        <v>3</v>
      </c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2"/>
    </row>
    <row r="482" spans="1:42" ht="19.5" customHeight="1" x14ac:dyDescent="0.2">
      <c r="A482" s="52"/>
      <c r="B482" s="214"/>
      <c r="C482" s="136" t="s">
        <v>71</v>
      </c>
      <c r="D482" s="150">
        <v>0</v>
      </c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2"/>
    </row>
    <row r="483" spans="1:42" ht="24.75" customHeight="1" x14ac:dyDescent="0.2">
      <c r="A483" s="248" t="s">
        <v>237</v>
      </c>
      <c r="B483" s="217"/>
      <c r="C483" s="217"/>
      <c r="D483" s="218"/>
      <c r="E483" s="197">
        <f t="shared" ref="E483:AO483" si="1">SUM(E14:E482)</f>
        <v>0</v>
      </c>
      <c r="F483" s="197">
        <f t="shared" si="1"/>
        <v>0</v>
      </c>
      <c r="G483" s="197">
        <f t="shared" si="1"/>
        <v>0</v>
      </c>
      <c r="H483" s="197">
        <f t="shared" si="1"/>
        <v>0</v>
      </c>
      <c r="I483" s="197">
        <f t="shared" si="1"/>
        <v>0</v>
      </c>
      <c r="J483" s="197">
        <f t="shared" si="1"/>
        <v>0</v>
      </c>
      <c r="K483" s="197">
        <f t="shared" si="1"/>
        <v>0</v>
      </c>
      <c r="L483" s="197">
        <f t="shared" si="1"/>
        <v>0</v>
      </c>
      <c r="M483" s="197">
        <f t="shared" si="1"/>
        <v>0</v>
      </c>
      <c r="N483" s="197">
        <f t="shared" si="1"/>
        <v>0</v>
      </c>
      <c r="O483" s="197">
        <f t="shared" si="1"/>
        <v>0</v>
      </c>
      <c r="P483" s="197">
        <f t="shared" si="1"/>
        <v>0</v>
      </c>
      <c r="Q483" s="197">
        <f t="shared" si="1"/>
        <v>0</v>
      </c>
      <c r="R483" s="197">
        <f t="shared" si="1"/>
        <v>0</v>
      </c>
      <c r="S483" s="197">
        <f t="shared" si="1"/>
        <v>0</v>
      </c>
      <c r="T483" s="197">
        <f t="shared" si="1"/>
        <v>0</v>
      </c>
      <c r="U483" s="197">
        <f t="shared" si="1"/>
        <v>11</v>
      </c>
      <c r="V483" s="197">
        <f t="shared" si="1"/>
        <v>0</v>
      </c>
      <c r="W483" s="197">
        <f t="shared" si="1"/>
        <v>0</v>
      </c>
      <c r="X483" s="197">
        <f t="shared" si="1"/>
        <v>0</v>
      </c>
      <c r="Y483" s="197">
        <f t="shared" si="1"/>
        <v>0</v>
      </c>
      <c r="Z483" s="197">
        <f t="shared" si="1"/>
        <v>0</v>
      </c>
      <c r="AA483" s="197">
        <f t="shared" si="1"/>
        <v>0</v>
      </c>
      <c r="AB483" s="197">
        <f t="shared" si="1"/>
        <v>0</v>
      </c>
      <c r="AC483" s="197">
        <f t="shared" si="1"/>
        <v>0</v>
      </c>
      <c r="AD483" s="197">
        <f t="shared" si="1"/>
        <v>0</v>
      </c>
      <c r="AE483" s="197">
        <f t="shared" si="1"/>
        <v>0</v>
      </c>
      <c r="AF483" s="197">
        <f t="shared" si="1"/>
        <v>0</v>
      </c>
      <c r="AG483" s="197">
        <f t="shared" si="1"/>
        <v>0</v>
      </c>
      <c r="AH483" s="197">
        <f t="shared" si="1"/>
        <v>7</v>
      </c>
      <c r="AI483" s="197">
        <f t="shared" si="1"/>
        <v>0</v>
      </c>
      <c r="AJ483" s="197">
        <f t="shared" si="1"/>
        <v>0</v>
      </c>
      <c r="AK483" s="197">
        <f t="shared" si="1"/>
        <v>0</v>
      </c>
      <c r="AL483" s="197">
        <f t="shared" si="1"/>
        <v>0</v>
      </c>
      <c r="AM483" s="197">
        <f t="shared" si="1"/>
        <v>0</v>
      </c>
      <c r="AN483" s="197">
        <f t="shared" si="1"/>
        <v>0</v>
      </c>
      <c r="AO483" s="197">
        <f t="shared" si="1"/>
        <v>0</v>
      </c>
      <c r="AP483" s="2"/>
    </row>
    <row r="484" spans="1:42" ht="24.75" customHeight="1" x14ac:dyDescent="0.2">
      <c r="A484" s="249" t="s">
        <v>238</v>
      </c>
      <c r="B484" s="217"/>
      <c r="C484" s="217"/>
      <c r="D484" s="218"/>
      <c r="E484" s="198" t="e">
        <f t="array" aca="1" ref="E484" ca="1">_xludf.IFS(E483&lt;160,"Pratama",E483&lt;175,"Madya",E483&lt;195,"Purnama",E483&lt;=200,"Mandiri")</f>
        <v>#NAME?</v>
      </c>
      <c r="F484" s="198" t="e">
        <f t="array" aca="1" ref="F484" ca="1">_xludf.IFS(F483&lt;160,"Pratama",F483&lt;175,"Madya",F483&lt;195,"Purnama",F483&lt;=200,"Mandiri")</f>
        <v>#NAME?</v>
      </c>
      <c r="G484" s="198" t="e">
        <f t="array" aca="1" ref="G484" ca="1">_xludf.IFS(G483&lt;160,"Pratama",G483&lt;175,"Madya",G483&lt;195,"Purnama",G483&lt;=200,"Mandiri")</f>
        <v>#NAME?</v>
      </c>
      <c r="H484" s="198" t="e">
        <f t="array" aca="1" ref="H484" ca="1">_xludf.IFS(H483&lt;160,"Pratama",H483&lt;175,"Madya",H483&lt;195,"Purnama",H483&lt;=200,"Mandiri")</f>
        <v>#NAME?</v>
      </c>
      <c r="I484" s="198" t="e">
        <f t="array" aca="1" ref="I484" ca="1">_xludf.IFS(I483&lt;160,"Pratama",I483&lt;175,"Madya",I483&lt;195,"Purnama",I483&lt;=200,"Mandiri")</f>
        <v>#NAME?</v>
      </c>
      <c r="J484" s="198" t="e">
        <f t="array" aca="1" ref="J484" ca="1">_xludf.IFS(J483&lt;160,"Pratama",J483&lt;175,"Madya",J483&lt;195,"Purnama",J483&lt;=200,"Mandiri")</f>
        <v>#NAME?</v>
      </c>
      <c r="K484" s="198" t="e">
        <f t="array" aca="1" ref="K484" ca="1">_xludf.IFS(K483&lt;160,"Pratama",K483&lt;175,"Madya",K483&lt;195,"Purnama",K483&lt;=200,"Mandiri")</f>
        <v>#NAME?</v>
      </c>
      <c r="L484" s="198" t="e">
        <f t="array" aca="1" ref="L484" ca="1">_xludf.IFS(L483&lt;160,"Pratama",L483&lt;175,"Madya",L483&lt;195,"Purnama",L483&lt;=200,"Mandiri")</f>
        <v>#NAME?</v>
      </c>
      <c r="M484" s="198" t="e">
        <f t="array" aca="1" ref="M484" ca="1">_xludf.IFS(M483&lt;160,"Pratama",M483&lt;175,"Madya",M483&lt;195,"Purnama",M483&lt;=200,"Mandiri")</f>
        <v>#NAME?</v>
      </c>
      <c r="N484" s="198" t="e">
        <f t="array" aca="1" ref="N484" ca="1">_xludf.IFS(N483&lt;160,"Pratama",N483&lt;175,"Madya",N483&lt;195,"Purnama",N483&lt;=200,"Mandiri")</f>
        <v>#NAME?</v>
      </c>
      <c r="O484" s="198" t="e">
        <f t="array" aca="1" ref="O484" ca="1">_xludf.IFS(O483&lt;160,"Pratama",O483&lt;175,"Madya",O483&lt;195,"Purnama",O483&lt;=200,"Mandiri")</f>
        <v>#NAME?</v>
      </c>
      <c r="P484" s="198" t="e">
        <f t="array" aca="1" ref="P484" ca="1">_xludf.IFS(P483&lt;160,"Pratama",P483&lt;175,"Madya",P483&lt;195,"Purnama",P483&lt;=200,"Mandiri")</f>
        <v>#NAME?</v>
      </c>
      <c r="Q484" s="198" t="e">
        <f t="array" aca="1" ref="Q484" ca="1">_xludf.IFS(Q483&lt;160,"Pratama",Q483&lt;175,"Madya",Q483&lt;195,"Purnama",Q483&lt;=200,"Mandiri")</f>
        <v>#NAME?</v>
      </c>
      <c r="R484" s="198" t="e">
        <f t="array" aca="1" ref="R484" ca="1">_xludf.IFS(R483&lt;160,"Pratama",R483&lt;175,"Madya",R483&lt;195,"Purnama",R483&lt;=200,"Mandiri")</f>
        <v>#NAME?</v>
      </c>
      <c r="S484" s="198" t="e">
        <f t="array" aca="1" ref="S484" ca="1">_xludf.IFS(S483&lt;160,"Pratama",S483&lt;175,"Madya",S483&lt;195,"Purnama",S483&lt;=200,"Mandiri")</f>
        <v>#NAME?</v>
      </c>
      <c r="T484" s="198" t="e">
        <f t="array" aca="1" ref="T484" ca="1">_xludf.IFS(T483&lt;160,"Pratama",T483&lt;175,"Madya",T483&lt;195,"Purnama",T483&lt;=200,"Mandiri")</f>
        <v>#NAME?</v>
      </c>
      <c r="U484" s="198" t="e">
        <f t="array" aca="1" ref="U484" ca="1">_xludf.IFS(U483&lt;160,"Pratama",U483&lt;175,"Madya",U483&lt;195,"Purnama",U483&lt;=200,"Mandiri")</f>
        <v>#NAME?</v>
      </c>
      <c r="V484" s="198" t="e">
        <f t="array" aca="1" ref="V484" ca="1">_xludf.IFS(V483&lt;160,"Pratama",V483&lt;175,"Madya",V483&lt;195,"Purnama",V483&lt;=200,"Mandiri")</f>
        <v>#NAME?</v>
      </c>
      <c r="W484" s="198" t="e">
        <f t="array" aca="1" ref="W484" ca="1">_xludf.IFS(W483&lt;160,"Pratama",W483&lt;175,"Madya",W483&lt;195,"Purnama",W483&lt;=200,"Mandiri")</f>
        <v>#NAME?</v>
      </c>
      <c r="X484" s="198" t="e">
        <f t="array" aca="1" ref="X484" ca="1">_xludf.IFS(X483&lt;160,"Pratama",X483&lt;175,"Madya",X483&lt;195,"Purnama",X483&lt;=200,"Mandiri")</f>
        <v>#NAME?</v>
      </c>
      <c r="Y484" s="198" t="e">
        <f t="array" aca="1" ref="Y484" ca="1">_xludf.IFS(Y483&lt;160,"Pratama",Y483&lt;175,"Madya",Y483&lt;195,"Purnama",Y483&lt;=200,"Mandiri")</f>
        <v>#NAME?</v>
      </c>
      <c r="Z484" s="198" t="e">
        <f t="array" aca="1" ref="Z484" ca="1">_xludf.IFS(Z483&lt;160,"Pratama",Z483&lt;175,"Madya",Z483&lt;195,"Purnama",Z483&lt;=200,"Mandiri")</f>
        <v>#NAME?</v>
      </c>
      <c r="AA484" s="198" t="e">
        <f t="array" aca="1" ref="AA484" ca="1">_xludf.IFS(AA483&lt;160,"Pratama",AA483&lt;175,"Madya",AA483&lt;195,"Purnama",AA483&lt;=200,"Mandiri")</f>
        <v>#NAME?</v>
      </c>
      <c r="AB484" s="198" t="e">
        <f t="array" aca="1" ref="AB484" ca="1">_xludf.IFS(AB483&lt;160,"Pratama",AB483&lt;175,"Madya",AB483&lt;195,"Purnama",AB483&lt;=200,"Mandiri")</f>
        <v>#NAME?</v>
      </c>
      <c r="AC484" s="198" t="e">
        <f t="array" aca="1" ref="AC484" ca="1">_xludf.IFS(AC483&lt;160,"Pratama",AC483&lt;175,"Madya",AC483&lt;195,"Purnama",AC483&lt;=200,"Mandiri")</f>
        <v>#NAME?</v>
      </c>
      <c r="AD484" s="198" t="e">
        <f t="array" aca="1" ref="AD484" ca="1">_xludf.IFS(AD483&lt;160,"Pratama",AD483&lt;175,"Madya",AD483&lt;195,"Purnama",AD483&lt;=200,"Mandiri")</f>
        <v>#NAME?</v>
      </c>
      <c r="AE484" s="198" t="e">
        <f t="array" aca="1" ref="AE484" ca="1">_xludf.IFS(AE483&lt;160,"Pratama",AE483&lt;175,"Madya",AE483&lt;195,"Purnama",AE483&lt;=200,"Mandiri")</f>
        <v>#NAME?</v>
      </c>
      <c r="AF484" s="198" t="e">
        <f t="array" aca="1" ref="AF484" ca="1">_xludf.IFS(AF483&lt;160,"Pratama",AF483&lt;175,"Madya",AF483&lt;195,"Purnama",AF483&lt;=200,"Mandiri")</f>
        <v>#NAME?</v>
      </c>
      <c r="AG484" s="198" t="e">
        <f t="array" aca="1" ref="AG484" ca="1">_xludf.IFS(AG483&lt;160,"Pratama",AG483&lt;175,"Madya",AG483&lt;195,"Purnama",AG483&lt;=200,"Mandiri")</f>
        <v>#NAME?</v>
      </c>
      <c r="AH484" s="198" t="e">
        <f t="array" aca="1" ref="AH484" ca="1">_xludf.IFS(AH483&lt;160,"Pratama",AH483&lt;175,"Madya",AH483&lt;195,"Purnama",AH483&lt;=200,"Mandiri")</f>
        <v>#NAME?</v>
      </c>
      <c r="AI484" s="198" t="e">
        <f t="array" aca="1" ref="AI484" ca="1">_xludf.IFS(AI483&lt;160,"Pratama",AI483&lt;175,"Madya",AI483&lt;195,"Purnama",AI483&lt;=200,"Mandiri")</f>
        <v>#NAME?</v>
      </c>
      <c r="AJ484" s="198" t="e">
        <f t="array" aca="1" ref="AJ484" ca="1">_xludf.IFS(AJ483&lt;160,"Pratama",AJ483&lt;175,"Madya",AJ483&lt;195,"Purnama",AJ483&lt;=200,"Mandiri")</f>
        <v>#NAME?</v>
      </c>
      <c r="AK484" s="198" t="e">
        <f t="array" aca="1" ref="AK484" ca="1">_xludf.IFS(AK483&lt;160,"Pratama",AK483&lt;175,"Madya",AK483&lt;195,"Purnama",AK483&lt;=200,"Mandiri")</f>
        <v>#NAME?</v>
      </c>
      <c r="AL484" s="198" t="e">
        <f t="array" aca="1" ref="AL484" ca="1">_xludf.IFS(AL483&lt;160,"Pratama",AL483&lt;175,"Madya",AL483&lt;195,"Purnama",AL483&lt;=200,"Mandiri")</f>
        <v>#NAME?</v>
      </c>
      <c r="AM484" s="198" t="e">
        <f t="array" aca="1" ref="AM484" ca="1">_xludf.IFS(AM483&lt;160,"Pratama",AM483&lt;175,"Madya",AM483&lt;195,"Purnama",AM483&lt;=200,"Mandiri")</f>
        <v>#NAME?</v>
      </c>
      <c r="AN484" s="198" t="e">
        <f t="array" aca="1" ref="AN484" ca="1">_xludf.IFS(AN483&lt;160,"Pratama",AN483&lt;175,"Madya",AN483&lt;195,"Purnama",AN483&lt;=200,"Mandiri")</f>
        <v>#NAME?</v>
      </c>
      <c r="AO484" s="198" t="e">
        <f t="array" aca="1" ref="AO484" ca="1">_xludf.IFS(AO483&lt;160,"Pratama",AO483&lt;175,"Madya",AO483&lt;195,"Purnama",AO483&lt;=200,"Mandiri")</f>
        <v>#NAME?</v>
      </c>
      <c r="AP484" s="2"/>
    </row>
    <row r="485" spans="1:42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2.75" customHeight="1" x14ac:dyDescent="0.2">
      <c r="A488" s="2"/>
      <c r="B488" s="199" t="s">
        <v>389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2.75" customHeight="1" x14ac:dyDescent="0.2">
      <c r="A489" s="2"/>
      <c r="B489" s="199" t="s">
        <v>390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2.75" customHeight="1" x14ac:dyDescent="0.2">
      <c r="A490" s="2"/>
      <c r="B490" s="199" t="s">
        <v>391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2.75" customHeight="1" x14ac:dyDescent="0.2">
      <c r="A491" s="2"/>
      <c r="B491" s="199" t="s">
        <v>392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</sheetData>
  <mergeCells count="120">
    <mergeCell ref="B298:B300"/>
    <mergeCell ref="B302:B304"/>
    <mergeCell ref="B306:B308"/>
    <mergeCell ref="B310:B312"/>
    <mergeCell ref="B314:B316"/>
    <mergeCell ref="B318:B320"/>
    <mergeCell ref="B322:B324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56:B58"/>
    <mergeCell ref="B60:D60"/>
    <mergeCell ref="B80:D80"/>
    <mergeCell ref="B86:D86"/>
    <mergeCell ref="B99:D99"/>
    <mergeCell ref="B109:B111"/>
    <mergeCell ref="B113:B115"/>
    <mergeCell ref="B117:B118"/>
    <mergeCell ref="B120:D120"/>
    <mergeCell ref="B14:B15"/>
    <mergeCell ref="B17:D17"/>
    <mergeCell ref="B18:D18"/>
    <mergeCell ref="B19:B20"/>
    <mergeCell ref="B22:B23"/>
    <mergeCell ref="B25:B26"/>
    <mergeCell ref="B28:B29"/>
    <mergeCell ref="B31:D31"/>
    <mergeCell ref="B32:D32"/>
    <mergeCell ref="B420:B422"/>
    <mergeCell ref="B424:B426"/>
    <mergeCell ref="B428:B430"/>
    <mergeCell ref="B432:B434"/>
    <mergeCell ref="B463:B465"/>
    <mergeCell ref="B467:B469"/>
    <mergeCell ref="B481:B482"/>
    <mergeCell ref="A483:D483"/>
    <mergeCell ref="A484:D484"/>
    <mergeCell ref="B436:B438"/>
    <mergeCell ref="B440:B442"/>
    <mergeCell ref="B444:B445"/>
    <mergeCell ref="B447:B449"/>
    <mergeCell ref="B451:B453"/>
    <mergeCell ref="B455:B457"/>
    <mergeCell ref="B459:B461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105:D105"/>
    <mergeCell ref="B106:B107"/>
    <mergeCell ref="E135:AN135"/>
    <mergeCell ref="B327:B329"/>
    <mergeCell ref="B331:B333"/>
    <mergeCell ref="B335:B337"/>
    <mergeCell ref="B339:B341"/>
    <mergeCell ref="B343:B345"/>
    <mergeCell ref="B347:B349"/>
    <mergeCell ref="B126:D126"/>
    <mergeCell ref="B128:B129"/>
    <mergeCell ref="B135:D135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E2:G2"/>
    <mergeCell ref="O2:Q2"/>
    <mergeCell ref="E3:G3"/>
    <mergeCell ref="O3:Q3"/>
    <mergeCell ref="U8:AD8"/>
    <mergeCell ref="AE8:AI8"/>
    <mergeCell ref="AJ8:AO8"/>
    <mergeCell ref="E4:G4"/>
    <mergeCell ref="J4:L4"/>
    <mergeCell ref="O4:Q4"/>
    <mergeCell ref="E5:G5"/>
    <mergeCell ref="J5:L5"/>
    <mergeCell ref="O5:Q5"/>
    <mergeCell ref="E8:T8"/>
    <mergeCell ref="Y1:Z1"/>
    <mergeCell ref="Y2:AA2"/>
    <mergeCell ref="Y3:AA3"/>
    <mergeCell ref="Y4:AA4"/>
    <mergeCell ref="Y5:AA5"/>
    <mergeCell ref="J2:L2"/>
    <mergeCell ref="J3:L3"/>
    <mergeCell ref="T2:V2"/>
    <mergeCell ref="T3:V3"/>
    <mergeCell ref="T4:V4"/>
    <mergeCell ref="T5:V5"/>
    <mergeCell ref="J1:K1"/>
    <mergeCell ref="O1:P1"/>
    <mergeCell ref="T1:U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defaultColWidth="11.21875" defaultRowHeight="15" customHeight="1" x14ac:dyDescent="0.2"/>
  <cols>
    <col min="1" max="6" width="10.48046875" customWidth="1"/>
    <col min="7" max="26" width="11.09765625" customWidth="1"/>
  </cols>
  <sheetData>
    <row r="1" spans="1:1" ht="15.75" customHeight="1" x14ac:dyDescent="0.2">
      <c r="A1" s="200" t="s">
        <v>393</v>
      </c>
    </row>
    <row r="2" spans="1:1" ht="15.75" customHeight="1" x14ac:dyDescent="0.2"/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DATA POSYANDU AKTIF</vt:lpstr>
      <vt:lpstr>DATA TELAAH POSYANDU NON-ILP</vt:lpstr>
      <vt:lpstr>KDKD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dcterms:created xsi:type="dcterms:W3CDTF">2023-01-06T02:49:29Z</dcterms:created>
</cp:coreProperties>
</file>