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B th 2022\"/>
    </mc:Choice>
  </mc:AlternateContent>
  <xr:revisionPtr revIDLastSave="0" documentId="8_{A0EE6147-C8FD-40B0-8472-6892ED877E32}" xr6:coauthVersionLast="47" xr6:coauthVersionMax="47" xr10:uidLastSave="{00000000-0000-0000-0000-000000000000}"/>
  <bookViews>
    <workbookView xWindow="-110" yWindow="-110" windowWidth="19420" windowHeight="10300" xr2:uid="{BAC57590-357C-49BD-95C0-30A3B6142D0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J8" i="1" s="1"/>
  <c r="I7" i="1"/>
  <c r="G7" i="1"/>
  <c r="J7" i="1" s="1"/>
  <c r="J6" i="1"/>
  <c r="I6" i="1"/>
  <c r="G6" i="1"/>
  <c r="I5" i="1"/>
  <c r="J5" i="1" s="1"/>
  <c r="G5" i="1"/>
  <c r="I4" i="1"/>
  <c r="J4" i="1" s="1"/>
  <c r="G4" i="1"/>
  <c r="J3" i="1"/>
  <c r="I3" i="1"/>
  <c r="G3" i="1"/>
  <c r="I2" i="1"/>
  <c r="J2" i="1" s="1"/>
  <c r="K1" i="1" s="1"/>
  <c r="G2" i="1"/>
</calcChain>
</file>

<file path=xl/sharedStrings.xml><?xml version="1.0" encoding="utf-8"?>
<sst xmlns="http://schemas.openxmlformats.org/spreadsheetml/2006/main" count="21" uniqueCount="15">
  <si>
    <r>
      <rPr>
        <b/>
        <sz val="12"/>
        <color theme="1"/>
        <rFont val="Tahoma"/>
      </rPr>
      <t>2.1.3.6. Pelayanan Keluarga Berencana (KB)</t>
    </r>
    <r>
      <rPr>
        <sz val="12"/>
        <color rgb="FF000000"/>
        <rFont val="Tahoma"/>
      </rPr>
      <t> </t>
    </r>
  </si>
  <si>
    <t>1.</t>
  </si>
  <si>
    <t>KB aktif (Contraceptive Prevalence Rate/ CPR)</t>
  </si>
  <si>
    <t>Orang</t>
  </si>
  <si>
    <t xml:space="preserve">2. </t>
  </si>
  <si>
    <t xml:space="preserve">Peserta KB baru </t>
  </si>
  <si>
    <t xml:space="preserve">3.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</si>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</sst>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  <font>
      <sz val="13"/>
      <color theme="1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9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A787-7FCB-40F5-970F-82CFAA4C0F16}">
  <dimension ref="A1:K8"/>
  <sheetViews>
    <sheetView tabSelected="1" workbookViewId="0">
      <selection sqref="A1:K8"/>
    </sheetView>
  </sheetViews>
  <sheetFormatPr defaultRowHeight="14.5" x14ac:dyDescent="0.35"/>
  <sheetData>
    <row r="1" spans="1:11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AVERAGE(J2:J8)</f>
        <v>75.172449375820165</v>
      </c>
    </row>
    <row r="2" spans="1:11" ht="19.5" x14ac:dyDescent="0.35">
      <c r="A2" s="9" t="s">
        <v>1</v>
      </c>
      <c r="B2" s="10" t="s">
        <v>2</v>
      </c>
      <c r="C2" s="3"/>
      <c r="D2" s="11">
        <v>0.7</v>
      </c>
      <c r="E2" s="12" t="s">
        <v>3</v>
      </c>
      <c r="F2" s="13">
        <v>11364</v>
      </c>
      <c r="G2" s="14">
        <f t="shared" ref="G2:G3" si="0">D2*F2</f>
        <v>7954.7999999999993</v>
      </c>
      <c r="H2" s="6">
        <v>8047</v>
      </c>
      <c r="I2" s="7">
        <f t="shared" ref="I2:I8" si="1">H2/F2*100</f>
        <v>70.8113340373108</v>
      </c>
      <c r="J2" s="7">
        <f>IF(I2&lt;65,I2,IF(I2&lt;=70,100,IF(I2&lt;=75,90,IF(I2&lt;=80,80,IF(I2&lt;=85,70,IF(I2&lt;=90,60,IF(I2&lt;=100,50, )))))))</f>
        <v>90</v>
      </c>
      <c r="K2" s="15"/>
    </row>
    <row r="3" spans="1:11" ht="19.5" x14ac:dyDescent="0.35">
      <c r="A3" s="16" t="s">
        <v>4</v>
      </c>
      <c r="B3" s="10" t="s">
        <v>5</v>
      </c>
      <c r="C3" s="3"/>
      <c r="D3" s="11">
        <v>0.1</v>
      </c>
      <c r="E3" s="12" t="s">
        <v>3</v>
      </c>
      <c r="F3" s="13">
        <v>11364</v>
      </c>
      <c r="G3" s="14">
        <f t="shared" si="0"/>
        <v>1136.4000000000001</v>
      </c>
      <c r="H3" s="6">
        <v>531</v>
      </c>
      <c r="I3" s="7">
        <f t="shared" si="1"/>
        <v>4.6726504751847937</v>
      </c>
      <c r="J3" s="7">
        <f>IF(H3/G3*100&gt;=100,100,IF(H3/G3*100&lt;100,H3/G3*100))</f>
        <v>46.726504751847934</v>
      </c>
      <c r="K3" s="15"/>
    </row>
    <row r="4" spans="1:11" ht="17.5" x14ac:dyDescent="0.35">
      <c r="A4" s="16" t="s">
        <v>6</v>
      </c>
      <c r="B4" s="10" t="s">
        <v>7</v>
      </c>
      <c r="C4" s="3"/>
      <c r="D4" s="12" t="s">
        <v>8</v>
      </c>
      <c r="E4" s="12" t="s">
        <v>3</v>
      </c>
      <c r="F4" s="17">
        <v>8173</v>
      </c>
      <c r="G4" s="14">
        <f>10%*F4</f>
        <v>817.30000000000007</v>
      </c>
      <c r="H4" s="6">
        <v>549</v>
      </c>
      <c r="I4" s="7">
        <f t="shared" si="1"/>
        <v>6.7172396916676869</v>
      </c>
      <c r="J4" s="7">
        <f>IF(I4&lt;10,100,IF(I4&lt;=12.5,75,IF(I4&lt;=15,50,IF(I4&lt;=17.5,25,IF(I4&gt;17.5,0)))))</f>
        <v>100</v>
      </c>
      <c r="K4" s="15"/>
    </row>
    <row r="5" spans="1:11" ht="17.5" x14ac:dyDescent="0.35">
      <c r="A5" s="16" t="s">
        <v>9</v>
      </c>
      <c r="B5" s="10" t="s">
        <v>10</v>
      </c>
      <c r="C5" s="3"/>
      <c r="D5" s="16" t="s">
        <v>11</v>
      </c>
      <c r="E5" s="12" t="s">
        <v>3</v>
      </c>
      <c r="F5" s="18">
        <v>11451</v>
      </c>
      <c r="G5" s="14">
        <f>3.5%*F5</f>
        <v>400.78500000000003</v>
      </c>
      <c r="H5" s="6">
        <v>1</v>
      </c>
      <c r="I5" s="7">
        <f t="shared" si="1"/>
        <v>8.7328617587983572E-3</v>
      </c>
      <c r="J5" s="7">
        <f>IF(I5&lt;3.5,100,IF(I5&lt;=4.5,75,IF(I5&lt;=7.5,50,IF(I5&lt;=10,25,IF(I5&gt;10,0)))))</f>
        <v>100</v>
      </c>
      <c r="K5" s="15"/>
    </row>
    <row r="6" spans="1:11" ht="17.5" x14ac:dyDescent="0.35">
      <c r="A6" s="16">
        <v>5</v>
      </c>
      <c r="B6" s="10" t="s">
        <v>12</v>
      </c>
      <c r="C6" s="3"/>
      <c r="D6" s="19">
        <v>0.8</v>
      </c>
      <c r="E6" s="12" t="s">
        <v>3</v>
      </c>
      <c r="F6" s="18">
        <v>2273</v>
      </c>
      <c r="G6" s="14">
        <f t="shared" ref="G6:G8" si="2">D6*F6</f>
        <v>1818.4</v>
      </c>
      <c r="H6" s="6">
        <v>702</v>
      </c>
      <c r="I6" s="7">
        <f t="shared" si="1"/>
        <v>30.884293884733832</v>
      </c>
      <c r="J6" s="7">
        <f t="shared" ref="J6:J8" si="3">IF(H6/G6*100&gt;=100,100,IF(H6/G6*100&lt;100,H6/G6*100))</f>
        <v>38.605367355917288</v>
      </c>
      <c r="K6" s="15"/>
    </row>
    <row r="7" spans="1:11" ht="17.5" x14ac:dyDescent="0.35">
      <c r="A7" s="16">
        <v>6</v>
      </c>
      <c r="B7" s="20" t="s">
        <v>13</v>
      </c>
      <c r="C7" s="3"/>
      <c r="D7" s="21">
        <v>0.6</v>
      </c>
      <c r="E7" s="12" t="s">
        <v>3</v>
      </c>
      <c r="F7" s="18">
        <v>914</v>
      </c>
      <c r="G7" s="14">
        <f t="shared" si="2"/>
        <v>548.4</v>
      </c>
      <c r="H7" s="6">
        <v>279</v>
      </c>
      <c r="I7" s="7">
        <f t="shared" si="1"/>
        <v>30.525164113785557</v>
      </c>
      <c r="J7" s="7">
        <f t="shared" si="3"/>
        <v>50.875273522975931</v>
      </c>
      <c r="K7" s="15"/>
    </row>
    <row r="8" spans="1:11" ht="17.5" x14ac:dyDescent="0.35">
      <c r="A8" s="16">
        <v>7</v>
      </c>
      <c r="B8" s="10" t="s">
        <v>14</v>
      </c>
      <c r="C8" s="3"/>
      <c r="D8" s="21">
        <v>0.65</v>
      </c>
      <c r="E8" s="12" t="s">
        <v>3</v>
      </c>
      <c r="F8" s="18">
        <v>236</v>
      </c>
      <c r="G8" s="14">
        <f t="shared" si="2"/>
        <v>153.4</v>
      </c>
      <c r="H8" s="6">
        <v>158</v>
      </c>
      <c r="I8" s="7">
        <f t="shared" si="1"/>
        <v>66.949152542372886</v>
      </c>
      <c r="J8" s="7">
        <f t="shared" si="3"/>
        <v>100</v>
      </c>
      <c r="K8" s="15"/>
    </row>
  </sheetData>
  <mergeCells count="8">
    <mergeCell ref="B7:C7"/>
    <mergeCell ref="B8:C8"/>
    <mergeCell ref="A1:E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2025-01-10T02:30:50Z</dcterms:created>
  <dcterms:modified xsi:type="dcterms:W3CDTF">2025-01-10T02:31:18Z</dcterms:modified>
</cp:coreProperties>
</file>