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atudata\upload\"/>
    </mc:Choice>
  </mc:AlternateContent>
  <bookViews>
    <workbookView xWindow="0" yWindow="0" windowWidth="20490" windowHeight="7755"/>
  </bookViews>
  <sheets>
    <sheet name="Sheet10" sheetId="10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" i="10" l="1"/>
  <c r="X17" i="10"/>
  <c r="V17" i="10"/>
  <c r="W17" i="10" s="1"/>
  <c r="T17" i="10"/>
  <c r="R17" i="10"/>
  <c r="P17" i="10"/>
  <c r="N17" i="10"/>
  <c r="L17" i="10"/>
  <c r="D17" i="10"/>
  <c r="E17" i="10" s="1"/>
  <c r="I16" i="10"/>
  <c r="K16" i="10" s="1"/>
  <c r="D16" i="10"/>
  <c r="E16" i="10" s="1"/>
  <c r="AA15" i="10"/>
  <c r="K15" i="10"/>
  <c r="I15" i="10"/>
  <c r="J15" i="10" s="1"/>
  <c r="D15" i="10"/>
  <c r="E15" i="10" s="1"/>
  <c r="I14" i="10"/>
  <c r="K14" i="10" s="1"/>
  <c r="D14" i="10"/>
  <c r="E14" i="10" s="1"/>
  <c r="Y14" i="10" s="1"/>
  <c r="AA13" i="10"/>
  <c r="W13" i="10"/>
  <c r="I13" i="10"/>
  <c r="E13" i="10"/>
  <c r="U13" i="10" s="1"/>
  <c r="D13" i="10"/>
  <c r="G17" i="10"/>
  <c r="O17" i="10" l="1"/>
  <c r="S17" i="10"/>
  <c r="H14" i="10"/>
  <c r="AA16" i="10"/>
  <c r="M16" i="10"/>
  <c r="M13" i="10"/>
  <c r="S13" i="10"/>
  <c r="U17" i="10"/>
  <c r="F13" i="10"/>
  <c r="H13" i="10"/>
  <c r="K13" i="10"/>
  <c r="J13" i="10"/>
  <c r="J14" i="10"/>
  <c r="Y15" i="10"/>
  <c r="W15" i="10"/>
  <c r="U15" i="10"/>
  <c r="S15" i="10"/>
  <c r="F15" i="10"/>
  <c r="Q15" i="10"/>
  <c r="O15" i="10"/>
  <c r="M15" i="10"/>
  <c r="Y17" i="10"/>
  <c r="Q17" i="10"/>
  <c r="F17" i="10"/>
  <c r="AA17" i="10"/>
  <c r="I17" i="10"/>
  <c r="M17" i="10"/>
  <c r="W14" i="10"/>
  <c r="U14" i="10"/>
  <c r="S14" i="10"/>
  <c r="F14" i="10"/>
  <c r="Q14" i="10"/>
  <c r="O14" i="10"/>
  <c r="M14" i="10"/>
  <c r="AA14" i="10"/>
  <c r="Y13" i="10"/>
  <c r="O16" i="10"/>
  <c r="Q16" i="10"/>
  <c r="F16" i="10"/>
  <c r="S16" i="10"/>
  <c r="O13" i="10"/>
  <c r="H16" i="10"/>
  <c r="U16" i="10"/>
  <c r="Q13" i="10"/>
  <c r="H15" i="10"/>
  <c r="W16" i="10"/>
  <c r="J16" i="10"/>
  <c r="Y16" i="10"/>
  <c r="K17" i="10" l="1"/>
  <c r="J17" i="10"/>
  <c r="H17" i="10"/>
</calcChain>
</file>

<file path=xl/sharedStrings.xml><?xml version="1.0" encoding="utf-8"?>
<sst xmlns="http://schemas.openxmlformats.org/spreadsheetml/2006/main" count="52" uniqueCount="36">
  <si>
    <t>LAPORAN MASALAH KB ( 4 T )</t>
  </si>
  <si>
    <t>REVISI ALTERNATIF 1</t>
  </si>
  <si>
    <t>KOTA</t>
  </si>
  <si>
    <t>: MALANG</t>
  </si>
  <si>
    <t>BULAN/TAHUN</t>
  </si>
  <si>
    <t>NO</t>
  </si>
  <si>
    <t>NAMA PUSKESMAS</t>
  </si>
  <si>
    <t>KELURAHAN</t>
  </si>
  <si>
    <t>PUS</t>
  </si>
  <si>
    <t>SASARAN 4 T</t>
  </si>
  <si>
    <t>TARGET 4T</t>
  </si>
  <si>
    <t>SASARAN 4T REAL</t>
  </si>
  <si>
    <t>JUMLAH 4 T Ber KB</t>
  </si>
  <si>
    <t>4 T KOMULATIF</t>
  </si>
  <si>
    <t>Abs</t>
  </si>
  <si>
    <t>%</t>
  </si>
  <si>
    <t>KONDOM</t>
  </si>
  <si>
    <t>PIL</t>
  </si>
  <si>
    <t>SUNTIK</t>
  </si>
  <si>
    <t>AKDR</t>
  </si>
  <si>
    <t>IMPLAN</t>
  </si>
  <si>
    <t>MOW</t>
  </si>
  <si>
    <t>MOP</t>
  </si>
  <si>
    <t>MAL</t>
  </si>
  <si>
    <t>TOTAL  KELURAHAN</t>
  </si>
  <si>
    <t>POLOWIJEN</t>
  </si>
  <si>
    <t>Polowijen</t>
  </si>
  <si>
    <t>Balearjosari</t>
  </si>
  <si>
    <t>Purwodadi</t>
  </si>
  <si>
    <t>% REAL</t>
  </si>
  <si>
    <t>………………..,………………..</t>
  </si>
  <si>
    <t>KEPALA KEPALA PUSKESMAS</t>
  </si>
  <si>
    <t>………………………………</t>
  </si>
  <si>
    <t>NIP.</t>
  </si>
  <si>
    <t>Luar Wilayah</t>
  </si>
  <si>
    <t>: OKTOBER /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</si>
</sst>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Comic Sans MS"/>
    </font>
    <font>
      <b/>
      <sz val="8"/>
      <color theme="1"/>
      <name val="Comic Sans MS"/>
    </font>
    <font>
      <sz val="10"/>
      <name val="Arial"/>
    </font>
    <font>
      <sz val="8"/>
      <color theme="1"/>
      <name val="Comic Sans MS"/>
    </font>
    <font>
      <sz val="10"/>
      <color theme="1"/>
      <name val="Comic Sans MS"/>
    </font>
    <font>
      <sz val="12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1" fillId="3" borderId="0" xfId="0" applyFont="1" applyFill="1" applyBorder="1"/>
    <xf numFmtId="0" fontId="0" fillId="0" borderId="0" xfId="0" applyFont="1" applyAlignment="1"/>
    <xf numFmtId="0" fontId="3" fillId="0" borderId="0" xfId="0" applyFont="1"/>
    <xf numFmtId="0" fontId="4" fillId="3" borderId="0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6" fillId="4" borderId="4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0" fillId="0" borderId="0" xfId="0" applyFont="1" applyAlignment="1"/>
    <xf numFmtId="0" fontId="7" fillId="0" borderId="9" xfId="0" applyFont="1" applyBorder="1"/>
    <xf numFmtId="0" fontId="7" fillId="0" borderId="0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6" fillId="4" borderId="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/>
    </xf>
    <xf numFmtId="0" fontId="7" fillId="0" borderId="14" xfId="0" applyFont="1" applyBorder="1"/>
    <xf numFmtId="0" fontId="3" fillId="4" borderId="1" xfId="0" applyFont="1" applyFill="1" applyBorder="1" applyAlignment="1">
      <alignment horizontal="center" vertical="center"/>
    </xf>
    <xf numFmtId="0" fontId="7" fillId="0" borderId="15" xfId="0" applyFont="1" applyBorder="1"/>
    <xf numFmtId="0" fontId="7" fillId="0" borderId="16" xfId="0" applyFont="1" applyBorder="1"/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9" fillId="0" borderId="19" xfId="0" applyNumberFormat="1" applyFont="1" applyBorder="1"/>
    <xf numFmtId="2" fontId="9" fillId="0" borderId="19" xfId="0" applyNumberFormat="1" applyFont="1" applyBorder="1"/>
    <xf numFmtId="2" fontId="9" fillId="0" borderId="17" xfId="0" applyNumberFormat="1" applyFont="1" applyBorder="1"/>
    <xf numFmtId="0" fontId="9" fillId="0" borderId="19" xfId="0" applyFont="1" applyBorder="1"/>
    <xf numFmtId="0" fontId="4" fillId="0" borderId="19" xfId="0" applyFont="1" applyBorder="1"/>
    <xf numFmtId="0" fontId="4" fillId="0" borderId="14" xfId="0" applyFont="1" applyBorder="1"/>
    <xf numFmtId="0" fontId="7" fillId="0" borderId="17" xfId="0" applyFont="1" applyBorder="1"/>
    <xf numFmtId="0" fontId="8" fillId="6" borderId="19" xfId="0" applyFont="1" applyFill="1" applyBorder="1"/>
    <xf numFmtId="1" fontId="9" fillId="6" borderId="19" xfId="0" applyNumberFormat="1" applyFont="1" applyFill="1" applyBorder="1"/>
    <xf numFmtId="2" fontId="9" fillId="6" borderId="19" xfId="0" applyNumberFormat="1" applyFont="1" applyFill="1" applyBorder="1"/>
    <xf numFmtId="0" fontId="9" fillId="6" borderId="14" xfId="0" applyFont="1" applyFill="1" applyBorder="1"/>
    <xf numFmtId="0" fontId="9" fillId="6" borderId="19" xfId="0" applyFont="1" applyFill="1" applyBorder="1"/>
    <xf numFmtId="0" fontId="9" fillId="0" borderId="19" xfId="0" applyFont="1" applyBorder="1" applyAlignment="1">
      <alignment horizontal="left" vertical="center" wrapText="1"/>
    </xf>
    <xf numFmtId="1" fontId="4" fillId="0" borderId="17" xfId="0" applyNumberFormat="1" applyFont="1" applyBorder="1" applyAlignment="1"/>
    <xf numFmtId="1" fontId="9" fillId="6" borderId="17" xfId="0" applyNumberFormat="1" applyFont="1" applyFill="1" applyBorder="1" applyAlignment="1">
      <alignment horizontal="right"/>
    </xf>
    <xf numFmtId="2" fontId="9" fillId="0" borderId="19" xfId="0" applyNumberFormat="1" applyFont="1" applyBorder="1" applyAlignment="1">
      <alignment horizontal="right"/>
    </xf>
    <xf numFmtId="0" fontId="9" fillId="0" borderId="19" xfId="0" applyFont="1" applyBorder="1" applyAlignment="1">
      <alignment horizontal="right"/>
    </xf>
    <xf numFmtId="1" fontId="9" fillId="6" borderId="19" xfId="0" applyNumberFormat="1" applyFont="1" applyFill="1" applyBorder="1" applyAlignment="1">
      <alignment horizontal="right"/>
    </xf>
    <xf numFmtId="2" fontId="9" fillId="6" borderId="19" xfId="0" applyNumberFormat="1" applyFont="1" applyFill="1" applyBorder="1" applyAlignment="1">
      <alignment horizontal="right"/>
    </xf>
    <xf numFmtId="0" fontId="9" fillId="6" borderId="19" xfId="0" applyFont="1" applyFill="1" applyBorder="1" applyAlignment="1">
      <alignment horizontal="right"/>
    </xf>
    <xf numFmtId="0" fontId="10" fillId="5" borderId="20" xfId="0" applyFont="1" applyFill="1" applyBorder="1" applyAlignment="1">
      <alignment horizontal="right"/>
    </xf>
    <xf numFmtId="1" fontId="10" fillId="5" borderId="20" xfId="0" applyNumberFormat="1" applyFont="1" applyFill="1" applyBorder="1" applyAlignment="1">
      <alignment horizontal="right"/>
    </xf>
    <xf numFmtId="0" fontId="10" fillId="5" borderId="19" xfId="0" applyFont="1" applyFill="1" applyBorder="1" applyAlignment="1">
      <alignment horizontal="right"/>
    </xf>
    <xf numFmtId="0" fontId="10" fillId="5" borderId="1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tudata/4T%202023%20DINK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ER 2022"/>
      <sheetName val="REKAP DESEMBER 20022"/>
      <sheetName val="JAN2023"/>
      <sheetName val="REKAP JAN 2023"/>
      <sheetName val="FEB 2023"/>
      <sheetName val="REKAP FEB 2023"/>
      <sheetName val="MARET 2023"/>
      <sheetName val="REKAP MAR 2023"/>
      <sheetName val="REKAP JAN-MARET23"/>
      <sheetName val="APRIL 2023 "/>
      <sheetName val="REKAP APRIL 2023"/>
      <sheetName val="MEI 2023 "/>
      <sheetName val="REKAP MEI 2023"/>
      <sheetName val="JUNI 2023"/>
      <sheetName val="REKAP JUNI 2023"/>
      <sheetName val="REKAP JAN-JUNI23"/>
      <sheetName val="JULI 2023 "/>
      <sheetName val="REKAP JULI 2023"/>
      <sheetName val="AGUSTUS 2023"/>
      <sheetName val="REKAP AGUSTUS 2023"/>
      <sheetName val="SEPTEMBER 2023"/>
      <sheetName val="REKAP SEPTEMBER 2023"/>
      <sheetName val="REKAP JAN-SEPTEMBER23"/>
      <sheetName val="OKTOBER 2023"/>
      <sheetName val="REKAP OKTOBER 2023"/>
      <sheetName val="NOVEMBER 2023"/>
      <sheetName val="REKAP NOVEMBER 2023"/>
      <sheetName val="DESEMBER 2023"/>
      <sheetName val="REKAP DESEMBER 2023"/>
      <sheetName val="REKAP JAN-DESEMBER 2023"/>
    </sheetNames>
    <sheetDataSet>
      <sheetData sheetId="0"/>
      <sheetData sheetId="1"/>
      <sheetData sheetId="2">
        <row r="97">
          <cell r="D97">
            <v>2129.7600000000002</v>
          </cell>
        </row>
        <row r="98">
          <cell r="D98">
            <v>1583.38</v>
          </cell>
        </row>
        <row r="99">
          <cell r="D99">
            <v>3372.9700000000003</v>
          </cell>
        </row>
        <row r="100">
          <cell r="D100">
            <v>0</v>
          </cell>
        </row>
        <row r="101">
          <cell r="D101">
            <v>7086.1100000000006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7">
          <cell r="H97">
            <v>1296</v>
          </cell>
        </row>
        <row r="98">
          <cell r="H98">
            <v>550</v>
          </cell>
        </row>
        <row r="99">
          <cell r="H99">
            <v>1917</v>
          </cell>
        </row>
        <row r="100">
          <cell r="H100">
            <v>0</v>
          </cell>
        </row>
        <row r="101">
          <cell r="H101">
            <v>3763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1"/>
  <sheetViews>
    <sheetView tabSelected="1" topLeftCell="A2" workbookViewId="0">
      <selection activeCell="A18" sqref="A18:XFD18"/>
    </sheetView>
  </sheetViews>
  <sheetFormatPr defaultColWidth="12.5703125" defaultRowHeight="15" x14ac:dyDescent="0.25"/>
  <cols>
    <col min="1" max="1" width="4" style="4" customWidth="1"/>
    <col min="2" max="2" width="21.7109375" style="4" customWidth="1"/>
    <col min="3" max="3" width="22.7109375" style="4" customWidth="1"/>
    <col min="4" max="4" width="9.28515625" style="4" customWidth="1"/>
    <col min="5" max="5" width="16.28515625" style="4" customWidth="1"/>
    <col min="6" max="7" width="11.85546875" style="4" customWidth="1"/>
    <col min="8" max="8" width="11.85546875" style="4" hidden="1" customWidth="1"/>
    <col min="9" max="9" width="8.5703125" style="4" customWidth="1"/>
    <col min="10" max="11" width="9.85546875" style="4" customWidth="1"/>
    <col min="12" max="12" width="8.140625" style="4" customWidth="1"/>
    <col min="13" max="13" width="9" style="4" customWidth="1"/>
    <col min="14" max="14" width="8.7109375" style="4" customWidth="1"/>
    <col min="15" max="15" width="9.28515625" style="4" customWidth="1"/>
    <col min="16" max="16" width="7.5703125" style="4" customWidth="1"/>
    <col min="17" max="17" width="9.42578125" style="4" customWidth="1"/>
    <col min="18" max="18" width="7.42578125" style="4" customWidth="1"/>
    <col min="19" max="19" width="11" style="4" customWidth="1"/>
    <col min="20" max="20" width="8.28515625" style="4" customWidth="1"/>
    <col min="21" max="21" width="9.42578125" style="4" customWidth="1"/>
    <col min="22" max="22" width="9.28515625" style="4" customWidth="1"/>
    <col min="23" max="23" width="9.7109375" style="4" customWidth="1"/>
    <col min="24" max="24" width="9.42578125" style="4" customWidth="1"/>
    <col min="25" max="25" width="9.28515625" style="4" customWidth="1"/>
    <col min="26" max="27" width="8" style="4" customWidth="1"/>
    <col min="28" max="16384" width="12.5703125" style="4"/>
  </cols>
  <sheetData>
    <row r="1" spans="1:27" ht="15.75" x14ac:dyDescent="0.25">
      <c r="A1" s="1" t="s">
        <v>0</v>
      </c>
      <c r="B1" s="1"/>
      <c r="C1" s="1"/>
      <c r="D1" s="1"/>
      <c r="E1" s="2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7" ht="15.75" x14ac:dyDescent="0.25">
      <c r="A2" s="1" t="s">
        <v>2</v>
      </c>
      <c r="B2" s="1"/>
      <c r="C2" s="1" t="s">
        <v>3</v>
      </c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7" ht="15.75" x14ac:dyDescent="0.25">
      <c r="A3" s="1" t="s">
        <v>4</v>
      </c>
      <c r="B3" s="1"/>
      <c r="C3" s="5" t="s">
        <v>35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7" ht="15.75" x14ac:dyDescent="0.25">
      <c r="A4" s="1"/>
      <c r="B4" s="1"/>
      <c r="C4" s="5"/>
      <c r="D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7" x14ac:dyDescent="0.25">
      <c r="A5" s="7" t="s">
        <v>5</v>
      </c>
      <c r="B5" s="8" t="s">
        <v>6</v>
      </c>
      <c r="C5" s="9" t="s">
        <v>7</v>
      </c>
      <c r="D5" s="10" t="s">
        <v>8</v>
      </c>
      <c r="E5" s="11" t="s">
        <v>9</v>
      </c>
      <c r="F5" s="25" t="s">
        <v>10</v>
      </c>
      <c r="G5" s="11" t="s">
        <v>11</v>
      </c>
      <c r="H5" s="12" t="s">
        <v>12</v>
      </c>
      <c r="I5" s="13"/>
      <c r="J5" s="13"/>
      <c r="K5" s="14"/>
      <c r="L5" s="15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</row>
    <row r="6" spans="1:27" x14ac:dyDescent="0.25">
      <c r="A6" s="16"/>
      <c r="B6" s="16"/>
      <c r="C6" s="17"/>
      <c r="D6" s="18"/>
      <c r="E6" s="16"/>
      <c r="F6" s="16"/>
      <c r="G6" s="16"/>
      <c r="H6" s="17"/>
      <c r="I6" s="19"/>
      <c r="J6" s="19"/>
      <c r="K6" s="20"/>
      <c r="L6" s="21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20"/>
    </row>
    <row r="7" spans="1:27" x14ac:dyDescent="0.25">
      <c r="A7" s="16"/>
      <c r="B7" s="16"/>
      <c r="C7" s="17"/>
      <c r="D7" s="18"/>
      <c r="E7" s="16"/>
      <c r="F7" s="16"/>
      <c r="G7" s="16"/>
      <c r="H7" s="22"/>
      <c r="I7" s="23"/>
      <c r="J7" s="23"/>
      <c r="K7" s="24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4"/>
    </row>
    <row r="8" spans="1:27" ht="15.75" x14ac:dyDescent="0.3">
      <c r="A8" s="16"/>
      <c r="B8" s="16"/>
      <c r="C8" s="17"/>
      <c r="D8" s="18"/>
      <c r="E8" s="16"/>
      <c r="F8" s="16"/>
      <c r="G8" s="16"/>
      <c r="H8" s="11" t="s">
        <v>13</v>
      </c>
      <c r="I8" s="25" t="s">
        <v>14</v>
      </c>
      <c r="J8" s="25" t="s">
        <v>15</v>
      </c>
      <c r="K8" s="25" t="s">
        <v>29</v>
      </c>
      <c r="L8" s="26" t="s">
        <v>16</v>
      </c>
      <c r="M8" s="27"/>
      <c r="N8" s="26" t="s">
        <v>17</v>
      </c>
      <c r="O8" s="27"/>
      <c r="P8" s="26" t="s">
        <v>18</v>
      </c>
      <c r="Q8" s="27"/>
      <c r="R8" s="26" t="s">
        <v>19</v>
      </c>
      <c r="S8" s="27"/>
      <c r="T8" s="26" t="s">
        <v>20</v>
      </c>
      <c r="U8" s="27"/>
      <c r="V8" s="26" t="s">
        <v>21</v>
      </c>
      <c r="W8" s="27"/>
      <c r="X8" s="26" t="s">
        <v>22</v>
      </c>
      <c r="Y8" s="27"/>
      <c r="Z8" s="26" t="s">
        <v>23</v>
      </c>
      <c r="AA8" s="27"/>
    </row>
    <row r="9" spans="1:27" x14ac:dyDescent="0.25">
      <c r="A9" s="16"/>
      <c r="B9" s="16"/>
      <c r="C9" s="17"/>
      <c r="D9" s="18"/>
      <c r="E9" s="16"/>
      <c r="F9" s="16"/>
      <c r="G9" s="16"/>
      <c r="H9" s="16"/>
      <c r="I9" s="16"/>
      <c r="J9" s="16"/>
      <c r="K9" s="16"/>
      <c r="L9" s="25" t="s">
        <v>14</v>
      </c>
      <c r="M9" s="25" t="s">
        <v>15</v>
      </c>
      <c r="N9" s="25" t="s">
        <v>14</v>
      </c>
      <c r="O9" s="25" t="s">
        <v>15</v>
      </c>
      <c r="P9" s="25" t="s">
        <v>14</v>
      </c>
      <c r="Q9" s="25" t="s">
        <v>15</v>
      </c>
      <c r="R9" s="25" t="s">
        <v>14</v>
      </c>
      <c r="S9" s="25" t="s">
        <v>15</v>
      </c>
      <c r="T9" s="25" t="s">
        <v>14</v>
      </c>
      <c r="U9" s="25" t="s">
        <v>15</v>
      </c>
      <c r="V9" s="25" t="s">
        <v>14</v>
      </c>
      <c r="W9" s="25" t="s">
        <v>15</v>
      </c>
      <c r="X9" s="25" t="s">
        <v>14</v>
      </c>
      <c r="Y9" s="25" t="s">
        <v>15</v>
      </c>
      <c r="Z9" s="28" t="s">
        <v>14</v>
      </c>
      <c r="AA9" s="28" t="s">
        <v>15</v>
      </c>
    </row>
    <row r="10" spans="1:27" x14ac:dyDescent="0.25">
      <c r="A10" s="16"/>
      <c r="B10" s="16"/>
      <c r="C10" s="17"/>
      <c r="D10" s="18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27" ht="15.75" thickBot="1" x14ac:dyDescent="0.3">
      <c r="A11" s="29"/>
      <c r="B11" s="29"/>
      <c r="C11" s="17"/>
      <c r="D11" s="30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 ht="17.25" thickBot="1" x14ac:dyDescent="0.3">
      <c r="A12" s="31">
        <v>1</v>
      </c>
      <c r="B12" s="31">
        <v>2</v>
      </c>
      <c r="C12" s="32">
        <v>3</v>
      </c>
      <c r="D12" s="31">
        <v>4</v>
      </c>
      <c r="E12" s="32">
        <v>6</v>
      </c>
      <c r="F12" s="31"/>
      <c r="G12" s="31"/>
      <c r="H12" s="31">
        <v>7</v>
      </c>
      <c r="I12" s="31">
        <v>8</v>
      </c>
      <c r="J12" s="31">
        <v>9</v>
      </c>
      <c r="K12" s="31"/>
      <c r="L12" s="31">
        <v>10</v>
      </c>
      <c r="M12" s="31">
        <v>11</v>
      </c>
      <c r="N12" s="32">
        <v>12</v>
      </c>
      <c r="O12" s="31">
        <v>13</v>
      </c>
      <c r="P12" s="31">
        <v>14</v>
      </c>
      <c r="Q12" s="31">
        <v>15</v>
      </c>
      <c r="R12" s="32">
        <v>16</v>
      </c>
      <c r="S12" s="31">
        <v>17</v>
      </c>
      <c r="T12" s="31">
        <v>18</v>
      </c>
      <c r="U12" s="31">
        <v>19</v>
      </c>
      <c r="V12" s="31">
        <v>20</v>
      </c>
      <c r="W12" s="31">
        <v>21</v>
      </c>
      <c r="X12" s="31">
        <v>22</v>
      </c>
      <c r="Y12" s="31">
        <v>23</v>
      </c>
      <c r="Z12" s="31">
        <v>24</v>
      </c>
      <c r="AA12" s="31">
        <v>25</v>
      </c>
    </row>
    <row r="13" spans="1:27" ht="17.25" thickTop="1" x14ac:dyDescent="0.3">
      <c r="A13" s="33">
        <v>16</v>
      </c>
      <c r="B13" s="34" t="s">
        <v>25</v>
      </c>
      <c r="C13" s="47" t="s">
        <v>26</v>
      </c>
      <c r="D13" s="35">
        <f>[1]JAN2023!D97</f>
        <v>2129.7600000000002</v>
      </c>
      <c r="E13" s="35">
        <f t="shared" ref="E13:E17" si="0">20%*D13</f>
        <v>425.95200000000006</v>
      </c>
      <c r="F13" s="35">
        <f t="shared" ref="F13:F17" si="1">80%*E13</f>
        <v>340.76160000000004</v>
      </c>
      <c r="G13" s="48"/>
      <c r="H13" s="35">
        <f>'[1]SEPTEMBER 2023'!H97+I13</f>
        <v>1320</v>
      </c>
      <c r="I13" s="35">
        <f t="shared" ref="I13:I17" si="2">L13+N13+P13+T13+R13+X13+V13+Z13</f>
        <v>24</v>
      </c>
      <c r="J13" s="36">
        <f t="shared" ref="J13:J17" si="3">I13/E13%</f>
        <v>5.6344376831192244</v>
      </c>
      <c r="K13" s="37" t="e">
        <f t="shared" ref="K13:K17" si="4">I13/G13%</f>
        <v>#DIV/0!</v>
      </c>
      <c r="L13" s="55">
        <v>2</v>
      </c>
      <c r="M13" s="50">
        <f t="shared" ref="M13:M17" si="5">L13/E13%</f>
        <v>0.46953647359326872</v>
      </c>
      <c r="N13" s="56">
        <v>3</v>
      </c>
      <c r="O13" s="51">
        <f t="shared" ref="O13:O17" si="6">N13/E13%</f>
        <v>0.70430471038990305</v>
      </c>
      <c r="P13" s="55">
        <v>19</v>
      </c>
      <c r="Q13" s="51">
        <f t="shared" ref="Q13:Q17" si="7">P13/E13%</f>
        <v>4.4605964991360523</v>
      </c>
      <c r="R13" s="55">
        <v>0</v>
      </c>
      <c r="S13" s="51">
        <f t="shared" ref="S13:S17" si="8">R13/E13%</f>
        <v>0</v>
      </c>
      <c r="T13" s="55">
        <v>0</v>
      </c>
      <c r="U13" s="51">
        <f t="shared" ref="U13:U17" si="9">T13/E13%</f>
        <v>0</v>
      </c>
      <c r="V13" s="55">
        <v>0</v>
      </c>
      <c r="W13" s="51">
        <f t="shared" ref="W13:W17" si="10">V13/E13%</f>
        <v>0</v>
      </c>
      <c r="X13" s="55">
        <v>0</v>
      </c>
      <c r="Y13" s="51">
        <f t="shared" ref="Y13:Y17" si="11">X13/E13%</f>
        <v>0</v>
      </c>
      <c r="Z13" s="39"/>
      <c r="AA13" s="38">
        <f t="shared" ref="AA13:AA17" si="12">Z13/E13%</f>
        <v>0</v>
      </c>
    </row>
    <row r="14" spans="1:27" ht="16.5" x14ac:dyDescent="0.3">
      <c r="A14" s="16"/>
      <c r="B14" s="16"/>
      <c r="C14" s="47" t="s">
        <v>27</v>
      </c>
      <c r="D14" s="35">
        <f>[1]JAN2023!D98</f>
        <v>1583.38</v>
      </c>
      <c r="E14" s="35">
        <f t="shared" si="0"/>
        <v>316.67600000000004</v>
      </c>
      <c r="F14" s="35">
        <f t="shared" si="1"/>
        <v>253.34080000000006</v>
      </c>
      <c r="G14" s="48"/>
      <c r="H14" s="35">
        <f>'[1]SEPTEMBER 2023'!H98+I14</f>
        <v>572</v>
      </c>
      <c r="I14" s="35">
        <f t="shared" si="2"/>
        <v>22</v>
      </c>
      <c r="J14" s="36">
        <f t="shared" si="3"/>
        <v>6.947163662544682</v>
      </c>
      <c r="K14" s="37" t="e">
        <f t="shared" si="4"/>
        <v>#DIV/0!</v>
      </c>
      <c r="L14" s="57">
        <v>0</v>
      </c>
      <c r="M14" s="50">
        <f t="shared" si="5"/>
        <v>0</v>
      </c>
      <c r="N14" s="57">
        <v>0</v>
      </c>
      <c r="O14" s="51">
        <f t="shared" si="6"/>
        <v>0</v>
      </c>
      <c r="P14" s="57">
        <v>20</v>
      </c>
      <c r="Q14" s="51">
        <f t="shared" si="7"/>
        <v>6.3156033295860743</v>
      </c>
      <c r="R14" s="57">
        <v>2</v>
      </c>
      <c r="S14" s="51">
        <f t="shared" si="8"/>
        <v>0.63156033295860747</v>
      </c>
      <c r="T14" s="57">
        <v>0</v>
      </c>
      <c r="U14" s="51">
        <f t="shared" si="9"/>
        <v>0</v>
      </c>
      <c r="V14" s="57">
        <v>0</v>
      </c>
      <c r="W14" s="51">
        <f t="shared" si="10"/>
        <v>0</v>
      </c>
      <c r="X14" s="57">
        <v>0</v>
      </c>
      <c r="Y14" s="51">
        <f t="shared" si="11"/>
        <v>0</v>
      </c>
      <c r="Z14" s="39"/>
      <c r="AA14" s="38">
        <f t="shared" si="12"/>
        <v>0</v>
      </c>
    </row>
    <row r="15" spans="1:27" ht="16.5" x14ac:dyDescent="0.3">
      <c r="A15" s="16"/>
      <c r="B15" s="16"/>
      <c r="C15" s="47" t="s">
        <v>28</v>
      </c>
      <c r="D15" s="35">
        <f>[1]JAN2023!D99</f>
        <v>3372.9700000000003</v>
      </c>
      <c r="E15" s="35">
        <f t="shared" si="0"/>
        <v>674.59400000000005</v>
      </c>
      <c r="F15" s="35">
        <f t="shared" si="1"/>
        <v>539.67520000000002</v>
      </c>
      <c r="G15" s="48"/>
      <c r="H15" s="35">
        <f>'[1]SEPTEMBER 2023'!H99+I15</f>
        <v>1943</v>
      </c>
      <c r="I15" s="35">
        <f t="shared" si="2"/>
        <v>26</v>
      </c>
      <c r="J15" s="36">
        <f t="shared" si="3"/>
        <v>3.8541700637716905</v>
      </c>
      <c r="K15" s="37" t="e">
        <f t="shared" si="4"/>
        <v>#DIV/0!</v>
      </c>
      <c r="L15" s="57">
        <v>0</v>
      </c>
      <c r="M15" s="50">
        <f t="shared" si="5"/>
        <v>0</v>
      </c>
      <c r="N15" s="57">
        <v>0</v>
      </c>
      <c r="O15" s="51">
        <f t="shared" si="6"/>
        <v>0</v>
      </c>
      <c r="P15" s="57">
        <v>15</v>
      </c>
      <c r="Q15" s="51">
        <f t="shared" si="7"/>
        <v>2.2235596521759753</v>
      </c>
      <c r="R15" s="57">
        <v>8</v>
      </c>
      <c r="S15" s="51">
        <f t="shared" si="8"/>
        <v>1.18589848116052</v>
      </c>
      <c r="T15" s="57">
        <v>0</v>
      </c>
      <c r="U15" s="51">
        <f t="shared" si="9"/>
        <v>0</v>
      </c>
      <c r="V15" s="57">
        <v>3</v>
      </c>
      <c r="W15" s="51">
        <f t="shared" si="10"/>
        <v>0.44471193043519502</v>
      </c>
      <c r="X15" s="57">
        <v>0</v>
      </c>
      <c r="Y15" s="51">
        <f t="shared" si="11"/>
        <v>0</v>
      </c>
      <c r="Z15" s="39"/>
      <c r="AA15" s="38">
        <f t="shared" si="12"/>
        <v>0</v>
      </c>
    </row>
    <row r="16" spans="1:27" ht="16.5" x14ac:dyDescent="0.3">
      <c r="A16" s="16"/>
      <c r="B16" s="16"/>
      <c r="C16" s="47" t="s">
        <v>34</v>
      </c>
      <c r="D16" s="35">
        <f>[1]JAN2023!D100</f>
        <v>0</v>
      </c>
      <c r="E16" s="35">
        <f t="shared" si="0"/>
        <v>0</v>
      </c>
      <c r="F16" s="35">
        <f t="shared" si="1"/>
        <v>0</v>
      </c>
      <c r="G16" s="48"/>
      <c r="H16" s="35">
        <f>'[1]SEPTEMBER 2023'!H100+I16</f>
        <v>0</v>
      </c>
      <c r="I16" s="35">
        <f t="shared" si="2"/>
        <v>0</v>
      </c>
      <c r="J16" s="36" t="e">
        <f t="shared" si="3"/>
        <v>#DIV/0!</v>
      </c>
      <c r="K16" s="37" t="e">
        <f t="shared" si="4"/>
        <v>#DIV/0!</v>
      </c>
      <c r="L16" s="58"/>
      <c r="M16" s="50" t="e">
        <f t="shared" si="5"/>
        <v>#DIV/0!</v>
      </c>
      <c r="N16" s="58"/>
      <c r="O16" s="51" t="e">
        <f t="shared" si="6"/>
        <v>#DIV/0!</v>
      </c>
      <c r="P16" s="58"/>
      <c r="Q16" s="51" t="e">
        <f t="shared" si="7"/>
        <v>#DIV/0!</v>
      </c>
      <c r="R16" s="58"/>
      <c r="S16" s="51" t="e">
        <f t="shared" si="8"/>
        <v>#DIV/0!</v>
      </c>
      <c r="T16" s="58"/>
      <c r="U16" s="51" t="e">
        <f t="shared" si="9"/>
        <v>#DIV/0!</v>
      </c>
      <c r="V16" s="58"/>
      <c r="W16" s="51" t="e">
        <f t="shared" si="10"/>
        <v>#DIV/0!</v>
      </c>
      <c r="X16" s="58"/>
      <c r="Y16" s="51" t="e">
        <f t="shared" si="11"/>
        <v>#DIV/0!</v>
      </c>
      <c r="Z16" s="40"/>
      <c r="AA16" s="38" t="e">
        <f t="shared" si="12"/>
        <v>#DIV/0!</v>
      </c>
    </row>
    <row r="17" spans="1:27" ht="15.75" x14ac:dyDescent="0.3">
      <c r="A17" s="41"/>
      <c r="B17" s="41"/>
      <c r="C17" s="42" t="s">
        <v>24</v>
      </c>
      <c r="D17" s="43">
        <f>[1]JAN2023!D101</f>
        <v>7086.1100000000006</v>
      </c>
      <c r="E17" s="43">
        <f t="shared" si="0"/>
        <v>1417.2220000000002</v>
      </c>
      <c r="F17" s="43">
        <f t="shared" si="1"/>
        <v>1133.7776000000001</v>
      </c>
      <c r="G17" s="49">
        <f>SUM(G13:G16)</f>
        <v>0</v>
      </c>
      <c r="H17" s="43">
        <f>'[1]SEPTEMBER 2023'!H101+I17</f>
        <v>3835</v>
      </c>
      <c r="I17" s="43">
        <f t="shared" si="2"/>
        <v>72</v>
      </c>
      <c r="J17" s="44">
        <f t="shared" si="3"/>
        <v>5.0803614394921883</v>
      </c>
      <c r="K17" s="37" t="e">
        <f t="shared" si="4"/>
        <v>#DIV/0!</v>
      </c>
      <c r="L17" s="52">
        <f>SUM(L13:L16)</f>
        <v>2</v>
      </c>
      <c r="M17" s="53">
        <f t="shared" si="5"/>
        <v>0.14112115109700524</v>
      </c>
      <c r="N17" s="52">
        <f>SUM(N13:N16)</f>
        <v>3</v>
      </c>
      <c r="O17" s="54">
        <f t="shared" si="6"/>
        <v>0.21168172664550786</v>
      </c>
      <c r="P17" s="52">
        <f>SUM(P13:P16)</f>
        <v>54</v>
      </c>
      <c r="Q17" s="54">
        <f t="shared" si="7"/>
        <v>3.8102710796191412</v>
      </c>
      <c r="R17" s="52">
        <f>SUM(R13:R16)</f>
        <v>10</v>
      </c>
      <c r="S17" s="54">
        <f t="shared" si="8"/>
        <v>0.70560575548502624</v>
      </c>
      <c r="T17" s="52">
        <f>SUM(T13:T16)</f>
        <v>0</v>
      </c>
      <c r="U17" s="54">
        <f t="shared" si="9"/>
        <v>0</v>
      </c>
      <c r="V17" s="52">
        <f>SUM(V13:V16)</f>
        <v>3</v>
      </c>
      <c r="W17" s="54">
        <f t="shared" si="10"/>
        <v>0.21168172664550786</v>
      </c>
      <c r="X17" s="52">
        <f>SUM(X13:X16)</f>
        <v>0</v>
      </c>
      <c r="Y17" s="54">
        <f t="shared" si="11"/>
        <v>0</v>
      </c>
      <c r="Z17" s="45">
        <f>SUM(Z13:Z16)</f>
        <v>0</v>
      </c>
      <c r="AA17" s="46">
        <f t="shared" si="12"/>
        <v>0</v>
      </c>
    </row>
    <row r="18" spans="1:27" x14ac:dyDescent="0.25"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7" x14ac:dyDescent="0.25"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7" x14ac:dyDescent="0.25"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7" x14ac:dyDescent="0.25"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7" x14ac:dyDescent="0.25"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7" x14ac:dyDescent="0.25"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7" x14ac:dyDescent="0.25"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7" x14ac:dyDescent="0.25"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7" x14ac:dyDescent="0.25"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7" x14ac:dyDescent="0.25"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7" x14ac:dyDescent="0.25"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7" x14ac:dyDescent="0.25"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7" x14ac:dyDescent="0.25"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7" x14ac:dyDescent="0.25"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7" x14ac:dyDescent="0.25"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6:25" x14ac:dyDescent="0.25"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6:25" x14ac:dyDescent="0.25"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6:25" x14ac:dyDescent="0.25"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6:25" x14ac:dyDescent="0.25"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6:25" x14ac:dyDescent="0.25"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6:25" x14ac:dyDescent="0.25"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6:25" x14ac:dyDescent="0.25"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6:25" x14ac:dyDescent="0.25"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6:25" x14ac:dyDescent="0.25"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6:25" x14ac:dyDescent="0.25"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6:25" x14ac:dyDescent="0.25"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6:25" x14ac:dyDescent="0.25"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6:25" x14ac:dyDescent="0.25"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6:25" x14ac:dyDescent="0.25"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6:25" x14ac:dyDescent="0.25"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 t="s">
        <v>30</v>
      </c>
    </row>
    <row r="48" spans="6:25" x14ac:dyDescent="0.25"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 t="s">
        <v>31</v>
      </c>
    </row>
    <row r="49" spans="6:25" x14ac:dyDescent="0.25"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6:25" x14ac:dyDescent="0.25"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 t="s">
        <v>32</v>
      </c>
    </row>
    <row r="51" spans="6:25" x14ac:dyDescent="0.25"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 t="s">
        <v>33</v>
      </c>
    </row>
    <row r="52" spans="6:25" x14ac:dyDescent="0.25"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6:25" x14ac:dyDescent="0.25"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6:25" x14ac:dyDescent="0.25"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6:25" x14ac:dyDescent="0.25"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6:25" x14ac:dyDescent="0.25"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6:25" x14ac:dyDescent="0.25"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6:25" x14ac:dyDescent="0.25"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6:25" x14ac:dyDescent="0.25"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6:25" x14ac:dyDescent="0.25"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6:25" x14ac:dyDescent="0.25"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6:25" x14ac:dyDescent="0.25"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6:25" x14ac:dyDescent="0.25"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6:25" x14ac:dyDescent="0.25"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6:25" x14ac:dyDescent="0.25"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6:25" x14ac:dyDescent="0.25"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6:25" x14ac:dyDescent="0.25"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6:25" x14ac:dyDescent="0.25"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6:25" x14ac:dyDescent="0.25"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6:25" x14ac:dyDescent="0.25"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6:25" x14ac:dyDescent="0.25"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6:25" x14ac:dyDescent="0.25"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6:25" x14ac:dyDescent="0.25"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6:25" x14ac:dyDescent="0.25"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6:25" x14ac:dyDescent="0.25"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6:25" x14ac:dyDescent="0.25"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6:25" x14ac:dyDescent="0.25"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6:25" x14ac:dyDescent="0.25"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6:25" x14ac:dyDescent="0.25"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6:25" x14ac:dyDescent="0.25"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6:25" x14ac:dyDescent="0.25"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6:25" x14ac:dyDescent="0.25"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6:25" x14ac:dyDescent="0.25"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6:25" x14ac:dyDescent="0.25"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6:25" x14ac:dyDescent="0.25"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6:25" x14ac:dyDescent="0.25"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6:25" x14ac:dyDescent="0.25"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6:25" x14ac:dyDescent="0.25"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6:25" x14ac:dyDescent="0.25"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6:25" x14ac:dyDescent="0.25"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6:25" x14ac:dyDescent="0.25"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6:25" x14ac:dyDescent="0.25"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6:25" x14ac:dyDescent="0.25"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6:25" x14ac:dyDescent="0.25"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6:25" x14ac:dyDescent="0.25"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6:25" x14ac:dyDescent="0.25"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6:25" x14ac:dyDescent="0.25"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6:25" x14ac:dyDescent="0.25"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6:25" x14ac:dyDescent="0.25"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6:25" x14ac:dyDescent="0.25"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6:25" x14ac:dyDescent="0.25"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6:25" x14ac:dyDescent="0.25"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6:25" x14ac:dyDescent="0.25"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6:25" x14ac:dyDescent="0.25"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6:25" x14ac:dyDescent="0.25"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6:25" x14ac:dyDescent="0.25"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6:25" x14ac:dyDescent="0.25"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6:25" x14ac:dyDescent="0.25"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6:25" x14ac:dyDescent="0.25"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6:25" x14ac:dyDescent="0.25"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6:25" x14ac:dyDescent="0.25"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6:25" x14ac:dyDescent="0.25"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6:25" x14ac:dyDescent="0.25"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6:25" x14ac:dyDescent="0.25"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6:25" x14ac:dyDescent="0.25"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6:25" x14ac:dyDescent="0.25"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6:25" x14ac:dyDescent="0.25"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6:25" x14ac:dyDescent="0.25"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6:25" x14ac:dyDescent="0.25"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6:25" x14ac:dyDescent="0.25"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6:25" x14ac:dyDescent="0.25"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6:25" x14ac:dyDescent="0.25"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6:25" x14ac:dyDescent="0.25"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6:25" x14ac:dyDescent="0.25"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6:25" x14ac:dyDescent="0.25"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6:25" x14ac:dyDescent="0.25"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6:25" x14ac:dyDescent="0.25"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6:25" x14ac:dyDescent="0.25"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6:25" x14ac:dyDescent="0.25"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6:25" x14ac:dyDescent="0.25"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6:25" x14ac:dyDescent="0.25"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6:25" x14ac:dyDescent="0.25"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6:25" x14ac:dyDescent="0.25"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6:25" x14ac:dyDescent="0.25"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6:25" x14ac:dyDescent="0.25"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6:25" x14ac:dyDescent="0.25"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6:25" x14ac:dyDescent="0.25"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6:25" x14ac:dyDescent="0.25"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6:25" x14ac:dyDescent="0.25"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6:25" x14ac:dyDescent="0.25"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6:25" x14ac:dyDescent="0.25"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6:25" x14ac:dyDescent="0.25"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6:25" x14ac:dyDescent="0.25"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6:25" x14ac:dyDescent="0.25"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6:25" x14ac:dyDescent="0.25"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6:25" x14ac:dyDescent="0.25"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6:25" x14ac:dyDescent="0.25"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6:25" x14ac:dyDescent="0.25"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6:25" x14ac:dyDescent="0.25"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6:25" x14ac:dyDescent="0.25"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6:25" x14ac:dyDescent="0.25"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6:25" x14ac:dyDescent="0.25"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6:25" x14ac:dyDescent="0.25"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6:25" x14ac:dyDescent="0.25"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6:25" x14ac:dyDescent="0.25"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6:25" x14ac:dyDescent="0.25"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6:25" x14ac:dyDescent="0.25"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6:25" x14ac:dyDescent="0.25"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6:25" x14ac:dyDescent="0.25"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6:25" x14ac:dyDescent="0.25"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6:25" x14ac:dyDescent="0.25"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6:25" x14ac:dyDescent="0.25"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6:25" x14ac:dyDescent="0.25"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6:25" x14ac:dyDescent="0.25"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6:25" x14ac:dyDescent="0.25"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6:25" x14ac:dyDescent="0.25"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6:25" x14ac:dyDescent="0.25"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6:25" x14ac:dyDescent="0.25"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6:25" x14ac:dyDescent="0.25"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6:25" x14ac:dyDescent="0.25"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6:25" x14ac:dyDescent="0.25"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6:25" x14ac:dyDescent="0.25"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6:25" x14ac:dyDescent="0.25"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6:25" x14ac:dyDescent="0.25"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6:25" x14ac:dyDescent="0.25"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6:25" x14ac:dyDescent="0.25"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6:25" x14ac:dyDescent="0.25"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6:25" x14ac:dyDescent="0.25"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6:25" x14ac:dyDescent="0.25"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6:25" x14ac:dyDescent="0.25"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6:25" x14ac:dyDescent="0.25"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6:25" x14ac:dyDescent="0.25"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6:25" x14ac:dyDescent="0.25"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6:25" x14ac:dyDescent="0.25"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6:25" x14ac:dyDescent="0.25"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6:25" x14ac:dyDescent="0.25"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6:25" x14ac:dyDescent="0.25"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6:25" x14ac:dyDescent="0.25"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6:25" x14ac:dyDescent="0.25"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6:25" x14ac:dyDescent="0.25"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6:25" x14ac:dyDescent="0.25"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6:25" x14ac:dyDescent="0.25"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6:25" x14ac:dyDescent="0.25"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6:25" x14ac:dyDescent="0.25"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6:25" x14ac:dyDescent="0.25"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6:25" x14ac:dyDescent="0.25"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6:25" x14ac:dyDescent="0.25"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6:25" x14ac:dyDescent="0.25"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6:25" x14ac:dyDescent="0.25"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6:25" x14ac:dyDescent="0.25"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6:25" x14ac:dyDescent="0.25"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6:25" x14ac:dyDescent="0.25"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6:25" x14ac:dyDescent="0.25"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6:25" x14ac:dyDescent="0.25"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6:25" x14ac:dyDescent="0.25"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6:25" x14ac:dyDescent="0.25"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6:25" x14ac:dyDescent="0.25"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6:25" x14ac:dyDescent="0.25"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6:25" x14ac:dyDescent="0.25"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6:25" x14ac:dyDescent="0.25"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6:25" x14ac:dyDescent="0.25"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6:25" x14ac:dyDescent="0.25"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6:25" x14ac:dyDescent="0.25"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6:25" x14ac:dyDescent="0.25"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6:25" x14ac:dyDescent="0.25"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6:25" x14ac:dyDescent="0.25"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6:25" x14ac:dyDescent="0.25"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6:25" x14ac:dyDescent="0.25"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6:25" x14ac:dyDescent="0.25"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6:25" x14ac:dyDescent="0.25"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6:25" x14ac:dyDescent="0.25"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6:25" x14ac:dyDescent="0.25"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6:25" x14ac:dyDescent="0.25"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6:25" x14ac:dyDescent="0.25"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6:25" x14ac:dyDescent="0.25"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6:25" x14ac:dyDescent="0.25"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6:25" x14ac:dyDescent="0.25"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6:25" x14ac:dyDescent="0.25"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6:25" x14ac:dyDescent="0.25"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6:25" x14ac:dyDescent="0.25"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6:25" x14ac:dyDescent="0.25"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6:25" x14ac:dyDescent="0.25"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6:25" x14ac:dyDescent="0.25"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6:25" x14ac:dyDescent="0.25"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6:25" x14ac:dyDescent="0.25"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6:25" x14ac:dyDescent="0.25"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6:25" x14ac:dyDescent="0.25"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6:25" x14ac:dyDescent="0.25"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6:25" x14ac:dyDescent="0.25"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6:25" x14ac:dyDescent="0.25"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6:25" x14ac:dyDescent="0.25"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6:25" x14ac:dyDescent="0.25"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6:25" x14ac:dyDescent="0.25"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6:25" x14ac:dyDescent="0.25"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6:25" x14ac:dyDescent="0.25"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6:25" x14ac:dyDescent="0.25"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6:25" x14ac:dyDescent="0.25"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6:25" x14ac:dyDescent="0.25"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6:25" x14ac:dyDescent="0.25"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6:25" x14ac:dyDescent="0.25"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6:25" x14ac:dyDescent="0.25"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</sheetData>
  <mergeCells count="39">
    <mergeCell ref="A13:A17"/>
    <mergeCell ref="B13:B17"/>
    <mergeCell ref="W9:W11"/>
    <mergeCell ref="X9:X11"/>
    <mergeCell ref="Y9:Y11"/>
    <mergeCell ref="Z9:Z11"/>
    <mergeCell ref="AA9:AA11"/>
    <mergeCell ref="Q9:Q11"/>
    <mergeCell ref="R9:R11"/>
    <mergeCell ref="S9:S11"/>
    <mergeCell ref="T9:T11"/>
    <mergeCell ref="U9:U11"/>
    <mergeCell ref="V9:V11"/>
    <mergeCell ref="R8:S8"/>
    <mergeCell ref="T8:U8"/>
    <mergeCell ref="V8:W8"/>
    <mergeCell ref="X8:Y8"/>
    <mergeCell ref="Z8:AA8"/>
    <mergeCell ref="L9:L11"/>
    <mergeCell ref="M9:M11"/>
    <mergeCell ref="N9:N11"/>
    <mergeCell ref="O9:O11"/>
    <mergeCell ref="P9:P11"/>
    <mergeCell ref="G5:G11"/>
    <mergeCell ref="H5:K7"/>
    <mergeCell ref="L5:AA7"/>
    <mergeCell ref="H8:H11"/>
    <mergeCell ref="I8:I11"/>
    <mergeCell ref="J8:J11"/>
    <mergeCell ref="K8:K11"/>
    <mergeCell ref="L8:M8"/>
    <mergeCell ref="N8:O8"/>
    <mergeCell ref="P8:Q8"/>
    <mergeCell ref="A5:A11"/>
    <mergeCell ref="B5:B11"/>
    <mergeCell ref="C5:C11"/>
    <mergeCell ref="D5:D11"/>
    <mergeCell ref="E5:E11"/>
    <mergeCell ref="F5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2024-01-27T14:19:24Z</dcterms:created>
  <dcterms:modified xsi:type="dcterms:W3CDTF">2024-01-27T14:28:01Z</dcterms:modified>
</cp:coreProperties>
</file>