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NOVEMBER" sheetId="1" r:id="rId1"/>
  </sheets>
  <definedNames>
    <definedName name="_xlnm.Print_Area" localSheetId="0">NOVEMBER!$A$1:$O$78</definedName>
  </definedNames>
  <calcPr calcId="144525"/>
</workbook>
</file>

<file path=xl/comments1.xml><?xml version="1.0" encoding="utf-8"?>
<comments xmlns="http://schemas.openxmlformats.org/spreadsheetml/2006/main">
  <authors>
    <author>Puskesmas Janti</author>
  </authors>
  <commentList>
    <comment ref="G31" authorId="0">
      <text>
        <r>
          <rPr>
            <b/>
            <sz val="9"/>
            <rFont val="Times New Roman"/>
            <charset val="0"/>
          </rPr>
          <t>Puskesmas Janti: TARGET BULANAN DAPAT DIBAGI MENJADI 12 BULAN DAN AKUMULASI DI BULAN SETELAHNYA, MISAL: TARGET JANUARI SETELAH DIBAGI 12 ADA 5, MAKA DI BULAN FEBRUARI TARGET MENJADI 10</t>
        </r>
      </text>
    </comment>
    <comment ref="H31" authorId="0">
      <text>
        <r>
          <rPr>
            <b/>
            <sz val="9"/>
            <rFont val="Times New Roman"/>
            <charset val="0"/>
          </rPr>
          <t>Puskesmas Janti:</t>
        </r>
        <r>
          <rPr>
            <sz val="9"/>
            <rFont val="Times New Roman"/>
            <charset val="0"/>
          </rPr>
          <t xml:space="preserve">
Puskesmas Janti: TARGET BULANAN DAPAT DIBAGI MENJADI 12 BULAN DAN AKUMULASI DI BULAN SETELAHNYA, MISAL: TARGET JANUARI SETELAH DIBAGI 12 ADA 5, MAKA DI BULAN FEBRUARI TARGET MENJADI 10</t>
        </r>
      </text>
    </comment>
  </commentList>
</comments>
</file>

<file path=xl/sharedStrings.xml><?xml version="1.0" encoding="utf-8"?>
<sst xmlns="http://schemas.openxmlformats.org/spreadsheetml/2006/main" count="235" uniqueCount="104">
  <si>
    <t>LAPORAN HASIL PENCAPAIAN KINERJA PELAYANAN PROMOSI KESEHATAN</t>
  </si>
  <si>
    <t>BULAN NOVEMBER TAHUN 2023</t>
  </si>
  <si>
    <t>RENCANA KEGIATAN (PLAN) DAN STRATEGI PENCAPAIAN (DO)</t>
  </si>
  <si>
    <t>NO</t>
  </si>
  <si>
    <t>INDIKATOR MUTU</t>
  </si>
  <si>
    <t>TARGET TAHUN 2023</t>
  </si>
  <si>
    <t>SASARAN (SATUAN)</t>
  </si>
  <si>
    <t>TOTAL SASARAN 1 TAHUN</t>
  </si>
  <si>
    <t>TARGET SASARAN 1 TAHUN (SATUAN)</t>
  </si>
  <si>
    <t>WAKTU PELAKSANAAN</t>
  </si>
  <si>
    <t>TEMPAT</t>
  </si>
  <si>
    <t>MITRA KERJA</t>
  </si>
  <si>
    <t>Rumah Tangga yang dikaji</t>
  </si>
  <si>
    <t>Rumah Tangga</t>
  </si>
  <si>
    <t>KK</t>
  </si>
  <si>
    <t>4055.6</t>
  </si>
  <si>
    <t>Januari sd Desember</t>
  </si>
  <si>
    <t>Wilayah PKM  Janti, posyandu dan puskesmas</t>
  </si>
  <si>
    <t>Masyarakat,linprog,kader,linsek</t>
  </si>
  <si>
    <t>Institusi Pendidikan yang dikaji</t>
  </si>
  <si>
    <t>Institusi Pendidikan</t>
  </si>
  <si>
    <t>Sekolah</t>
  </si>
  <si>
    <t>20.5</t>
  </si>
  <si>
    <t>Wilayah PKM  Janti</t>
  </si>
  <si>
    <t>Pondok Pesantren (Ponpes) yang dikaji</t>
  </si>
  <si>
    <t>Pondok Pesantren</t>
  </si>
  <si>
    <t>2.8</t>
  </si>
  <si>
    <t>Pondok Pesantren Wilayah PKM  Janti</t>
  </si>
  <si>
    <t>Linprog ,Linsek (Kecamatan, Kelurahan, Sekolah), kader, masyarakat</t>
  </si>
  <si>
    <t>Rumah Tangga Sehat yang memenuhi 10 indikator PHBS</t>
  </si>
  <si>
    <t>Institusi Pendidikan yang memenuhi 10-12 indikator PHBS (klasifikasi IV)</t>
  </si>
  <si>
    <t>Pondok Pesantren yang memenuhi 13-15 indikator PHBS Pondok Pesantren (Klasifikasi IV)</t>
  </si>
  <si>
    <t>Kegiatan intervensi pada Kelompok Rumah Tangga</t>
  </si>
  <si>
    <t>4 Kali</t>
  </si>
  <si>
    <t>Kegiatan intervensi pada Institusi Pendidikan</t>
  </si>
  <si>
    <t>2 Kali</t>
  </si>
  <si>
    <t>Posyandu</t>
  </si>
  <si>
    <t>Kegiatan intervensi pada Pondok Pesantren</t>
  </si>
  <si>
    <t>Posyandu Balita PURI (Purnama Mandiri)</t>
  </si>
  <si>
    <t>Posyandu Balita</t>
  </si>
  <si>
    <t>Poskesdes/ Poskeskel Aktif</t>
  </si>
  <si>
    <t>Poskeskel</t>
  </si>
  <si>
    <t>Kelurahan</t>
  </si>
  <si>
    <t>Desa/Kelurahan Siaga Aktif</t>
  </si>
  <si>
    <t>Kelsi</t>
  </si>
  <si>
    <t>Desa/Kelurahan Siaga Aktif PURI (Purnama Mandiri )</t>
  </si>
  <si>
    <t>Pembinaan Desa/Kelurahan Siaga Aktif</t>
  </si>
  <si>
    <t>Promosi kesehatan untuk program prioritas di dalam gedung Puskesmas dan jaringannya (sasaran masyarakat)</t>
  </si>
  <si>
    <t>Puskesmas dan Jaringannya</t>
  </si>
  <si>
    <t>kali</t>
  </si>
  <si>
    <t>Pengukuran dan Pembinaan Tingkat Perkembangan UKBM</t>
  </si>
  <si>
    <t>UKBM</t>
  </si>
  <si>
    <t>jenis</t>
  </si>
  <si>
    <t>HASIL PENGUKURAN INDIKATOR MUTU DAN ANALISIS MASALAH (CHECK)</t>
  </si>
  <si>
    <t>TARGET SASARAN 1 TAHUN</t>
  </si>
  <si>
    <t>TARGET SASARAN BULAN NOVEMBER</t>
  </si>
  <si>
    <t>% TARGET SAMPAI DENGAN BULAN NOVEMBER</t>
  </si>
  <si>
    <t>CAPAIAN SASARAN BULAN NOVEMBER</t>
  </si>
  <si>
    <t>% CAPAIAN REALISASI BULAN NOVEMBER</t>
  </si>
  <si>
    <t>KESENJANGAN % (REALISASI-TARGET)</t>
  </si>
  <si>
    <t>KETERCAPAIAN</t>
  </si>
  <si>
    <t>Tercapai</t>
  </si>
  <si>
    <t>Belum Tercapai</t>
  </si>
  <si>
    <t>ANALISIS PENYEBAB MASALAH, PEMECAHAN MASALAH, TINDAK LANJUT DAN EVALUASI (ACTION)</t>
  </si>
  <si>
    <t>DAFTAR MASALAH</t>
  </si>
  <si>
    <t>ANALISIS PENYEBAB MASALAH</t>
  </si>
  <si>
    <t>ALTERNATIF PEMECAHAN MASALAH</t>
  </si>
  <si>
    <t>TINDAK LANJUT</t>
  </si>
  <si>
    <t>EVALUASI</t>
  </si>
  <si>
    <t>MANUSIA</t>
  </si>
  <si>
    <t>METODE</t>
  </si>
  <si>
    <t>SARANA</t>
  </si>
  <si>
    <t>DANA</t>
  </si>
  <si>
    <t>LINGKUNGAN</t>
  </si>
  <si>
    <t>ALAT</t>
  </si>
  <si>
    <t>KEGIATAN</t>
  </si>
  <si>
    <t>SASARAN</t>
  </si>
  <si>
    <t>WAKTU</t>
  </si>
  <si>
    <t>SUMBER DANA</t>
  </si>
  <si>
    <t>Petugas belum maksimal dalam melakukan intervensi</t>
  </si>
  <si>
    <t>Intervensi dilakukan secara offline</t>
  </si>
  <si>
    <t>-</t>
  </si>
  <si>
    <t>Melakukan intervensi pada pondok pesantren bersama linpro</t>
  </si>
  <si>
    <t>Intervensi bersama linpro</t>
  </si>
  <si>
    <t>Warga Ponpes</t>
  </si>
  <si>
    <t>Desember 2023</t>
  </si>
  <si>
    <t>Pondok pesantren</t>
  </si>
  <si>
    <t>Non Dana</t>
  </si>
  <si>
    <t>Perlu koordinasi dengan pihak ponpes</t>
  </si>
  <si>
    <t>MASUKAN ATASAN/ LINTAS PROGRAM/LINTAS SEKTOR</t>
  </si>
  <si>
    <t>1.</t>
  </si>
  <si>
    <t>Berkoordinasi dengan linprog dan biwil</t>
  </si>
  <si>
    <t>Disetujui</t>
  </si>
  <si>
    <t>Diperiksa oleh</t>
  </si>
  <si>
    <t>Dibuat Oleh</t>
  </si>
  <si>
    <t>Kepala Puskesmas Janti</t>
  </si>
  <si>
    <t>PJ UKM Essensial</t>
  </si>
  <si>
    <t>Koordinator Program Promosi Kesehatan</t>
  </si>
  <si>
    <t>ENDANG LISTYOWATI, S.Kep.Ns.MMKes</t>
  </si>
  <si>
    <t>INDRA NIRMALA, S.Gz</t>
  </si>
  <si>
    <t>SRIWIDI ASTUTI, S.KM</t>
  </si>
  <si>
    <t>NIP. 19670921 198812 2 001</t>
  </si>
  <si>
    <t>NIP. 19750617 200112 2 001</t>
  </si>
  <si>
    <t>NIP. 19970922 202203 2 004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</si>
</sst>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#,000_);[Red]\(#,000\)"/>
    <numFmt numFmtId="181" formatCode="0.0%"/>
  </numFmts>
  <fonts count="39">
    <font>
      <sz val="11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sz val="12"/>
      <color theme="1"/>
      <name val="Times New Roman"/>
      <family val="1"/>
      <charset val="0"/>
    </font>
    <font>
      <b/>
      <sz val="12"/>
      <name val="Times New Roman"/>
      <family val="1"/>
      <charset val="0"/>
    </font>
    <font>
      <sz val="12"/>
      <name val="Times New Roman"/>
      <family val="1"/>
      <charset val="0"/>
    </font>
    <font>
      <b/>
      <sz val="16"/>
      <color theme="1"/>
      <name val="Times New Roman"/>
      <family val="1"/>
      <charset val="0"/>
    </font>
    <font>
      <b/>
      <sz val="12"/>
      <color theme="1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2"/>
      <color rgb="FF1F1F1F"/>
      <name val="Times New Roman"/>
      <family val="1"/>
      <charset val="0"/>
    </font>
    <font>
      <b/>
      <sz val="11"/>
      <color theme="1"/>
      <name val="Times New Roman"/>
      <family val="1"/>
      <charset val="0"/>
    </font>
    <font>
      <sz val="12"/>
      <color rgb="FFFF0000"/>
      <name val="Times New Roman"/>
      <family val="1"/>
      <charset val="0"/>
    </font>
    <font>
      <sz val="12"/>
      <color theme="1"/>
      <name val="Calibri"/>
      <family val="2"/>
      <charset val="0"/>
      <scheme val="minor"/>
    </font>
    <font>
      <b/>
      <sz val="12"/>
      <color rgb="FF000000"/>
      <name val="Times New Roman"/>
      <family val="1"/>
      <charset val="0"/>
    </font>
    <font>
      <u/>
      <sz val="12"/>
      <color theme="1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b/>
      <sz val="9"/>
      <name val="Times New Roman"/>
      <charset val="0"/>
    </font>
    <font>
      <sz val="9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6" fillId="0" borderId="0"/>
  </cellStyleXfs>
  <cellXfs count="1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horizontal="left" vertical="center" wrapText="1"/>
    </xf>
    <xf numFmtId="0" fontId="3" fillId="0" borderId="0" xfId="49" applyFont="1" applyAlignment="1"/>
    <xf numFmtId="0" fontId="4" fillId="0" borderId="1" xfId="49" applyFont="1" applyBorder="1" applyAlignment="1"/>
    <xf numFmtId="0" fontId="4" fillId="0" borderId="1" xfId="49" applyFont="1" applyBorder="1" applyAlignment="1">
      <alignment horizontal="left" vertical="center" wrapText="1"/>
    </xf>
    <xf numFmtId="0" fontId="3" fillId="0" borderId="0" xfId="49" applyFont="1" applyAlignment="1">
      <alignment vertical="top"/>
    </xf>
    <xf numFmtId="0" fontId="4" fillId="0" borderId="0" xfId="49" applyFont="1" applyAlignment="1">
      <alignment horizontal="left" vertical="center" wrapText="1"/>
    </xf>
    <xf numFmtId="0" fontId="4" fillId="0" borderId="0" xfId="49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49" applyFont="1" applyAlignment="1">
      <alignment horizontal="left" vertical="center" wrapText="1"/>
    </xf>
    <xf numFmtId="0" fontId="4" fillId="0" borderId="0" xfId="49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vertical="center" wrapText="1"/>
    </xf>
    <xf numFmtId="9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9" fontId="4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1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Fill="1" applyAlignment="1"/>
    <xf numFmtId="0" fontId="4" fillId="0" borderId="0" xfId="0" applyFont="1" applyFill="1" applyAlignment="1">
      <alignment horizontal="left" vertical="center" wrapText="1" readingOrder="1"/>
    </xf>
    <xf numFmtId="0" fontId="2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81" fontId="2" fillId="2" borderId="8" xfId="0" applyNumberFormat="1" applyFont="1" applyFill="1" applyBorder="1" applyAlignment="1">
      <alignment horizontal="center" vertical="center" wrapText="1"/>
    </xf>
    <xf numFmtId="9" fontId="2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50"/>
    <xf numFmtId="0" fontId="0" fillId="0" borderId="0" xfId="50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/>
    <xf numFmtId="0" fontId="9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/>
    <xf numFmtId="1" fontId="1" fillId="0" borderId="0" xfId="0" applyNumberFormat="1" applyFont="1"/>
    <xf numFmtId="1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51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5" xfId="50"/>
    <cellStyle name="Excel Built-in Normal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4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GRAFIK PKP PELAYANAN </a:t>
            </a:r>
            <a:r>
              <a:rPr alt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PROMOSI KESEHATAN (PROMKES)</a:t>
            </a: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BULAN </a:t>
            </a:r>
            <a:r>
              <a:rPr alt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NOVEMBER</a:t>
            </a: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TAHUN 2023</a:t>
            </a:r>
            <a:endParaRPr lang="en-ID" sz="1100" b="0" i="0" u="none" strike="noStrike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NOVEMBER!$H$31</c:f>
              <c:strCache>
                <c:ptCount val="1"/>
                <c:pt idx="0">
                  <c:v>% TARGET SAMPAI DENGAN BULAN NOVEMBER</c:v>
                </c:pt>
              </c:strCache>
            </c:strRef>
          </c:tx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NOVEMBER!$B$32:$B$43</c:f>
              <c:strCache>
                <c:ptCount val="12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</c:strCache>
            </c:strRef>
          </c:cat>
          <c:val>
            <c:numRef>
              <c:f>NOVEMBER!$H$32:$H$43</c:f>
              <c:numCache>
                <c:formatCode>0.0%</c:formatCode>
                <c:ptCount val="12"/>
                <c:pt idx="0">
                  <c:v>0.916666666666667</c:v>
                </c:pt>
                <c:pt idx="1">
                  <c:v>0.916666666666667</c:v>
                </c:pt>
                <c:pt idx="2">
                  <c:v>0.916666666666667</c:v>
                </c:pt>
                <c:pt idx="3">
                  <c:v>0.916666666666667</c:v>
                </c:pt>
                <c:pt idx="4">
                  <c:v>0.916666666666667</c:v>
                </c:pt>
                <c:pt idx="5">
                  <c:v>0.916666666666667</c:v>
                </c:pt>
                <c:pt idx="6">
                  <c:v>0.916666666666667</c:v>
                </c:pt>
                <c:pt idx="7">
                  <c:v>0.916666666666667</c:v>
                </c:pt>
                <c:pt idx="8">
                  <c:v>0.916666666666667</c:v>
                </c:pt>
                <c:pt idx="9">
                  <c:v>0.916666666666667</c:v>
                </c:pt>
                <c:pt idx="10">
                  <c:v>0.916666666666667</c:v>
                </c:pt>
                <c:pt idx="11">
                  <c:v>0.916666666666667</c:v>
                </c:pt>
              </c:numCache>
            </c:numRef>
          </c:val>
        </c:ser>
        <c:ser>
          <c:idx val="1"/>
          <c:order val="1"/>
          <c:tx>
            <c:strRef>
              <c:f>NOVEMBER!$J$31</c:f>
              <c:strCache>
                <c:ptCount val="1"/>
                <c:pt idx="0">
                  <c:v>% CAPAIAN REALISASI BULAN NOVEMBER</c:v>
                </c:pt>
              </c:strCache>
            </c:strRef>
          </c:tx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NOVEMBER!$B$32:$B$43</c:f>
              <c:strCache>
                <c:ptCount val="12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</c:strCache>
            </c:strRef>
          </c:cat>
          <c:val>
            <c:numRef>
              <c:f>NOVEMBER!$J$32:$J$43</c:f>
              <c:numCache>
                <c:formatCode>0.0%</c:formatCode>
                <c:ptCount val="12"/>
                <c:pt idx="0">
                  <c:v>0.948318374593155</c:v>
                </c:pt>
                <c:pt idx="1">
                  <c:v>1.41463414634146</c:v>
                </c:pt>
                <c:pt idx="2">
                  <c:v>1.07142857142857</c:v>
                </c:pt>
                <c:pt idx="3">
                  <c:v>1.64653465588648</c:v>
                </c:pt>
                <c:pt idx="4">
                  <c:v>0.96551724137931</c:v>
                </c:pt>
                <c:pt idx="5">
                  <c:v>1</c:v>
                </c:pt>
                <c:pt idx="6">
                  <c:v>2.75</c:v>
                </c:pt>
                <c:pt idx="7">
                  <c:v>1.10975609756098</c:v>
                </c:pt>
                <c:pt idx="8">
                  <c:v>0.625</c:v>
                </c:pt>
                <c:pt idx="9">
                  <c:v>1.25858123569794</c:v>
                </c:pt>
                <c:pt idx="10">
                  <c:v>1.28205128205128</c:v>
                </c:pt>
                <c:pt idx="11">
                  <c:v>1.01729399796541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311587627"/>
        <c:axId val="695260682"/>
      </c:barChart>
      <c:catAx>
        <c:axId val="311587627"/>
        <c:scaling>
          <c:orientation val="minMax"/>
        </c:scaling>
        <c:delete val="0"/>
        <c:axPos val="l"/>
        <c:majorGridlines/>
        <c:minorGridlines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695260682"/>
        <c:crosses val="autoZero"/>
        <c:auto val="0"/>
        <c:lblAlgn val="ctr"/>
        <c:lblOffset val="100"/>
        <c:noMultiLvlLbl val="0"/>
      </c:catAx>
      <c:valAx>
        <c:axId val="69526068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3115876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</c:legendEntry>
      <c:layout/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rgbClr val="333333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wrap="square" anchor="ctr" anchorCtr="1"/>
    <a:lstStyle/>
    <a:p>
      <a:pPr>
        <a:defRPr lang="en-US" sz="1200" b="0" i="0" u="none" strike="noStrike" baseline="0">
          <a:solidFill>
            <a:srgbClr val="000000">
              <a:alpha val="100000"/>
            </a:srgbClr>
          </a:solidFill>
          <a:latin typeface="Times New Roman" panose="02020603050405020304" charset="0"/>
          <a:ea typeface="Times New Roman" panose="02020603050405020304" charset="0"/>
          <a:cs typeface="Times New Roman" panose="02020603050405020304" charset="0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733425</xdr:colOff>
      <xdr:row>0</xdr:row>
      <xdr:rowOff>47625</xdr:rowOff>
    </xdr:from>
    <xdr:to>
      <xdr:col>10</xdr:col>
      <xdr:colOff>466725</xdr:colOff>
      <xdr:row>4</xdr:row>
      <xdr:rowOff>19050</xdr:rowOff>
    </xdr:to>
    <xdr:pic>
      <xdr:nvPicPr>
        <xdr:cNvPr id="2" name="Picture 3"/>
        <xdr:cNvPicPr>
          <a:picLocks noChangeAspect="1"/>
        </xdr:cNvPicPr>
      </xdr:nvPicPr>
      <xdr:blipFill>
        <a:blip r:embed="rId2"/>
        <a:srcRect l="25214"/>
        <a:stretch>
          <a:fillRect/>
        </a:stretch>
      </xdr:blipFill>
      <xdr:spPr>
        <a:xfrm>
          <a:off x="5591175" y="47625"/>
          <a:ext cx="61341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923290</xdr:colOff>
      <xdr:row>0</xdr:row>
      <xdr:rowOff>76835</xdr:rowOff>
    </xdr:from>
    <xdr:to>
      <xdr:col>1</xdr:col>
      <xdr:colOff>2392045</xdr:colOff>
      <xdr:row>3</xdr:row>
      <xdr:rowOff>885190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3340" y="76835"/>
          <a:ext cx="1468755" cy="140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59055</xdr:colOff>
      <xdr:row>48</xdr:row>
      <xdr:rowOff>56515</xdr:rowOff>
    </xdr:from>
    <xdr:to>
      <xdr:col>14</xdr:col>
      <xdr:colOff>416560</xdr:colOff>
      <xdr:row>58</xdr:row>
      <xdr:rowOff>191770</xdr:rowOff>
    </xdr:to>
    <xdr:graphicFrame>
      <xdr:nvGraphicFramePr>
        <xdr:cNvPr id="4" name="Chart 2"/>
        <xdr:cNvGraphicFramePr/>
      </xdr:nvGraphicFramePr>
      <xdr:xfrm>
        <a:off x="459105" y="21964015"/>
        <a:ext cx="15158085" cy="81648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8"/>
  <sheetViews>
    <sheetView tabSelected="1" view="pageBreakPreview" zoomScale="80" zoomScaleNormal="110" workbookViewId="0">
      <selection activeCell="I71" sqref="I71"/>
    </sheetView>
  </sheetViews>
  <sheetFormatPr defaultColWidth="9" defaultRowHeight="15.75"/>
  <cols>
    <col min="1" max="1" width="6" style="3" customWidth="1"/>
    <col min="2" max="2" width="37.7142857142857" style="5" customWidth="1"/>
    <col min="3" max="3" width="11.8571428571429" style="3" customWidth="1"/>
    <col min="4" max="4" width="17.2857142857143" style="3" customWidth="1"/>
    <col min="5" max="5" width="11.4285714285714" style="3" customWidth="1"/>
    <col min="6" max="6" width="16.7142857142857" style="3" customWidth="1"/>
    <col min="7" max="7" width="19.7142857142857" style="3" customWidth="1"/>
    <col min="8" max="8" width="14.1428571428571" style="3" customWidth="1"/>
    <col min="9" max="9" width="18.8571428571429" style="3" customWidth="1"/>
    <col min="10" max="10" width="15.1428571428571" style="3" customWidth="1"/>
    <col min="11" max="11" width="17.1428571428571" style="3" customWidth="1"/>
    <col min="12" max="12" width="17.7142857142857" style="3" customWidth="1"/>
    <col min="13" max="13" width="12.2" customWidth="1"/>
    <col min="14" max="14" width="12.0666666666667" customWidth="1"/>
    <col min="15" max="15" width="13.6380952380952" customWidth="1"/>
    <col min="16" max="16" width="9" customWidth="1"/>
    <col min="17" max="17" width="20.4285714285714" customWidth="1"/>
    <col min="18" max="19" width="9" customWidth="1"/>
  </cols>
  <sheetData>
    <row r="1" spans="1:14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58"/>
      <c r="N1" s="58"/>
    </row>
    <row r="2" spans="1:14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58"/>
      <c r="N2" s="58"/>
    </row>
    <row r="3" spans="1:14">
      <c r="A3" s="8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58"/>
      <c r="N3" s="58"/>
    </row>
    <row r="4" ht="77.25" customHeight="1" spans="1:14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58"/>
      <c r="N4" s="58"/>
    </row>
    <row r="5" ht="11.25" customHeight="1" spans="1:14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58"/>
      <c r="N5" s="58"/>
    </row>
    <row r="6" ht="20.25" spans="1:14">
      <c r="A6" s="14" t="s">
        <v>0</v>
      </c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58"/>
      <c r="N6" s="58"/>
    </row>
    <row r="7" ht="20.25" spans="1:14">
      <c r="A7" s="14" t="s">
        <v>1</v>
      </c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  <c r="M7" s="58"/>
      <c r="N7" s="58"/>
    </row>
    <row r="8" ht="9" customHeight="1" spans="1:14">
      <c r="A8" s="16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58"/>
      <c r="N8" s="58"/>
    </row>
    <row r="9" ht="9" customHeight="1" spans="1:14">
      <c r="A9" s="16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58"/>
      <c r="N9" s="58"/>
    </row>
    <row r="10" customHeight="1" spans="1:14">
      <c r="A10" s="17" t="s">
        <v>2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58"/>
      <c r="N10" s="58"/>
    </row>
    <row r="11" ht="47.25" spans="1:14">
      <c r="A11" s="20" t="s">
        <v>3</v>
      </c>
      <c r="B11" s="21" t="s">
        <v>4</v>
      </c>
      <c r="C11" s="20" t="s">
        <v>5</v>
      </c>
      <c r="D11" s="22" t="s">
        <v>6</v>
      </c>
      <c r="E11" s="23"/>
      <c r="F11" s="20" t="s">
        <v>7</v>
      </c>
      <c r="G11" s="22" t="s">
        <v>8</v>
      </c>
      <c r="H11" s="23"/>
      <c r="I11" s="59" t="s">
        <v>9</v>
      </c>
      <c r="J11" s="60" t="s">
        <v>10</v>
      </c>
      <c r="K11" s="61" t="s">
        <v>11</v>
      </c>
      <c r="L11" s="62"/>
      <c r="M11" s="63"/>
      <c r="N11" s="64"/>
    </row>
    <row r="12" ht="46.5" customHeight="1" spans="1:14">
      <c r="A12" s="24">
        <v>1</v>
      </c>
      <c r="B12" s="25" t="s">
        <v>12</v>
      </c>
      <c r="C12" s="26">
        <v>0.2</v>
      </c>
      <c r="D12" s="27" t="s">
        <v>13</v>
      </c>
      <c r="E12" s="27" t="s">
        <v>14</v>
      </c>
      <c r="F12" s="28">
        <v>20278</v>
      </c>
      <c r="G12" s="29" t="s">
        <v>15</v>
      </c>
      <c r="H12" s="27" t="s">
        <v>14</v>
      </c>
      <c r="I12" s="65" t="s">
        <v>16</v>
      </c>
      <c r="J12" s="66" t="s">
        <v>17</v>
      </c>
      <c r="K12" s="67" t="s">
        <v>18</v>
      </c>
      <c r="L12" s="68"/>
      <c r="M12" s="69"/>
      <c r="N12" s="70"/>
    </row>
    <row r="13" ht="46.5" customHeight="1" spans="1:14">
      <c r="A13" s="24">
        <v>2</v>
      </c>
      <c r="B13" s="25" t="s">
        <v>19</v>
      </c>
      <c r="C13" s="26">
        <v>0.5</v>
      </c>
      <c r="D13" s="27" t="s">
        <v>20</v>
      </c>
      <c r="E13" s="27" t="s">
        <v>21</v>
      </c>
      <c r="F13" s="28">
        <v>41</v>
      </c>
      <c r="G13" s="29" t="s">
        <v>22</v>
      </c>
      <c r="H13" s="27" t="s">
        <v>21</v>
      </c>
      <c r="I13" s="65" t="s">
        <v>16</v>
      </c>
      <c r="J13" s="66" t="s">
        <v>23</v>
      </c>
      <c r="K13" s="67" t="s">
        <v>18</v>
      </c>
      <c r="L13" s="68"/>
      <c r="M13" s="69"/>
      <c r="N13" s="70"/>
    </row>
    <row r="14" ht="46.5" customHeight="1" spans="1:14">
      <c r="A14" s="24">
        <v>3</v>
      </c>
      <c r="B14" s="25" t="s">
        <v>24</v>
      </c>
      <c r="C14" s="26">
        <v>0.7</v>
      </c>
      <c r="D14" s="27" t="s">
        <v>25</v>
      </c>
      <c r="E14" s="27" t="s">
        <v>25</v>
      </c>
      <c r="F14" s="28">
        <v>4</v>
      </c>
      <c r="G14" s="29" t="s">
        <v>26</v>
      </c>
      <c r="H14" s="27" t="s">
        <v>25</v>
      </c>
      <c r="I14" s="65" t="s">
        <v>16</v>
      </c>
      <c r="J14" s="66" t="s">
        <v>27</v>
      </c>
      <c r="K14" s="67" t="s">
        <v>28</v>
      </c>
      <c r="L14" s="68"/>
      <c r="M14" s="69"/>
      <c r="N14" s="70"/>
    </row>
    <row r="15" ht="46.5" customHeight="1" spans="1:14">
      <c r="A15" s="24">
        <v>4</v>
      </c>
      <c r="B15" s="25" t="s">
        <v>29</v>
      </c>
      <c r="C15" s="26">
        <v>0.55</v>
      </c>
      <c r="D15" s="27" t="s">
        <v>13</v>
      </c>
      <c r="E15" s="27" t="s">
        <v>14</v>
      </c>
      <c r="F15" s="28">
        <v>2230.58</v>
      </c>
      <c r="G15" s="29">
        <f t="shared" ref="G15:G17" si="0">SUM(C15*F15)</f>
        <v>1226.819</v>
      </c>
      <c r="H15" s="27" t="s">
        <v>14</v>
      </c>
      <c r="I15" s="65" t="s">
        <v>16</v>
      </c>
      <c r="J15" s="66" t="s">
        <v>23</v>
      </c>
      <c r="K15" s="67" t="s">
        <v>18</v>
      </c>
      <c r="L15" s="68"/>
      <c r="M15" s="69"/>
      <c r="N15" s="70"/>
    </row>
    <row r="16" ht="46.5" customHeight="1" spans="1:14">
      <c r="A16" s="24">
        <v>5</v>
      </c>
      <c r="B16" s="30" t="s">
        <v>30</v>
      </c>
      <c r="C16" s="26">
        <v>0.74</v>
      </c>
      <c r="D16" s="27" t="s">
        <v>20</v>
      </c>
      <c r="E16" s="27" t="s">
        <v>21</v>
      </c>
      <c r="F16" s="28">
        <v>41</v>
      </c>
      <c r="G16" s="29">
        <f t="shared" si="0"/>
        <v>30.34</v>
      </c>
      <c r="H16" s="27" t="s">
        <v>21</v>
      </c>
      <c r="I16" s="65" t="s">
        <v>16</v>
      </c>
      <c r="J16" s="66" t="s">
        <v>23</v>
      </c>
      <c r="K16" s="67" t="s">
        <v>18</v>
      </c>
      <c r="L16" s="68"/>
      <c r="M16" s="69"/>
      <c r="N16" s="70"/>
    </row>
    <row r="17" ht="46.5" customHeight="1" spans="1:14">
      <c r="A17" s="24">
        <v>6</v>
      </c>
      <c r="B17" s="30" t="s">
        <v>31</v>
      </c>
      <c r="C17" s="26">
        <v>0.5</v>
      </c>
      <c r="D17" s="27" t="s">
        <v>25</v>
      </c>
      <c r="E17" s="27" t="s">
        <v>25</v>
      </c>
      <c r="F17" s="28">
        <v>4</v>
      </c>
      <c r="G17" s="29">
        <f t="shared" si="0"/>
        <v>2</v>
      </c>
      <c r="H17" s="27" t="s">
        <v>25</v>
      </c>
      <c r="I17" s="65" t="s">
        <v>16</v>
      </c>
      <c r="J17" s="66" t="s">
        <v>23</v>
      </c>
      <c r="K17" s="67" t="s">
        <v>18</v>
      </c>
      <c r="L17" s="68"/>
      <c r="M17" s="69"/>
      <c r="N17" s="70"/>
    </row>
    <row r="18" ht="46.5" customHeight="1" spans="1:14">
      <c r="A18" s="24">
        <v>7</v>
      </c>
      <c r="B18" s="25" t="s">
        <v>32</v>
      </c>
      <c r="C18" s="26">
        <v>1</v>
      </c>
      <c r="D18" s="27" t="s">
        <v>13</v>
      </c>
      <c r="E18" s="27" t="s">
        <v>33</v>
      </c>
      <c r="F18" s="28">
        <v>276</v>
      </c>
      <c r="G18" s="29">
        <v>12</v>
      </c>
      <c r="H18" s="27" t="s">
        <v>33</v>
      </c>
      <c r="I18" s="65" t="s">
        <v>16</v>
      </c>
      <c r="J18" s="66" t="s">
        <v>23</v>
      </c>
      <c r="K18" s="67" t="s">
        <v>18</v>
      </c>
      <c r="L18" s="68"/>
      <c r="M18" s="69"/>
      <c r="N18" s="70"/>
    </row>
    <row r="19" ht="46.5" customHeight="1" spans="1:14">
      <c r="A19" s="24">
        <v>8</v>
      </c>
      <c r="B19" s="25" t="s">
        <v>34</v>
      </c>
      <c r="C19" s="26">
        <v>1</v>
      </c>
      <c r="D19" s="27" t="s">
        <v>20</v>
      </c>
      <c r="E19" s="27" t="s">
        <v>35</v>
      </c>
      <c r="F19" s="28">
        <v>82</v>
      </c>
      <c r="G19" s="29">
        <f t="shared" ref="G19:G27" si="1">SUM(C19*F19)</f>
        <v>82</v>
      </c>
      <c r="H19" s="27" t="s">
        <v>35</v>
      </c>
      <c r="I19" s="65" t="s">
        <v>16</v>
      </c>
      <c r="J19" s="66" t="s">
        <v>36</v>
      </c>
      <c r="K19" s="67" t="s">
        <v>18</v>
      </c>
      <c r="L19" s="68"/>
      <c r="M19" s="69"/>
      <c r="N19" s="70"/>
    </row>
    <row r="20" ht="46.5" customHeight="1" spans="1:14">
      <c r="A20" s="24">
        <v>9</v>
      </c>
      <c r="B20" s="25" t="s">
        <v>37</v>
      </c>
      <c r="C20" s="26">
        <v>1</v>
      </c>
      <c r="D20" s="27" t="s">
        <v>25</v>
      </c>
      <c r="E20" s="27" t="s">
        <v>35</v>
      </c>
      <c r="F20" s="28">
        <v>8</v>
      </c>
      <c r="G20" s="29">
        <f t="shared" si="1"/>
        <v>8</v>
      </c>
      <c r="H20" s="27" t="s">
        <v>35</v>
      </c>
      <c r="I20" s="65" t="s">
        <v>16</v>
      </c>
      <c r="J20" s="66" t="s">
        <v>36</v>
      </c>
      <c r="K20" s="67" t="s">
        <v>18</v>
      </c>
      <c r="L20" s="68"/>
      <c r="M20" s="69"/>
      <c r="N20" s="70"/>
    </row>
    <row r="21" ht="46.5" customHeight="1" spans="1:14">
      <c r="A21" s="24">
        <v>10</v>
      </c>
      <c r="B21" s="25" t="s">
        <v>38</v>
      </c>
      <c r="C21" s="26">
        <v>0.76</v>
      </c>
      <c r="D21" s="31" t="s">
        <v>39</v>
      </c>
      <c r="E21" s="27" t="s">
        <v>36</v>
      </c>
      <c r="F21" s="28">
        <v>69</v>
      </c>
      <c r="G21" s="29">
        <f>4044*16%</f>
        <v>647.04</v>
      </c>
      <c r="H21" s="27" t="s">
        <v>36</v>
      </c>
      <c r="I21" s="65" t="s">
        <v>16</v>
      </c>
      <c r="J21" s="65" t="s">
        <v>23</v>
      </c>
      <c r="K21" s="67" t="s">
        <v>18</v>
      </c>
      <c r="L21" s="68"/>
      <c r="M21" s="69"/>
      <c r="N21" s="70"/>
    </row>
    <row r="22" s="1" customFormat="1" ht="46.5" customHeight="1" spans="1:19">
      <c r="A22" s="24">
        <v>11</v>
      </c>
      <c r="B22" s="25" t="s">
        <v>40</v>
      </c>
      <c r="C22" s="32">
        <v>0.78</v>
      </c>
      <c r="D22" s="31" t="s">
        <v>41</v>
      </c>
      <c r="E22" s="27" t="s">
        <v>42</v>
      </c>
      <c r="F22" s="33">
        <v>3</v>
      </c>
      <c r="G22" s="29">
        <f t="shared" si="1"/>
        <v>2.34</v>
      </c>
      <c r="H22" s="27" t="s">
        <v>42</v>
      </c>
      <c r="I22" s="65" t="s">
        <v>16</v>
      </c>
      <c r="J22" s="65" t="s">
        <v>23</v>
      </c>
      <c r="K22" s="67" t="s">
        <v>18</v>
      </c>
      <c r="L22" s="68"/>
      <c r="M22" s="69"/>
      <c r="N22" s="70"/>
      <c r="Q22" s="92"/>
      <c r="R22" s="93"/>
      <c r="S22" s="94"/>
    </row>
    <row r="23" s="1" customFormat="1" ht="46.5" customHeight="1" spans="1:19">
      <c r="A23" s="24">
        <v>12</v>
      </c>
      <c r="B23" s="25" t="s">
        <v>43</v>
      </c>
      <c r="C23" s="32">
        <v>0.983</v>
      </c>
      <c r="D23" s="31" t="s">
        <v>44</v>
      </c>
      <c r="E23" s="31" t="s">
        <v>42</v>
      </c>
      <c r="F23" s="33">
        <v>3</v>
      </c>
      <c r="G23" s="29">
        <f t="shared" si="1"/>
        <v>2.949</v>
      </c>
      <c r="H23" s="31" t="s">
        <v>42</v>
      </c>
      <c r="I23" s="65" t="s">
        <v>16</v>
      </c>
      <c r="J23" s="66" t="s">
        <v>23</v>
      </c>
      <c r="K23" s="67" t="s">
        <v>18</v>
      </c>
      <c r="L23" s="68"/>
      <c r="M23" s="69"/>
      <c r="N23" s="70"/>
      <c r="Q23" s="92"/>
      <c r="R23" s="93"/>
      <c r="S23" s="94"/>
    </row>
    <row r="24" ht="31.5" spans="1:14">
      <c r="A24" s="24">
        <v>13</v>
      </c>
      <c r="B24" s="30" t="s">
        <v>45</v>
      </c>
      <c r="C24" s="32">
        <v>0.175</v>
      </c>
      <c r="D24" s="31" t="s">
        <v>44</v>
      </c>
      <c r="E24" s="31" t="s">
        <v>42</v>
      </c>
      <c r="F24" s="33">
        <v>3</v>
      </c>
      <c r="G24" s="29">
        <f t="shared" si="1"/>
        <v>0.525</v>
      </c>
      <c r="H24" s="31" t="s">
        <v>42</v>
      </c>
      <c r="I24" s="65" t="s">
        <v>16</v>
      </c>
      <c r="J24" s="66" t="s">
        <v>23</v>
      </c>
      <c r="K24" s="67" t="s">
        <v>18</v>
      </c>
      <c r="L24" s="68"/>
      <c r="M24" s="58"/>
      <c r="N24" s="58"/>
    </row>
    <row r="25" ht="31.5" spans="1:14">
      <c r="A25" s="24">
        <v>14</v>
      </c>
      <c r="B25" s="25" t="s">
        <v>46</v>
      </c>
      <c r="C25" s="32">
        <v>1</v>
      </c>
      <c r="D25" s="31" t="s">
        <v>44</v>
      </c>
      <c r="E25" s="31" t="s">
        <v>35</v>
      </c>
      <c r="F25" s="33">
        <v>6</v>
      </c>
      <c r="G25" s="29">
        <f t="shared" si="1"/>
        <v>6</v>
      </c>
      <c r="H25" s="31" t="s">
        <v>35</v>
      </c>
      <c r="I25" s="65" t="s">
        <v>16</v>
      </c>
      <c r="J25" s="66" t="s">
        <v>23</v>
      </c>
      <c r="K25" s="67" t="s">
        <v>18</v>
      </c>
      <c r="L25" s="68"/>
      <c r="M25" s="58"/>
      <c r="N25" s="58"/>
    </row>
    <row r="26" ht="52" customHeight="1" spans="1:14">
      <c r="A26" s="24">
        <v>15</v>
      </c>
      <c r="B26" s="25" t="s">
        <v>47</v>
      </c>
      <c r="C26" s="32">
        <v>1</v>
      </c>
      <c r="D26" s="31" t="s">
        <v>48</v>
      </c>
      <c r="E26" s="31" t="s">
        <v>49</v>
      </c>
      <c r="F26" s="33">
        <v>48</v>
      </c>
      <c r="G26" s="29">
        <f t="shared" si="1"/>
        <v>48</v>
      </c>
      <c r="H26" s="31" t="s">
        <v>49</v>
      </c>
      <c r="I26" s="65" t="s">
        <v>16</v>
      </c>
      <c r="J26" s="66" t="s">
        <v>23</v>
      </c>
      <c r="K26" s="67" t="s">
        <v>18</v>
      </c>
      <c r="L26" s="68"/>
      <c r="M26" s="58"/>
      <c r="N26" s="58"/>
    </row>
    <row r="27" ht="31.5" spans="1:14">
      <c r="A27" s="24">
        <v>16</v>
      </c>
      <c r="B27" s="30" t="s">
        <v>50</v>
      </c>
      <c r="C27" s="32">
        <v>1</v>
      </c>
      <c r="D27" s="31" t="s">
        <v>51</v>
      </c>
      <c r="E27" s="31" t="s">
        <v>52</v>
      </c>
      <c r="F27" s="33">
        <v>7</v>
      </c>
      <c r="G27" s="29">
        <f t="shared" si="1"/>
        <v>7</v>
      </c>
      <c r="H27" s="31" t="s">
        <v>52</v>
      </c>
      <c r="I27" s="65" t="s">
        <v>16</v>
      </c>
      <c r="J27" s="66" t="s">
        <v>23</v>
      </c>
      <c r="K27" s="67" t="s">
        <v>18</v>
      </c>
      <c r="L27" s="68"/>
      <c r="M27" s="58"/>
      <c r="N27" s="58"/>
    </row>
    <row r="28" spans="1:14">
      <c r="A28" s="17"/>
      <c r="M28" s="58"/>
      <c r="N28" s="58"/>
    </row>
    <row r="29" spans="1:14">
      <c r="A29" s="17" t="s">
        <v>53</v>
      </c>
      <c r="M29" s="58"/>
      <c r="N29" s="58"/>
    </row>
    <row r="30" spans="1:14">
      <c r="A30" s="17"/>
      <c r="M30" s="58"/>
      <c r="N30" s="58"/>
    </row>
    <row r="31" s="2" customFormat="1" ht="85" customHeight="1" spans="1:14">
      <c r="A31" s="20" t="s">
        <v>3</v>
      </c>
      <c r="B31" s="21" t="s">
        <v>4</v>
      </c>
      <c r="C31" s="20" t="s">
        <v>5</v>
      </c>
      <c r="D31" s="20" t="s">
        <v>6</v>
      </c>
      <c r="E31" s="34" t="s">
        <v>7</v>
      </c>
      <c r="F31" s="20" t="s">
        <v>54</v>
      </c>
      <c r="G31" s="20" t="s">
        <v>55</v>
      </c>
      <c r="H31" s="20" t="s">
        <v>56</v>
      </c>
      <c r="I31" s="20" t="s">
        <v>57</v>
      </c>
      <c r="J31" s="20" t="s">
        <v>58</v>
      </c>
      <c r="K31" s="71" t="s">
        <v>59</v>
      </c>
      <c r="L31" s="72" t="s">
        <v>60</v>
      </c>
      <c r="M31" s="73"/>
      <c r="N31" s="73"/>
    </row>
    <row r="32" ht="29" customHeight="1" spans="1:19">
      <c r="A32" s="24">
        <v>1</v>
      </c>
      <c r="B32" s="25" t="s">
        <v>12</v>
      </c>
      <c r="C32" s="35">
        <v>0.2</v>
      </c>
      <c r="D32" s="36" t="s">
        <v>13</v>
      </c>
      <c r="E32" s="37">
        <v>20278</v>
      </c>
      <c r="F32" s="38">
        <f t="shared" ref="F32:F35" si="2">E32*C32</f>
        <v>4055.6</v>
      </c>
      <c r="G32" s="39">
        <f t="shared" ref="G32:G47" si="3">F32/12*11</f>
        <v>3717.63333333333</v>
      </c>
      <c r="H32" s="40">
        <f t="shared" ref="H32:H47" si="4">G32/F32</f>
        <v>0.916666666666667</v>
      </c>
      <c r="I32" s="74">
        <v>3846</v>
      </c>
      <c r="J32" s="75">
        <f t="shared" ref="J32:J47" si="5">I32/F32</f>
        <v>0.948318374593155</v>
      </c>
      <c r="K32" s="76">
        <f t="shared" ref="K32:K47" si="6">J32-H32</f>
        <v>0.0316517079264884</v>
      </c>
      <c r="L32" s="77" t="s">
        <v>61</v>
      </c>
      <c r="M32" s="78"/>
      <c r="P32" s="78"/>
      <c r="R32" s="95"/>
      <c r="S32" s="95"/>
    </row>
    <row r="33" ht="34" customHeight="1" spans="1:19">
      <c r="A33" s="24">
        <v>2</v>
      </c>
      <c r="B33" s="25" t="s">
        <v>19</v>
      </c>
      <c r="C33" s="35">
        <v>0.5</v>
      </c>
      <c r="D33" s="36" t="s">
        <v>20</v>
      </c>
      <c r="E33" s="37">
        <v>41</v>
      </c>
      <c r="F33" s="38">
        <f t="shared" si="2"/>
        <v>20.5</v>
      </c>
      <c r="G33" s="39">
        <f t="shared" si="3"/>
        <v>18.7916666666667</v>
      </c>
      <c r="H33" s="40">
        <f t="shared" si="4"/>
        <v>0.916666666666667</v>
      </c>
      <c r="I33" s="74">
        <v>29</v>
      </c>
      <c r="J33" s="75">
        <f t="shared" si="5"/>
        <v>1.41463414634146</v>
      </c>
      <c r="K33" s="76">
        <f t="shared" si="6"/>
        <v>0.497967479674797</v>
      </c>
      <c r="L33" s="77" t="s">
        <v>61</v>
      </c>
      <c r="M33" s="78"/>
      <c r="P33" s="78"/>
      <c r="R33" s="95"/>
      <c r="S33" s="95"/>
    </row>
    <row r="34" ht="39" customHeight="1" spans="1:19">
      <c r="A34" s="24">
        <v>3</v>
      </c>
      <c r="B34" s="25" t="s">
        <v>24</v>
      </c>
      <c r="C34" s="35">
        <v>0.7</v>
      </c>
      <c r="D34" s="36" t="s">
        <v>25</v>
      </c>
      <c r="E34" s="37">
        <v>4</v>
      </c>
      <c r="F34" s="38">
        <f t="shared" si="2"/>
        <v>2.8</v>
      </c>
      <c r="G34" s="39">
        <f t="shared" si="3"/>
        <v>2.56666666666667</v>
      </c>
      <c r="H34" s="40">
        <f t="shared" si="4"/>
        <v>0.916666666666667</v>
      </c>
      <c r="I34" s="74">
        <v>3</v>
      </c>
      <c r="J34" s="75">
        <f t="shared" si="5"/>
        <v>1.07142857142857</v>
      </c>
      <c r="K34" s="76">
        <f t="shared" si="6"/>
        <v>0.154761904761905</v>
      </c>
      <c r="L34" s="77" t="s">
        <v>61</v>
      </c>
      <c r="M34" s="79"/>
      <c r="P34" s="79"/>
      <c r="R34" s="95"/>
      <c r="S34" s="95"/>
    </row>
    <row r="35" ht="42" customHeight="1" spans="1:19">
      <c r="A35" s="24">
        <v>4</v>
      </c>
      <c r="B35" s="25" t="s">
        <v>29</v>
      </c>
      <c r="C35" s="35">
        <v>0.55</v>
      </c>
      <c r="D35" s="36" t="s">
        <v>13</v>
      </c>
      <c r="E35" s="37">
        <v>2230.58</v>
      </c>
      <c r="F35" s="38">
        <f t="shared" si="2"/>
        <v>1226.819</v>
      </c>
      <c r="G35" s="39">
        <f t="shared" si="3"/>
        <v>1124.58408333333</v>
      </c>
      <c r="H35" s="40">
        <f t="shared" si="4"/>
        <v>0.916666666666667</v>
      </c>
      <c r="I35" s="74">
        <v>2020</v>
      </c>
      <c r="J35" s="75">
        <f t="shared" si="5"/>
        <v>1.64653465588648</v>
      </c>
      <c r="K35" s="76">
        <f t="shared" si="6"/>
        <v>0.729867989219817</v>
      </c>
      <c r="L35" s="77" t="s">
        <v>61</v>
      </c>
      <c r="M35" s="79"/>
      <c r="P35" s="79"/>
      <c r="R35" s="95"/>
      <c r="S35" s="95"/>
    </row>
    <row r="36" ht="42" customHeight="1" spans="1:19">
      <c r="A36" s="24">
        <v>5</v>
      </c>
      <c r="B36" s="30" t="s">
        <v>30</v>
      </c>
      <c r="C36" s="35">
        <v>0.74</v>
      </c>
      <c r="D36" s="36" t="s">
        <v>20</v>
      </c>
      <c r="E36" s="37">
        <v>41</v>
      </c>
      <c r="F36" s="38">
        <f>I33</f>
        <v>29</v>
      </c>
      <c r="G36" s="39">
        <f t="shared" si="3"/>
        <v>26.5833333333333</v>
      </c>
      <c r="H36" s="40">
        <f t="shared" si="4"/>
        <v>0.916666666666667</v>
      </c>
      <c r="I36" s="74">
        <v>28</v>
      </c>
      <c r="J36" s="75">
        <f t="shared" si="5"/>
        <v>0.96551724137931</v>
      </c>
      <c r="K36" s="76">
        <f t="shared" si="6"/>
        <v>0.0488505747126438</v>
      </c>
      <c r="L36" s="77" t="s">
        <v>61</v>
      </c>
      <c r="M36" s="78"/>
      <c r="P36" s="78"/>
      <c r="R36" s="95"/>
      <c r="S36" s="95"/>
    </row>
    <row r="37" ht="46" customHeight="1" spans="1:19">
      <c r="A37" s="24">
        <v>6</v>
      </c>
      <c r="B37" s="30" t="s">
        <v>31</v>
      </c>
      <c r="C37" s="35">
        <v>0.5</v>
      </c>
      <c r="D37" s="36" t="s">
        <v>25</v>
      </c>
      <c r="E37" s="37">
        <v>4</v>
      </c>
      <c r="F37" s="38">
        <f t="shared" ref="F37:F47" si="7">E37*C37</f>
        <v>2</v>
      </c>
      <c r="G37" s="39">
        <f t="shared" si="3"/>
        <v>1.83333333333333</v>
      </c>
      <c r="H37" s="40">
        <f t="shared" si="4"/>
        <v>0.916666666666667</v>
      </c>
      <c r="I37" s="74">
        <v>2</v>
      </c>
      <c r="J37" s="75">
        <f t="shared" si="5"/>
        <v>1</v>
      </c>
      <c r="K37" s="76">
        <f t="shared" si="6"/>
        <v>0.0833333333333334</v>
      </c>
      <c r="L37" s="77" t="s">
        <v>61</v>
      </c>
      <c r="M37" s="78"/>
      <c r="P37" s="78"/>
      <c r="R37" s="95"/>
      <c r="S37" s="95"/>
    </row>
    <row r="38" ht="42" customHeight="1" spans="1:19">
      <c r="A38" s="24">
        <v>7</v>
      </c>
      <c r="B38" s="25" t="s">
        <v>32</v>
      </c>
      <c r="C38" s="35">
        <v>1</v>
      </c>
      <c r="D38" s="36" t="s">
        <v>13</v>
      </c>
      <c r="E38" s="37">
        <v>276</v>
      </c>
      <c r="F38" s="38">
        <f t="shared" si="7"/>
        <v>276</v>
      </c>
      <c r="G38" s="39">
        <f t="shared" si="3"/>
        <v>253</v>
      </c>
      <c r="H38" s="40">
        <f t="shared" si="4"/>
        <v>0.916666666666667</v>
      </c>
      <c r="I38" s="74">
        <v>759</v>
      </c>
      <c r="J38" s="75">
        <f t="shared" si="5"/>
        <v>2.75</v>
      </c>
      <c r="K38" s="76">
        <f t="shared" si="6"/>
        <v>1.83333333333333</v>
      </c>
      <c r="L38" s="77" t="s">
        <v>61</v>
      </c>
      <c r="M38" s="78"/>
      <c r="P38" s="78"/>
      <c r="R38" s="95"/>
      <c r="S38" s="95"/>
    </row>
    <row r="39" ht="42" customHeight="1" spans="1:19">
      <c r="A39" s="24">
        <v>8</v>
      </c>
      <c r="B39" s="25" t="s">
        <v>34</v>
      </c>
      <c r="C39" s="35">
        <v>1</v>
      </c>
      <c r="D39" s="36" t="s">
        <v>20</v>
      </c>
      <c r="E39" s="37">
        <v>82</v>
      </c>
      <c r="F39" s="38">
        <f t="shared" si="7"/>
        <v>82</v>
      </c>
      <c r="G39" s="39">
        <f t="shared" si="3"/>
        <v>75.1666666666667</v>
      </c>
      <c r="H39" s="40">
        <f t="shared" si="4"/>
        <v>0.916666666666667</v>
      </c>
      <c r="I39" s="74">
        <v>91</v>
      </c>
      <c r="J39" s="75">
        <f t="shared" si="5"/>
        <v>1.10975609756098</v>
      </c>
      <c r="K39" s="76">
        <f t="shared" si="6"/>
        <v>0.193089430894309</v>
      </c>
      <c r="L39" s="77" t="s">
        <v>61</v>
      </c>
      <c r="M39" s="78"/>
      <c r="P39" s="78"/>
      <c r="R39" s="95"/>
      <c r="S39" s="95"/>
    </row>
    <row r="40" ht="42" customHeight="1" spans="1:19">
      <c r="A40" s="24">
        <v>9</v>
      </c>
      <c r="B40" s="25" t="s">
        <v>37</v>
      </c>
      <c r="C40" s="35">
        <v>1</v>
      </c>
      <c r="D40" s="36" t="s">
        <v>25</v>
      </c>
      <c r="E40" s="37">
        <v>8</v>
      </c>
      <c r="F40" s="38">
        <f t="shared" si="7"/>
        <v>8</v>
      </c>
      <c r="G40" s="39">
        <f t="shared" si="3"/>
        <v>7.33333333333333</v>
      </c>
      <c r="H40" s="40">
        <f t="shared" si="4"/>
        <v>0.916666666666667</v>
      </c>
      <c r="I40" s="74">
        <v>5</v>
      </c>
      <c r="J40" s="75">
        <f t="shared" si="5"/>
        <v>0.625</v>
      </c>
      <c r="K40" s="76">
        <f t="shared" si="6"/>
        <v>-0.291666666666667</v>
      </c>
      <c r="L40" s="77" t="s">
        <v>62</v>
      </c>
      <c r="M40" s="78"/>
      <c r="P40" s="78"/>
      <c r="R40" s="95"/>
      <c r="S40" s="95"/>
    </row>
    <row r="41" ht="42" customHeight="1" spans="1:19">
      <c r="A41" s="24">
        <v>10</v>
      </c>
      <c r="B41" s="25" t="s">
        <v>38</v>
      </c>
      <c r="C41" s="35">
        <v>0.76</v>
      </c>
      <c r="D41" s="41" t="s">
        <v>39</v>
      </c>
      <c r="E41" s="37">
        <v>69</v>
      </c>
      <c r="F41" s="38">
        <f t="shared" si="7"/>
        <v>52.44</v>
      </c>
      <c r="G41" s="39">
        <f t="shared" si="3"/>
        <v>48.07</v>
      </c>
      <c r="H41" s="40">
        <f t="shared" si="4"/>
        <v>0.916666666666667</v>
      </c>
      <c r="I41" s="74">
        <v>66</v>
      </c>
      <c r="J41" s="75">
        <f t="shared" si="5"/>
        <v>1.25858123569794</v>
      </c>
      <c r="K41" s="76">
        <f t="shared" si="6"/>
        <v>0.341914569031274</v>
      </c>
      <c r="L41" s="77" t="s">
        <v>61</v>
      </c>
      <c r="M41" s="78"/>
      <c r="P41" s="78"/>
      <c r="R41" s="95"/>
      <c r="S41" s="95"/>
    </row>
    <row r="42" ht="42" customHeight="1" spans="1:19">
      <c r="A42" s="24">
        <v>11</v>
      </c>
      <c r="B42" s="25" t="s">
        <v>40</v>
      </c>
      <c r="C42" s="42">
        <v>0.78</v>
      </c>
      <c r="D42" s="41" t="s">
        <v>41</v>
      </c>
      <c r="E42" s="43">
        <v>3</v>
      </c>
      <c r="F42" s="38">
        <f t="shared" si="7"/>
        <v>2.34</v>
      </c>
      <c r="G42" s="39">
        <f t="shared" si="3"/>
        <v>2.145</v>
      </c>
      <c r="H42" s="40">
        <f t="shared" si="4"/>
        <v>0.916666666666667</v>
      </c>
      <c r="I42" s="74">
        <v>3</v>
      </c>
      <c r="J42" s="75">
        <f t="shared" si="5"/>
        <v>1.28205128205128</v>
      </c>
      <c r="K42" s="76">
        <f t="shared" si="6"/>
        <v>0.365384615384616</v>
      </c>
      <c r="L42" s="77" t="s">
        <v>61</v>
      </c>
      <c r="M42" s="78"/>
      <c r="P42" s="78"/>
      <c r="R42" s="95"/>
      <c r="S42" s="95"/>
    </row>
    <row r="43" ht="42" customHeight="1" spans="1:19">
      <c r="A43" s="24">
        <v>12</v>
      </c>
      <c r="B43" s="25" t="s">
        <v>43</v>
      </c>
      <c r="C43" s="42">
        <v>0.983</v>
      </c>
      <c r="D43" s="41" t="s">
        <v>44</v>
      </c>
      <c r="E43" s="43">
        <v>3</v>
      </c>
      <c r="F43" s="38">
        <f t="shared" si="7"/>
        <v>2.949</v>
      </c>
      <c r="G43" s="39">
        <f t="shared" si="3"/>
        <v>2.70325</v>
      </c>
      <c r="H43" s="40">
        <f t="shared" si="4"/>
        <v>0.916666666666667</v>
      </c>
      <c r="I43" s="74">
        <v>3</v>
      </c>
      <c r="J43" s="75">
        <f t="shared" si="5"/>
        <v>1.01729399796541</v>
      </c>
      <c r="K43" s="76">
        <f t="shared" si="6"/>
        <v>0.100627331298745</v>
      </c>
      <c r="L43" s="77" t="s">
        <v>61</v>
      </c>
      <c r="M43" s="78"/>
      <c r="P43" s="78"/>
      <c r="R43" s="95"/>
      <c r="S43" s="95"/>
    </row>
    <row r="44" ht="31.5" spans="1:14">
      <c r="A44" s="24">
        <v>13</v>
      </c>
      <c r="B44" s="30" t="s">
        <v>45</v>
      </c>
      <c r="C44" s="42">
        <v>0.175</v>
      </c>
      <c r="D44" s="41" t="s">
        <v>44</v>
      </c>
      <c r="E44" s="43">
        <v>3</v>
      </c>
      <c r="F44" s="38">
        <f t="shared" si="7"/>
        <v>0.525</v>
      </c>
      <c r="G44" s="39">
        <f t="shared" si="3"/>
        <v>0.48125</v>
      </c>
      <c r="H44" s="40">
        <f t="shared" si="4"/>
        <v>0.916666666666667</v>
      </c>
      <c r="I44" s="74">
        <v>3</v>
      </c>
      <c r="J44" s="75">
        <f t="shared" si="5"/>
        <v>5.71428571428572</v>
      </c>
      <c r="K44" s="76">
        <f t="shared" si="6"/>
        <v>4.79761904761905</v>
      </c>
      <c r="L44" s="77" t="s">
        <v>61</v>
      </c>
      <c r="M44" s="58"/>
      <c r="N44" s="58"/>
    </row>
    <row r="45" ht="21" customHeight="1" spans="1:14">
      <c r="A45" s="24">
        <v>14</v>
      </c>
      <c r="B45" s="25" t="s">
        <v>46</v>
      </c>
      <c r="C45" s="42">
        <v>1</v>
      </c>
      <c r="D45" s="41" t="s">
        <v>44</v>
      </c>
      <c r="E45" s="43">
        <v>6</v>
      </c>
      <c r="F45" s="38">
        <f t="shared" si="7"/>
        <v>6</v>
      </c>
      <c r="G45" s="39">
        <f t="shared" si="3"/>
        <v>5.5</v>
      </c>
      <c r="H45" s="40">
        <f t="shared" si="4"/>
        <v>0.916666666666667</v>
      </c>
      <c r="I45" s="74">
        <v>33</v>
      </c>
      <c r="J45" s="75">
        <f t="shared" si="5"/>
        <v>5.5</v>
      </c>
      <c r="K45" s="76">
        <f t="shared" si="6"/>
        <v>4.58333333333333</v>
      </c>
      <c r="L45" s="77" t="s">
        <v>61</v>
      </c>
      <c r="M45" s="58"/>
      <c r="N45" s="58"/>
    </row>
    <row r="46" ht="47.25" spans="1:14">
      <c r="A46" s="24">
        <v>15</v>
      </c>
      <c r="B46" s="25" t="s">
        <v>47</v>
      </c>
      <c r="C46" s="42">
        <v>1</v>
      </c>
      <c r="D46" s="41" t="s">
        <v>48</v>
      </c>
      <c r="E46" s="43">
        <v>48</v>
      </c>
      <c r="F46" s="38">
        <f t="shared" si="7"/>
        <v>48</v>
      </c>
      <c r="G46" s="39">
        <f t="shared" si="3"/>
        <v>44</v>
      </c>
      <c r="H46" s="40">
        <f t="shared" si="4"/>
        <v>0.916666666666667</v>
      </c>
      <c r="I46" s="74">
        <v>540</v>
      </c>
      <c r="J46" s="75">
        <f t="shared" si="5"/>
        <v>11.25</v>
      </c>
      <c r="K46" s="76">
        <f t="shared" si="6"/>
        <v>10.3333333333333</v>
      </c>
      <c r="L46" s="77" t="s">
        <v>61</v>
      </c>
      <c r="M46" s="58"/>
      <c r="N46" s="58"/>
    </row>
    <row r="47" ht="31.5" spans="1:14">
      <c r="A47" s="24">
        <v>16</v>
      </c>
      <c r="B47" s="30" t="s">
        <v>50</v>
      </c>
      <c r="C47" s="42">
        <v>1</v>
      </c>
      <c r="D47" s="41" t="s">
        <v>51</v>
      </c>
      <c r="E47" s="43">
        <v>7</v>
      </c>
      <c r="F47" s="38">
        <f t="shared" si="7"/>
        <v>7</v>
      </c>
      <c r="G47" s="39">
        <f t="shared" si="3"/>
        <v>6.41666666666667</v>
      </c>
      <c r="H47" s="40">
        <f t="shared" si="4"/>
        <v>0.916666666666667</v>
      </c>
      <c r="I47" s="74">
        <v>7</v>
      </c>
      <c r="J47" s="75">
        <f t="shared" si="5"/>
        <v>1</v>
      </c>
      <c r="K47" s="76">
        <f t="shared" si="6"/>
        <v>0.0833333333333333</v>
      </c>
      <c r="L47" s="77" t="s">
        <v>61</v>
      </c>
      <c r="M47" s="58"/>
      <c r="N47" s="58"/>
    </row>
    <row r="48" spans="13:14">
      <c r="M48" s="58"/>
      <c r="N48" s="58"/>
    </row>
    <row r="49" ht="380.25" customHeight="1"/>
    <row r="50" ht="28" customHeight="1" spans="1:12">
      <c r="A50" s="44"/>
      <c r="B50" s="45"/>
      <c r="C50" s="44"/>
      <c r="D50" s="44"/>
      <c r="E50" s="44"/>
      <c r="F50" s="44"/>
      <c r="G50" s="44"/>
      <c r="H50" s="44"/>
      <c r="J50" s="80"/>
      <c r="K50" s="80"/>
      <c r="L50" s="80"/>
    </row>
    <row r="51" ht="28" customHeight="1" spans="1:12">
      <c r="A51" s="44"/>
      <c r="B51" s="45"/>
      <c r="C51" s="44"/>
      <c r="D51" s="44"/>
      <c r="E51" s="44"/>
      <c r="F51" s="44"/>
      <c r="G51" s="44"/>
      <c r="H51" s="44"/>
      <c r="J51" s="80"/>
      <c r="K51" s="80"/>
      <c r="L51" s="80"/>
    </row>
    <row r="52" ht="28" customHeight="1" spans="1:12">
      <c r="A52" s="46"/>
      <c r="B52" s="47"/>
      <c r="C52" s="48"/>
      <c r="D52" s="48"/>
      <c r="E52" s="48"/>
      <c r="F52" s="48"/>
      <c r="G52" s="48"/>
      <c r="H52" s="48"/>
      <c r="I52" s="48"/>
      <c r="J52" s="81"/>
      <c r="K52" s="81"/>
      <c r="L52" s="81"/>
    </row>
    <row r="53" ht="28" customHeight="1" spans="1:12">
      <c r="A53" s="46"/>
      <c r="B53" s="47"/>
      <c r="C53" s="48"/>
      <c r="D53" s="48"/>
      <c r="E53" s="48"/>
      <c r="F53" s="48"/>
      <c r="G53" s="48"/>
      <c r="H53" s="48"/>
      <c r="I53" s="48"/>
      <c r="J53" s="81"/>
      <c r="K53" s="81"/>
      <c r="L53" s="81"/>
    </row>
    <row r="54" ht="28" customHeight="1" spans="1:12">
      <c r="A54" s="46"/>
      <c r="B54" s="47"/>
      <c r="C54" s="48"/>
      <c r="D54" s="48"/>
      <c r="E54" s="48"/>
      <c r="F54" s="48"/>
      <c r="G54" s="48"/>
      <c r="H54" s="48"/>
      <c r="I54" s="48"/>
      <c r="J54" s="81"/>
      <c r="K54" s="81"/>
      <c r="L54" s="81"/>
    </row>
    <row r="55" ht="28" customHeight="1" spans="1:12">
      <c r="A55" s="46"/>
      <c r="B55" s="47"/>
      <c r="C55" s="48"/>
      <c r="D55" s="48"/>
      <c r="E55" s="48"/>
      <c r="F55" s="48"/>
      <c r="G55" s="48"/>
      <c r="H55" s="48"/>
      <c r="I55" s="48"/>
      <c r="J55" s="81"/>
      <c r="K55" s="81"/>
      <c r="L55" s="81"/>
    </row>
    <row r="56" ht="28" customHeight="1" spans="1:12">
      <c r="A56" s="46"/>
      <c r="B56" s="47"/>
      <c r="C56" s="48"/>
      <c r="D56" s="48"/>
      <c r="E56" s="48"/>
      <c r="F56" s="48"/>
      <c r="G56" s="48"/>
      <c r="H56" s="48"/>
      <c r="I56" s="48"/>
      <c r="J56" s="81"/>
      <c r="K56" s="81"/>
      <c r="L56" s="81"/>
    </row>
    <row r="57" ht="28" customHeight="1" spans="1:12">
      <c r="A57" s="46"/>
      <c r="B57" s="47"/>
      <c r="C57" s="48"/>
      <c r="D57" s="48"/>
      <c r="E57" s="48"/>
      <c r="F57" s="48"/>
      <c r="G57" s="48"/>
      <c r="H57" s="48"/>
      <c r="I57" s="48"/>
      <c r="J57" s="81"/>
      <c r="K57" s="81"/>
      <c r="L57" s="81"/>
    </row>
    <row r="58" ht="28" customHeight="1" spans="1:12">
      <c r="A58" s="46"/>
      <c r="B58" s="47"/>
      <c r="C58" s="48"/>
      <c r="D58" s="48"/>
      <c r="E58" s="48"/>
      <c r="F58" s="48"/>
      <c r="G58" s="48"/>
      <c r="H58" s="48"/>
      <c r="I58" s="48"/>
      <c r="J58" s="81"/>
      <c r="K58" s="81"/>
      <c r="L58" s="81"/>
    </row>
    <row r="59" ht="28" customHeight="1" spans="1:12">
      <c r="A59" s="46"/>
      <c r="B59" s="47"/>
      <c r="C59" s="48"/>
      <c r="D59" s="48"/>
      <c r="E59" s="48"/>
      <c r="F59" s="48"/>
      <c r="G59" s="48"/>
      <c r="H59" s="48"/>
      <c r="I59" s="48"/>
      <c r="J59" s="81"/>
      <c r="K59" s="81"/>
      <c r="L59" s="81"/>
    </row>
    <row r="60" s="3" customFormat="1" spans="1:12">
      <c r="A60" s="49" t="s">
        <v>63</v>
      </c>
      <c r="B60" s="47"/>
      <c r="C60" s="48"/>
      <c r="D60" s="48"/>
      <c r="E60" s="48"/>
      <c r="F60" s="48"/>
      <c r="G60" s="48"/>
      <c r="H60" s="48"/>
      <c r="I60" s="48"/>
      <c r="J60" s="81"/>
      <c r="K60" s="81"/>
      <c r="L60" s="81"/>
    </row>
    <row r="61" s="3" customFormat="1" spans="1:12">
      <c r="A61" s="46"/>
      <c r="B61" s="47"/>
      <c r="C61" s="48"/>
      <c r="D61" s="48"/>
      <c r="E61" s="48"/>
      <c r="F61" s="48"/>
      <c r="G61" s="48"/>
      <c r="H61" s="48"/>
      <c r="I61" s="48"/>
      <c r="J61" s="81"/>
      <c r="K61" s="81"/>
      <c r="L61" s="81"/>
    </row>
    <row r="62" s="4" customFormat="1" spans="1:15">
      <c r="A62" s="50" t="s">
        <v>3</v>
      </c>
      <c r="B62" s="51" t="s">
        <v>64</v>
      </c>
      <c r="C62" s="52" t="s">
        <v>65</v>
      </c>
      <c r="D62" s="53"/>
      <c r="E62" s="53"/>
      <c r="F62" s="53"/>
      <c r="G62" s="53"/>
      <c r="H62" s="53"/>
      <c r="I62" s="82" t="s">
        <v>66</v>
      </c>
      <c r="J62" s="50" t="s">
        <v>67</v>
      </c>
      <c r="K62" s="50"/>
      <c r="L62" s="50"/>
      <c r="M62" s="50"/>
      <c r="N62" s="50"/>
      <c r="O62" s="83" t="s">
        <v>68</v>
      </c>
    </row>
    <row r="63" s="4" customFormat="1" ht="31.5" spans="1:15">
      <c r="A63" s="50"/>
      <c r="B63" s="51"/>
      <c r="C63" s="54" t="s">
        <v>69</v>
      </c>
      <c r="D63" s="54" t="s">
        <v>70</v>
      </c>
      <c r="E63" s="54" t="s">
        <v>71</v>
      </c>
      <c r="F63" s="54" t="s">
        <v>72</v>
      </c>
      <c r="G63" s="54" t="s">
        <v>73</v>
      </c>
      <c r="H63" s="54" t="s">
        <v>74</v>
      </c>
      <c r="I63" s="84"/>
      <c r="J63" s="85" t="s">
        <v>75</v>
      </c>
      <c r="K63" s="86" t="s">
        <v>76</v>
      </c>
      <c r="L63" s="86" t="s">
        <v>77</v>
      </c>
      <c r="M63" s="86" t="s">
        <v>10</v>
      </c>
      <c r="N63" s="87" t="s">
        <v>78</v>
      </c>
      <c r="O63" s="88"/>
    </row>
    <row r="64" s="3" customFormat="1" ht="94.5" spans="1:15">
      <c r="A64" s="55">
        <v>1</v>
      </c>
      <c r="B64" s="25" t="s">
        <v>37</v>
      </c>
      <c r="C64" s="56" t="s">
        <v>79</v>
      </c>
      <c r="D64" s="56" t="s">
        <v>80</v>
      </c>
      <c r="E64" s="56" t="s">
        <v>81</v>
      </c>
      <c r="F64" s="57" t="s">
        <v>81</v>
      </c>
      <c r="G64" s="57" t="s">
        <v>81</v>
      </c>
      <c r="H64" s="57" t="s">
        <v>81</v>
      </c>
      <c r="I64" s="56" t="s">
        <v>82</v>
      </c>
      <c r="J64" s="89" t="s">
        <v>83</v>
      </c>
      <c r="K64" s="89" t="s">
        <v>84</v>
      </c>
      <c r="L64" s="90" t="s">
        <v>85</v>
      </c>
      <c r="M64" s="89" t="s">
        <v>86</v>
      </c>
      <c r="N64" s="91" t="s">
        <v>87</v>
      </c>
      <c r="O64" s="91" t="s">
        <v>88</v>
      </c>
    </row>
    <row r="65" s="3" customFormat="1" spans="1:15">
      <c r="A65" s="96"/>
      <c r="B65" s="97"/>
      <c r="C65" s="48"/>
      <c r="D65" s="48"/>
      <c r="E65" s="48"/>
      <c r="F65" s="98"/>
      <c r="G65" s="98"/>
      <c r="H65" s="98"/>
      <c r="I65" s="48"/>
      <c r="J65" s="109"/>
      <c r="K65" s="109"/>
      <c r="L65" s="109"/>
      <c r="M65" s="109"/>
      <c r="N65" s="110"/>
      <c r="O65" s="110"/>
    </row>
    <row r="66" s="3" customFormat="1" spans="1:12">
      <c r="A66" s="46"/>
      <c r="B66" s="47"/>
      <c r="C66" s="48"/>
      <c r="D66" s="48"/>
      <c r="E66" s="48"/>
      <c r="F66" s="48"/>
      <c r="G66" s="48"/>
      <c r="H66" s="48"/>
      <c r="I66" s="48"/>
      <c r="J66" s="81"/>
      <c r="K66" s="81"/>
      <c r="L66" s="81"/>
    </row>
    <row r="67" spans="1:1">
      <c r="A67" s="17" t="s">
        <v>89</v>
      </c>
    </row>
    <row r="68" spans="1:12">
      <c r="A68" s="99" t="s">
        <v>90</v>
      </c>
      <c r="B68" s="100" t="s">
        <v>91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</row>
    <row r="70" spans="1:12">
      <c r="A70" s="99"/>
      <c r="B70" s="100"/>
      <c r="C70" s="80"/>
      <c r="D70" s="80"/>
      <c r="E70" s="80"/>
      <c r="F70" s="80"/>
      <c r="G70" s="80"/>
      <c r="H70" s="80"/>
      <c r="I70" s="80"/>
      <c r="J70" s="80"/>
      <c r="K70" s="80"/>
      <c r="L70" s="80"/>
    </row>
    <row r="71" spans="2:12">
      <c r="B71" s="100" t="s">
        <v>92</v>
      </c>
      <c r="G71" s="99" t="s">
        <v>93</v>
      </c>
      <c r="H71" s="101"/>
      <c r="K71" s="99" t="s">
        <v>94</v>
      </c>
      <c r="L71" s="99"/>
    </row>
    <row r="72" customHeight="1" spans="2:13">
      <c r="B72" s="100" t="s">
        <v>95</v>
      </c>
      <c r="C72" s="102"/>
      <c r="F72" s="103"/>
      <c r="G72" s="103" t="s">
        <v>96</v>
      </c>
      <c r="H72" s="103"/>
      <c r="K72" s="111" t="s">
        <v>97</v>
      </c>
      <c r="L72" s="111"/>
      <c r="M72" s="111"/>
    </row>
    <row r="73" spans="2:12">
      <c r="B73" s="100"/>
      <c r="C73" s="102"/>
      <c r="F73" s="103"/>
      <c r="G73" s="103"/>
      <c r="H73" s="103"/>
      <c r="K73" s="103"/>
      <c r="L73" s="108"/>
    </row>
    <row r="74" spans="2:12">
      <c r="B74" s="100"/>
      <c r="C74" s="102"/>
      <c r="F74" s="103"/>
      <c r="G74" s="103"/>
      <c r="H74" s="103"/>
      <c r="K74" s="103"/>
      <c r="L74" s="108"/>
    </row>
    <row r="75" spans="2:12">
      <c r="B75" s="100"/>
      <c r="C75" s="102"/>
      <c r="F75" s="103"/>
      <c r="G75" s="103"/>
      <c r="H75" s="103"/>
      <c r="K75" s="103"/>
      <c r="L75" s="108"/>
    </row>
    <row r="76" spans="2:12">
      <c r="B76" s="100"/>
      <c r="C76" s="102"/>
      <c r="F76" s="103"/>
      <c r="G76" s="103"/>
      <c r="H76" s="103"/>
      <c r="K76" s="103"/>
      <c r="L76" s="108"/>
    </row>
    <row r="77" spans="2:14">
      <c r="B77" s="104" t="s">
        <v>98</v>
      </c>
      <c r="C77" s="105"/>
      <c r="G77" s="106" t="s">
        <v>99</v>
      </c>
      <c r="H77" s="106"/>
      <c r="K77" s="106" t="s">
        <v>100</v>
      </c>
      <c r="L77" s="106"/>
      <c r="M77" s="58"/>
      <c r="N77" s="58"/>
    </row>
    <row r="78" spans="1:14">
      <c r="A78" s="102"/>
      <c r="B78" s="107" t="s">
        <v>101</v>
      </c>
      <c r="C78" s="102"/>
      <c r="F78" s="102"/>
      <c r="G78" s="108" t="s">
        <v>102</v>
      </c>
      <c r="H78" s="108"/>
      <c r="K78" s="108" t="s">
        <v>103</v>
      </c>
      <c r="L78" s="108"/>
      <c r="M78" s="58"/>
      <c r="N78" s="58"/>
    </row>
  </sheetData>
  <mergeCells count="33">
    <mergeCell ref="A6:L6"/>
    <mergeCell ref="A7:L7"/>
    <mergeCell ref="D11:E11"/>
    <mergeCell ref="G11:H11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C62:H62"/>
    <mergeCell ref="J62:N62"/>
    <mergeCell ref="B68:L68"/>
    <mergeCell ref="B70:L70"/>
    <mergeCell ref="K71:L71"/>
    <mergeCell ref="K72:M72"/>
    <mergeCell ref="K77:L77"/>
    <mergeCell ref="K78:L78"/>
    <mergeCell ref="A62:A63"/>
    <mergeCell ref="B62:B63"/>
    <mergeCell ref="I62:I63"/>
    <mergeCell ref="O62:O63"/>
  </mergeCells>
  <pageMargins left="0.21" right="0.21" top="0.3" bottom="0.31" header="0.3" footer="0.3"/>
  <pageSetup paperSize="20000" scale="59" fitToHeight="0" orientation="landscape" horizontalDpi="600" verticalDpi="600"/>
  <headerFooter/>
  <rowBreaks count="4" manualBreakCount="4">
    <brk id="27" max="14" man="1"/>
    <brk id="47" max="14" man="1"/>
    <brk id="59" max="14" man="1"/>
    <brk id="78" max="25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NOVEMBER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2024-01-15T03:24:57Z</dcterms:created>
  <dcterms:modified xsi:type="dcterms:W3CDTF">2024-01-15T03:25:04Z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D594CEF601B74819B2F8314CEA3D5778_11</vt:lpwstr>
  </property>
  <property fmtid="{D5CDD505-2E9C-101B-9397-08002B2CF9AE}" pid="3" name="KSOProductBuildVer">
    <vt:lpwstr>1033-12.2.0.13412</vt:lpwstr>
  </property>
</Properties>
</file>