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E83CD040-483A-4A35-B1CB-337C6F541AFF}" xr6:coauthVersionLast="47" xr6:coauthVersionMax="47" xr10:uidLastSave="{00000000-0000-0000-0000-000000000000}"/>
  <bookViews>
    <workbookView xWindow="-120" yWindow="-120" windowWidth="20730" windowHeight="11040" xr2:uid="{9F867B38-F3BF-4A8B-A24E-D7E8064B702A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<sst xmlns="http://schemas.openxmlformats.org/spreadsheetml/2006/main" count="34" uniqueCount="32">
  <si>
    <t>No</t>
  </si>
  <si>
    <t>Kelurahan</t>
  </si>
  <si>
    <t>INDIKATOR PERILAKU SEHAT</t>
  </si>
  <si>
    <t>RUMAH TANGGA</t>
  </si>
  <si>
    <t>PHBS</t>
  </si>
  <si>
    <t>GHS</t>
  </si>
  <si>
    <t>Persalinan</t>
  </si>
  <si>
    <t>ASI Eksklusif</t>
  </si>
  <si>
    <t>Menim-bang</t>
  </si>
  <si>
    <t>Cuci Tangan</t>
  </si>
  <si>
    <t>Air Bersih</t>
  </si>
  <si>
    <t>Jamban Sehat</t>
  </si>
  <si>
    <t>PSN</t>
  </si>
  <si>
    <t>Diet Sayur dan Buah</t>
  </si>
  <si>
    <t>Aktifitas Fisik</t>
  </si>
  <si>
    <t>Tidak Merokok dlm rumah</t>
  </si>
  <si>
    <t>Skor</t>
  </si>
  <si>
    <t>ARJOWINANGUN</t>
  </si>
  <si>
    <t>BUMIAYU</t>
  </si>
  <si>
    <t>MERGOSONO</t>
  </si>
  <si>
    <t>Jumlah</t>
  </si>
  <si>
    <t>Persen</t>
  </si>
  <si>
    <t>DATA 10 INDIKATOR PHBS RUMAH TANGGA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</si>
  <si>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</si>
  <si>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</si>
  <si>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</si>
  <si>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</si>
  <si>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</si>
  <si>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</si>
  <si>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TLOGOWARU</t>
  </si>
  <si>
    <t>Jumlah Survey</t>
  </si>
  <si>
    <t>PUSKESMAS ARJOWINANGUN BULAN JULI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</si>
</sst>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EAD1DC"/>
        <bgColor rgb="FFEAD1D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6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171450</xdr:colOff>
      <xdr:row>6</xdr:row>
      <xdr:rowOff>71505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C04FAE-9299-4D6D-B7D3-B91958756CB8}"/>
            </a:ext>
          </a:extLst>
        </xdr:cNvPr>
        <xdr:cNvCxnSpPr/>
      </xdr:nvCxnSpPr>
      <xdr:spPr>
        <a:xfrm flipV="1">
          <a:off x="79512" y="1181100"/>
          <a:ext cx="74261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1047751</xdr:colOff>
      <xdr:row>1</xdr:row>
      <xdr:rowOff>95250</xdr:rowOff>
    </xdr:from>
    <xdr:to>
      <xdr:col>3</xdr:col>
      <xdr:colOff>138603</xdr:colOff>
      <xdr:row>5</xdr:row>
      <xdr:rowOff>164647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177EC05-7517-4DEF-B4F9-25DAF67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57175"/>
          <a:ext cx="938702" cy="82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EEC6-2A50-44A0-97B9-5F63C3F2D4FD}">
  <dimension ref="A1:P980"/>
  <sheetViews>
    <sheetView tabSelected="1" workbookViewId="0">
      <pane ySplit="10" topLeftCell="A11" activePane="bottomLeft" state="frozen"/>
      <selection pane="bottomLeft" activeCell="A10" sqref="A10"/>
    </sheetView>
  </sheetViews>
  <sheetFormatPr defaultColWidth="14.42578125" defaultRowHeight="15" customHeight="1" x14ac:dyDescent="0.25"/>
  <cols>
    <col min="1" max="1" width="3.85546875" customWidth="1"/>
    <col min="2" max="2" width="19" customWidth="1"/>
    <col min="3" max="15" width="8.7109375" customWidth="1"/>
  </cols>
  <sheetData>
    <row r="1" spans="1:16" s="34" customFormat="1" ht="12.95" customHeight="1" x14ac:dyDescent="0.25">
      <c r="A1" s="33"/>
      <c r="D1" s="35" t="s">
        <v>23</v>
      </c>
      <c r="E1" s="35"/>
      <c r="F1" s="35"/>
      <c r="G1" s="35"/>
      <c r="H1" s="35"/>
      <c r="I1" s="35"/>
      <c r="J1" s="35"/>
      <c r="K1" s="35"/>
      <c r="L1" s="35"/>
    </row>
    <row r="2" spans="1:16" s="34" customFormat="1" ht="12.95" customHeight="1" x14ac:dyDescent="0.25">
      <c r="A2" s="33"/>
      <c r="D2" s="35" t="s">
        <v>24</v>
      </c>
      <c r="E2" s="35"/>
      <c r="F2" s="35"/>
      <c r="G2" s="35"/>
      <c r="H2" s="35"/>
      <c r="I2" s="35"/>
      <c r="J2" s="35"/>
      <c r="K2" s="35"/>
      <c r="L2" s="35"/>
    </row>
    <row r="3" spans="1:16" s="34" customFormat="1" ht="21" customHeight="1" x14ac:dyDescent="0.25">
      <c r="A3" s="33"/>
      <c r="D3" s="36" t="s">
        <v>25</v>
      </c>
      <c r="E3" s="36"/>
      <c r="F3" s="36"/>
      <c r="G3" s="36"/>
      <c r="H3" s="36"/>
      <c r="I3" s="36"/>
      <c r="J3" s="36"/>
      <c r="K3" s="36"/>
      <c r="L3" s="36"/>
    </row>
    <row r="4" spans="1:16" s="34" customFormat="1" ht="12.95" customHeight="1" x14ac:dyDescent="0.25">
      <c r="A4" s="33"/>
      <c r="D4" s="35" t="s">
        <v>26</v>
      </c>
      <c r="E4" s="35"/>
      <c r="F4" s="35"/>
      <c r="G4" s="35"/>
      <c r="H4" s="35"/>
      <c r="I4" s="35"/>
      <c r="J4" s="35"/>
      <c r="K4" s="35"/>
      <c r="L4" s="35"/>
    </row>
    <row r="5" spans="1:16" ht="12.95" customHeight="1" x14ac:dyDescent="0.25">
      <c r="A5" s="37"/>
      <c r="D5" s="38"/>
      <c r="E5" s="39" t="s">
        <v>27</v>
      </c>
      <c r="F5" s="39"/>
      <c r="G5" s="39"/>
      <c r="H5" s="39"/>
      <c r="I5" s="39"/>
      <c r="J5" s="39"/>
      <c r="K5" s="39"/>
      <c r="L5" s="38"/>
    </row>
    <row r="6" spans="1:16" ht="15.75" customHeight="1" x14ac:dyDescent="0.25">
      <c r="A6" s="37"/>
      <c r="B6" s="40"/>
      <c r="D6" s="41" t="s">
        <v>28</v>
      </c>
      <c r="E6" s="41"/>
      <c r="F6" s="41"/>
      <c r="G6" s="41"/>
      <c r="H6" s="41"/>
      <c r="I6" s="41"/>
      <c r="J6" s="41"/>
      <c r="K6" s="41"/>
      <c r="L6" s="41"/>
    </row>
    <row r="7" spans="1:16" ht="12" customHeight="1" x14ac:dyDescent="0.25">
      <c r="A7" s="37"/>
      <c r="N7" s="34"/>
      <c r="O7" s="42"/>
    </row>
    <row r="8" spans="1:16" x14ac:dyDescent="0.25">
      <c r="A8" s="1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x14ac:dyDescent="0.25">
      <c r="A9" s="1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15" customHeight="1" thickBot="1" x14ac:dyDescent="0.3">
      <c r="A10" s="3"/>
    </row>
    <row r="11" spans="1:16" ht="21.75" thickBot="1" x14ac:dyDescent="0.3">
      <c r="A11" s="4" t="s">
        <v>0</v>
      </c>
      <c r="B11" s="5" t="s">
        <v>1</v>
      </c>
      <c r="C11" s="49"/>
      <c r="D11" s="6" t="s">
        <v>2</v>
      </c>
      <c r="E11" s="7"/>
      <c r="F11" s="7"/>
      <c r="G11" s="7"/>
      <c r="H11" s="7"/>
      <c r="I11" s="7"/>
      <c r="J11" s="7"/>
      <c r="K11" s="7"/>
      <c r="L11" s="7"/>
      <c r="M11" s="8"/>
      <c r="N11" s="9" t="s">
        <v>3</v>
      </c>
      <c r="O11" s="10" t="s">
        <v>4</v>
      </c>
      <c r="P11" s="11" t="s">
        <v>5</v>
      </c>
    </row>
    <row r="12" spans="1:16" x14ac:dyDescent="0.25">
      <c r="A12" s="12"/>
      <c r="B12" s="13"/>
      <c r="C12" s="50" t="s">
        <v>30</v>
      </c>
      <c r="D12" s="14" t="s">
        <v>6</v>
      </c>
      <c r="E12" s="15" t="s">
        <v>7</v>
      </c>
      <c r="F12" s="15" t="s">
        <v>8</v>
      </c>
      <c r="G12" s="15" t="s">
        <v>9</v>
      </c>
      <c r="H12" s="15" t="s">
        <v>10</v>
      </c>
      <c r="I12" s="15" t="s">
        <v>11</v>
      </c>
      <c r="J12" s="15" t="s">
        <v>12</v>
      </c>
      <c r="K12" s="16" t="s">
        <v>13</v>
      </c>
      <c r="L12" s="16" t="s">
        <v>14</v>
      </c>
      <c r="M12" s="16" t="s">
        <v>15</v>
      </c>
      <c r="N12" s="5" t="s">
        <v>16</v>
      </c>
      <c r="O12" s="15" t="s">
        <v>16</v>
      </c>
      <c r="P12" s="16" t="s">
        <v>16</v>
      </c>
    </row>
    <row r="13" spans="1:16" ht="15.75" thickBot="1" x14ac:dyDescent="0.3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8"/>
      <c r="O13" s="18"/>
      <c r="P13" s="18"/>
    </row>
    <row r="14" spans="1:16" ht="15.75" thickBot="1" x14ac:dyDescent="0.3">
      <c r="A14" s="19">
        <v>1</v>
      </c>
      <c r="B14" s="20" t="s">
        <v>17</v>
      </c>
      <c r="C14" s="43">
        <v>126</v>
      </c>
      <c r="D14" s="21">
        <v>2</v>
      </c>
      <c r="E14" s="21">
        <v>2</v>
      </c>
      <c r="F14" s="21">
        <v>31</v>
      </c>
      <c r="G14" s="21">
        <v>126</v>
      </c>
      <c r="H14" s="21">
        <v>126</v>
      </c>
      <c r="I14" s="21">
        <v>126</v>
      </c>
      <c r="J14" s="21">
        <v>126</v>
      </c>
      <c r="K14" s="22">
        <v>126</v>
      </c>
      <c r="L14" s="22">
        <v>126</v>
      </c>
      <c r="M14" s="22">
        <v>93</v>
      </c>
      <c r="N14" s="23">
        <v>92</v>
      </c>
      <c r="O14" s="23">
        <v>125</v>
      </c>
      <c r="P14" s="23">
        <v>93</v>
      </c>
    </row>
    <row r="15" spans="1:16" ht="15.75" thickBot="1" x14ac:dyDescent="0.3">
      <c r="A15" s="24">
        <v>2</v>
      </c>
      <c r="B15" s="20" t="s">
        <v>18</v>
      </c>
      <c r="C15" s="43">
        <v>144</v>
      </c>
      <c r="D15" s="21">
        <v>27</v>
      </c>
      <c r="E15" s="21">
        <v>2</v>
      </c>
      <c r="F15" s="21">
        <v>10</v>
      </c>
      <c r="G15" s="21">
        <v>138</v>
      </c>
      <c r="H15" s="21">
        <v>144</v>
      </c>
      <c r="I15" s="21">
        <v>144</v>
      </c>
      <c r="J15" s="21">
        <v>141</v>
      </c>
      <c r="K15" s="22">
        <v>139</v>
      </c>
      <c r="L15" s="22">
        <v>131</v>
      </c>
      <c r="M15" s="22">
        <v>88</v>
      </c>
      <c r="N15" s="23">
        <v>69</v>
      </c>
      <c r="O15" s="23">
        <v>119</v>
      </c>
      <c r="P15" s="23">
        <v>83</v>
      </c>
    </row>
    <row r="16" spans="1:16" ht="15.75" thickBot="1" x14ac:dyDescent="0.3">
      <c r="A16" s="24">
        <v>3</v>
      </c>
      <c r="B16" s="20" t="s">
        <v>19</v>
      </c>
      <c r="C16" s="43">
        <v>611</v>
      </c>
      <c r="D16" s="21">
        <v>104</v>
      </c>
      <c r="E16" s="21">
        <v>25</v>
      </c>
      <c r="F16" s="21">
        <v>89</v>
      </c>
      <c r="G16" s="21">
        <v>609</v>
      </c>
      <c r="H16" s="21">
        <v>611</v>
      </c>
      <c r="I16" s="21">
        <v>555</v>
      </c>
      <c r="J16" s="21">
        <v>526</v>
      </c>
      <c r="K16" s="22">
        <v>593</v>
      </c>
      <c r="L16" s="22">
        <v>465</v>
      </c>
      <c r="M16" s="22">
        <v>242</v>
      </c>
      <c r="N16" s="25">
        <v>133</v>
      </c>
      <c r="O16" s="25">
        <v>150</v>
      </c>
      <c r="P16" s="25">
        <v>42</v>
      </c>
    </row>
    <row r="17" spans="1:16" ht="15.75" customHeight="1" thickBot="1" x14ac:dyDescent="0.3">
      <c r="A17" s="24">
        <v>4</v>
      </c>
      <c r="B17" s="44" t="s">
        <v>29</v>
      </c>
      <c r="C17" s="45">
        <v>25</v>
      </c>
      <c r="D17" s="46">
        <v>0</v>
      </c>
      <c r="E17" s="46">
        <v>0</v>
      </c>
      <c r="F17" s="46">
        <v>5</v>
      </c>
      <c r="G17" s="46">
        <v>25</v>
      </c>
      <c r="H17" s="46">
        <v>25</v>
      </c>
      <c r="I17" s="46">
        <v>25</v>
      </c>
      <c r="J17" s="46">
        <v>25</v>
      </c>
      <c r="K17" s="47">
        <v>25</v>
      </c>
      <c r="L17" s="47">
        <v>25</v>
      </c>
      <c r="M17" s="47">
        <v>8</v>
      </c>
      <c r="N17" s="25">
        <v>8</v>
      </c>
      <c r="O17" s="25">
        <v>25</v>
      </c>
      <c r="P17" s="25">
        <v>8</v>
      </c>
    </row>
    <row r="18" spans="1:16" ht="15.75" customHeight="1" thickBot="1" x14ac:dyDescent="0.3">
      <c r="A18" s="26" t="s">
        <v>20</v>
      </c>
      <c r="B18" s="8"/>
      <c r="C18" s="48">
        <f>SUM(C14:C17)</f>
        <v>906</v>
      </c>
      <c r="D18" s="27" t="str">
        <f t="shared" ref="D18:M18" si="0">CONCATENATE((SUM(D14:D17)),"/",(COUNT(D14:D17)))</f>
        <v>133/4</v>
      </c>
      <c r="E18" s="27" t="str">
        <f t="shared" si="0"/>
        <v>29/4</v>
      </c>
      <c r="F18" s="27" t="str">
        <f t="shared" si="0"/>
        <v>135/4</v>
      </c>
      <c r="G18" s="27" t="str">
        <f t="shared" si="0"/>
        <v>898/4</v>
      </c>
      <c r="H18" s="27" t="str">
        <f t="shared" si="0"/>
        <v>906/4</v>
      </c>
      <c r="I18" s="27" t="str">
        <f t="shared" si="0"/>
        <v>850/4</v>
      </c>
      <c r="J18" s="27" t="str">
        <f t="shared" si="0"/>
        <v>818/4</v>
      </c>
      <c r="K18" s="28" t="str">
        <f t="shared" si="0"/>
        <v>883/4</v>
      </c>
      <c r="L18" s="28" t="str">
        <f t="shared" si="0"/>
        <v>747/4</v>
      </c>
      <c r="M18" s="28" t="str">
        <f t="shared" si="0"/>
        <v>431/4</v>
      </c>
      <c r="N18" s="29">
        <f t="shared" ref="N18:P18" si="1">SUM(N14:N17)</f>
        <v>302</v>
      </c>
      <c r="O18" s="29">
        <f t="shared" si="1"/>
        <v>419</v>
      </c>
      <c r="P18" s="29">
        <f t="shared" si="1"/>
        <v>226</v>
      </c>
    </row>
    <row r="19" spans="1:16" ht="15.75" customHeight="1" thickBot="1" x14ac:dyDescent="0.3">
      <c r="A19" s="26" t="s">
        <v>21</v>
      </c>
      <c r="B19" s="8"/>
      <c r="C19" s="32"/>
      <c r="D19" s="30">
        <f>88/89</f>
        <v>0.9887640449438202</v>
      </c>
      <c r="E19" s="30">
        <f>49/53</f>
        <v>0.92452830188679247</v>
      </c>
      <c r="F19" s="30">
        <f>76/86</f>
        <v>0.88372093023255816</v>
      </c>
      <c r="G19" s="30">
        <f>507/510</f>
        <v>0.99411764705882355</v>
      </c>
      <c r="H19" s="30">
        <f>510/510</f>
        <v>1</v>
      </c>
      <c r="I19" s="30">
        <f>500/510</f>
        <v>0.98039215686274506</v>
      </c>
      <c r="J19" s="30">
        <f t="shared" ref="J19:K19" si="2">493/510</f>
        <v>0.96666666666666667</v>
      </c>
      <c r="K19" s="31">
        <f t="shared" si="2"/>
        <v>0.96666666666666667</v>
      </c>
      <c r="L19" s="31">
        <f>477/510</f>
        <v>0.93529411764705883</v>
      </c>
      <c r="M19" s="31">
        <f>343/510</f>
        <v>0.67254901960784319</v>
      </c>
      <c r="N19" s="32"/>
      <c r="O19" s="32"/>
      <c r="P19" s="32"/>
    </row>
    <row r="20" spans="1:16" ht="15.75" customHeight="1" x14ac:dyDescent="0.25">
      <c r="A20" s="3"/>
    </row>
    <row r="21" spans="1:16" ht="15.75" customHeight="1" x14ac:dyDescent="0.25">
      <c r="A21" s="3"/>
    </row>
    <row r="22" spans="1:16" ht="15.75" customHeight="1" x14ac:dyDescent="0.25">
      <c r="A22" s="3"/>
    </row>
    <row r="23" spans="1:16" ht="15.75" customHeight="1" x14ac:dyDescent="0.25">
      <c r="A23" s="3"/>
    </row>
    <row r="24" spans="1:16" ht="15.75" customHeight="1" x14ac:dyDescent="0.25">
      <c r="A24" s="3"/>
    </row>
    <row r="25" spans="1:16" ht="15.75" customHeight="1" x14ac:dyDescent="0.25">
      <c r="A25" s="3"/>
    </row>
    <row r="26" spans="1:16" ht="15.75" customHeight="1" x14ac:dyDescent="0.25">
      <c r="A26" s="3"/>
    </row>
    <row r="27" spans="1:16" ht="15.75" customHeight="1" x14ac:dyDescent="0.25">
      <c r="A27" s="3"/>
    </row>
    <row r="28" spans="1:16" ht="15.75" customHeight="1" x14ac:dyDescent="0.25">
      <c r="A28" s="3"/>
    </row>
    <row r="29" spans="1:16" ht="15.75" customHeight="1" x14ac:dyDescent="0.25">
      <c r="A29" s="3"/>
    </row>
    <row r="30" spans="1:16" ht="15.75" customHeight="1" x14ac:dyDescent="0.25">
      <c r="A30" s="3"/>
    </row>
    <row r="31" spans="1:16" ht="15.75" customHeight="1" x14ac:dyDescent="0.25">
      <c r="A31" s="3"/>
    </row>
    <row r="32" spans="1:16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</sheetData>
  <mergeCells count="31">
    <mergeCell ref="P18:P19"/>
    <mergeCell ref="A19:B19"/>
    <mergeCell ref="A11:A13"/>
    <mergeCell ref="B11:B13"/>
    <mergeCell ref="D11:M11"/>
    <mergeCell ref="C12:C13"/>
    <mergeCell ref="D12:D13"/>
    <mergeCell ref="E12:E13"/>
    <mergeCell ref="P12:P13"/>
    <mergeCell ref="D1:L1"/>
    <mergeCell ref="D2:L2"/>
    <mergeCell ref="D3:L3"/>
    <mergeCell ref="D4:L4"/>
    <mergeCell ref="E5:K5"/>
    <mergeCell ref="D6:L6"/>
    <mergeCell ref="A18:B18"/>
    <mergeCell ref="C18:C19"/>
    <mergeCell ref="N18:N19"/>
    <mergeCell ref="O18:O19"/>
    <mergeCell ref="L12:L13"/>
    <mergeCell ref="M12:M13"/>
    <mergeCell ref="N12:N13"/>
    <mergeCell ref="O12:O13"/>
    <mergeCell ref="F12:F13"/>
    <mergeCell ref="G12:G13"/>
    <mergeCell ref="H12:H13"/>
    <mergeCell ref="I12:I13"/>
    <mergeCell ref="J12:J13"/>
    <mergeCell ref="K12:K13"/>
    <mergeCell ref="A8:O8"/>
    <mergeCell ref="A9:O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2026-01-14T05:39:25Z</dcterms:created>
  <dcterms:modified xsi:type="dcterms:W3CDTF">2026-01-14T05:59:47Z</dcterms:modified>
</cp:coreProperties>
</file>