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TJG\DELIMA 1 DEWI SRI\"/>
    </mc:Choice>
  </mc:AlternateContent>
  <xr:revisionPtr revIDLastSave="0" documentId="8_{0158A9E7-DD32-441C-8FAB-159038D4E435}" xr6:coauthVersionLast="47" xr6:coauthVersionMax="47" xr10:uidLastSave="{00000000-0000-0000-0000-000000000000}"/>
  <bookViews>
    <workbookView xWindow="-93" yWindow="0" windowWidth="10132" windowHeight="10557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<sst xmlns="http://schemas.openxmlformats.org/spreadsheetml/2006/main" count="650" uniqueCount="435">
  <si>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</si>
  <si>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</si>
  <si>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</si>
  <si>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</si>
  <si>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</si>
  <si>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</si>
  <si>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</si>
  <si>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</si>
  <si>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</si>
  <si>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</si>
  <si>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</si>
  <si>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</si>
  <si>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</si>
  <si>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</si>
  <si>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</si>
  <si>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</si>
  <si>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</si>
  <si>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</si>
  <si>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</si>
  <si>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</si>
  <si>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</si>
  <si>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</si>
  <si>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</si>
  <si>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</si>
  <si>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</si>
  <si>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</si>
  <si>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</si>
  <si>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</si>
  <si>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</si>
  <si>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</si>
  <si>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</si>
  <si>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</si>
  <si>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</si>
  <si>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</si>
  <si>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</si>
  <si>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</si>
  <si>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</si>
  <si>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</si>
  <si>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</si>
  <si>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</si>
  <si>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</si>
  <si>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</si>
  <si>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</si>
  <si>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</si>
  <si>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</si>
  <si>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</si>
  <si>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</si>
  <si>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</si>
  <si>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</si>
  <si>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</si>
  <si>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</si>
  <si>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</si>
  <si>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</si>
  <si>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</si>
  <si>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</si>
  <si>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</si>
  <si>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</si>
  <si>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</si>
  <si>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</si>
  <si>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</si>
  <si>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</si>
  <si>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</si>
  <si>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</si>
  <si>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</si>
  <si>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</si>
  <si>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</si>
  <si>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</si>
  <si>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</si>
  <si>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</si>
  <si>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</si>
  <si>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</si>
  <si>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</si>
  <si>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</si>
  <si>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</si>
  <si>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</si>
  <si>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</si>
  <si>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</si>
  <si>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</si>
  <si>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</si>
  <si>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</si>
  <si>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</si>
  <si>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</si>
  <si>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</si>
  <si>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</si>
  <si>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</si>
  <si>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</si>
  <si>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</si>
  <si>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</si>
  <si>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</si>
  <si>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</si>
  <si>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</si>
  <si>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</si>
  <si>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</si>
  <si>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</si>
  <si>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</si>
  <si>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</si>
  <si>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</si>
  <si>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</si>
  <si>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</si>
  <si>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</si>
  <si>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</si>
  <si>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</si>
  <si>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</si>
  <si>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</si>
  <si>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</si>
  <si>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</si>
  <si>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</si>
  <si>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</si>
  <si>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</si>
  <si>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</si>
  <si>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</si>
  <si>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</si>
  <si>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</si>
  <si>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</si>
  <si>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</si>
  <si>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</si>
  <si>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</si>
  <si>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</si>
  <si>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</si>
  <si>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</si>
  <si>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</si>
  <si>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</si>
  <si>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</si>
  <si>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</si>
  <si>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</si>
  <si>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</si>
  <si>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</si>
  <si>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</si>
  <si>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</si>
  <si>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</si>
  <si>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</si>
  <si>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</si>
  <si>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</si>
  <si>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</si>
  <si>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</si>
  <si>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</si>
  <si>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</si>
  <si>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</si>
  <si>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</si>
  <si>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</si>
  <si>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</si>
  <si>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</si>
  <si>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</si>
  <si>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</si>
  <si>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</si>
  <si>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</si>
  <si>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</si>
  <si>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</si>
  <si>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</si>
  <si>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</si>
  <si>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</si>
  <si>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</si>
  <si>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</si>
  <si>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</si>
  <si>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</si>
  <si>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</si>
  <si>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</si>
  <si>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</si>
  <si>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</si>
  <si>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</si>
  <si>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</si>
  <si>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</si>
  <si>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</si>
  <si>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</si>
  <si>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</si>
  <si>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</si>
  <si>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</si>
  <si>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</si>
  <si>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</si>
  <si>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</si>
  <si>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</si>
  <si>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</si>
  <si>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</si>
  <si>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</si>
  <si>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</si>
  <si>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</si>
  <si>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</si>
  <si>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</si>
  <si>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</si>
  <si>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</si>
  <si>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</si>
  <si>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</si>
  <si>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</si>
  <si>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</si>
  <si>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</si>
  <si>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</si>
  <si>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</si>
  <si>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</si>
  <si>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</si>
  <si>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</si>
  <si>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</si>
  <si>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</si>
  <si>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</si>
  <si>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</si>
  <si>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</si>
  <si>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</si>
  <si>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</si>
  <si>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</si>
  <si>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</si>
  <si>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</si>
  <si>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</si>
  <si>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</si>
  <si>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</si>
  <si>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</si>
  <si>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</si>
  <si>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</si>
  <si>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</si>
  <si>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</si>
  <si>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</si>
  <si>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</si>
  <si>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</si>
  <si>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</si>
  <si>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</si>
  <si>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</si>
  <si>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</si>
  <si>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</si>
  <si>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</si>
  <si>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</si>
  <si>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</si>
  <si>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</si>
  <si>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</si>
  <si>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</si>
  <si>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</si>
  <si>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</si>
  <si>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</si>
  <si>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</si>
  <si>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</si>
  <si>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</si>
  <si>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</si>
  <si>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</si>
  <si>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</si>
  <si>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</si>
  <si>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</si>
  <si>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</si>
  <si>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</si>
  <si>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</si>
  <si>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</si>
  <si>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</si>
  <si>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</si>
  <si>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</si>
  <si>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</si>
  <si>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</si>
  <si>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</si>
  <si>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</si>
  <si>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</si>
  <si>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</si>
  <si>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</si>
  <si>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</si>
  <si>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</si>
  <si>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</si>
  <si>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</si>
  <si>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</si>
  <si>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</si>
  <si>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</si>
  <si>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</si>
  <si>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</si>
  <si>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</si>
  <si>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</si>
  <si>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</si>
  <si>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</si>
  <si>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</si>
  <si>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</si>
  <si>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</si>
  <si>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</si>
  <si>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</si>
  <si>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</si>
  <si>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</si>
  <si>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</si>
  <si>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</si>
  <si>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</si>
  <si>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</si>
  <si>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</si>
  <si>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</si>
  <si>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</si>
  <si>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</si>
  <si>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</si>
  <si>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</si>
  <si>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</si>
  <si>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</si>
  <si>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</si>
  <si>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</si>
  <si>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</si>
  <si>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</si>
  <si>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</si>
  <si>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</si>
  <si>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</si>
  <si>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</si>
  <si>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</si>
  <si>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</si>
  <si>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</si>
  <si>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</si>
  <si>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</si>
  <si>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</si>
  <si>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</si>
  <si>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</si>
  <si>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</si>
  <si>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</si>
  <si>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</si>
  <si>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</si>
  <si>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</si>
  <si>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</si>
  <si>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</si>
  <si>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</si>
  <si>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</si>
  <si>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</si>
  <si>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</si>
  <si>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</si>
  <si>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</si>
  <si>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</si>
  <si>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</si>
  <si>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</si>
  <si>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</si>
  <si>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</si>
  <si>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</si>
  <si>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</si>
  <si>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</si>
  <si>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</si>
  <si>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</si>
  <si>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</si>
  <si>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</si>
  <si>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</si>
  <si>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</si>
  <si>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</si>
  <si>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</si>
  <si>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</si>
  <si>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</si>
  <si>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</si>
  <si>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</si>
  <si>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</si>
  <si>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</si>
  <si>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</si>
  <si>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</si>
  <si>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</si>
  <si>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</si>
  <si>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</si>
  <si>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</si>
  <si>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</si>
  <si>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</si>
  <si>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</si>
  <si>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</si>
  <si>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</si>
  <si>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</si>
  <si>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</si>
  <si>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</si>
  <si>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</si>
  <si>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</si>
  <si>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</si>
  <si>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</si>
  <si>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</si>
  <si>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</si>
  <si>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</si>
  <si>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</si>
  <si>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</si>
  <si>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</si>
  <si>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</si>
  <si>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</si>
  <si>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</si>
  <si>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</si>
  <si>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</si>
  <si>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</si>
  <si>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</si>
  <si>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</si>
  <si>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</si>
  <si>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</si>
  <si>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</si>
  <si>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</si>
  <si>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</si>
  <si>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</si>
  <si>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</si>
  <si>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</si>
  <si>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</si>
  <si>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</si>
  <si>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</si>
  <si>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</si>
  <si>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</si>
  <si>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</si>
  <si>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</si>
  <si>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</si>
  <si>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</si>
  <si>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</si>
  <si>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</si>
  <si>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</si>
  <si>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</si>
  <si>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</si>
  <si>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</si>
  <si>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</si>
  <si>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</si>
  <si>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</si>
  <si>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</si>
  <si>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</si>
  <si>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</si>
  <si>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</si>
  <si>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</si>
  <si>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</si>
  <si>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</si>
  <si>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</si>
  <si>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</si>
  <si>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</si>
  <si>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</si>
  <si>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</si>
  <si>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</si>
  <si>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</si>
  <si>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</si>
  <si>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</si>
  <si>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</si>
  <si>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</si>
  <si>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</si>
  <si>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</si>
  <si>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</si>
  <si>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</si>
  <si>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</si>
  <si>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</si>
  <si>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</si>
  <si>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</si>
  <si>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</si>
  <si>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</si>
  <si>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</si>
  <si>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</si>
  <si>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</si>
  <si>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</si>
  <si>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</si>
  <si>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</si>
  <si>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</si>
  <si>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</si>
  <si>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</si>
  <si>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</si>
  <si>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</si>
  <si>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</si>
  <si>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</si>
  <si>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</si>
  <si>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</si>
  <si>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TIDAK SESUAI</t>
  </si>
  <si>
    <t>: DELIMA 1 DEWI SRI</t>
  </si>
  <si>
    <t>: TANJUNGREJO</t>
  </si>
  <si>
    <t>NOVEMBER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</si>
</sst>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5" borderId="8" xfId="0" applyFont="1" applyFill="1" applyBorder="1" applyAlignment="1">
      <alignment horizontal="left" vertical="top" wrapText="1"/>
    </xf>
    <xf numFmtId="0" fontId="4" fillId="0" borderId="13" xfId="0" applyFont="1" applyBorder="1"/>
    <xf numFmtId="0" fontId="4" fillId="0" borderId="9" xfId="0" applyFont="1" applyBorder="1"/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6" borderId="0" xfId="0" applyFont="1" applyFill="1" applyAlignment="1">
      <alignment horizontal="left" wrapText="1"/>
    </xf>
    <xf numFmtId="0" fontId="4" fillId="0" borderId="0" xfId="0" applyFont="1"/>
    <xf numFmtId="20" fontId="3" fillId="7" borderId="5" xfId="0" applyNumberFormat="1" applyFont="1" applyFill="1" applyBorder="1" applyAlignment="1">
      <alignment horizontal="left" wrapText="1"/>
    </xf>
    <xf numFmtId="0" fontId="4" fillId="0" borderId="5" xfId="0" applyFont="1" applyBorder="1"/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7" borderId="5" xfId="0" applyFont="1" applyFill="1" applyBorder="1" applyAlignment="1">
      <alignment horizontal="left" wrapText="1"/>
    </xf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4" fillId="0" borderId="4" xfId="0" applyFont="1" applyBorder="1"/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0" fillId="0" borderId="0" xfId="0"/>
    <xf numFmtId="0" fontId="3" fillId="5" borderId="5" xfId="0" quotePrefix="1" applyFont="1" applyFill="1" applyBorder="1" applyAlignment="1">
      <alignment horizontal="left" wrapText="1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432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433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28</v>
      </c>
      <c r="B15" s="132" t="s">
        <v>27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29</v>
      </c>
      <c r="L15" s="190" t="s">
        <v>431</v>
      </c>
      <c r="M15" s="190" t="s">
        <v>431</v>
      </c>
      <c r="N15" s="190" t="s">
        <v>431</v>
      </c>
      <c r="O15" s="190" t="s">
        <v>431</v>
      </c>
      <c r="P15" s="190" t="s">
        <v>431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129">
      <formula>#REF!="TERCAPAI"</formula>
    </cfRule>
  </conditionalFormatting>
  <conditionalFormatting sqref="A14:C14">
    <cfRule type="expression" dxfId="4" priority="130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C8B150D3-0784-490B-B022-66DCF2A295DE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54" t="s">
        <v>30</v>
      </c>
      <c r="K1" s="244"/>
      <c r="L1" s="6"/>
      <c r="M1" s="6">
        <v>26</v>
      </c>
      <c r="N1" s="6"/>
      <c r="O1" s="254" t="s">
        <v>31</v>
      </c>
      <c r="P1" s="244"/>
      <c r="Q1" s="6"/>
      <c r="R1" s="6">
        <v>15</v>
      </c>
      <c r="S1" s="6"/>
      <c r="T1" s="254" t="s">
        <v>32</v>
      </c>
      <c r="U1" s="244"/>
      <c r="V1" s="6"/>
      <c r="W1" s="6">
        <v>21</v>
      </c>
      <c r="X1" s="6"/>
      <c r="Y1" s="254"/>
      <c r="Z1" s="244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53" t="s">
        <v>33</v>
      </c>
      <c r="F2" s="226"/>
      <c r="G2" s="226"/>
      <c r="H2" s="8">
        <f>COUNTIF(E484:BN484,"Pratama")</f>
        <v>59</v>
      </c>
      <c r="I2" s="65">
        <f>H2/H1</f>
        <v>0.95161290322580605</v>
      </c>
      <c r="J2" s="253" t="s">
        <v>33</v>
      </c>
      <c r="K2" s="226"/>
      <c r="L2" s="226"/>
      <c r="M2" s="8">
        <f>COUNTIF(E484:AD484,"Pratama")</f>
        <v>24</v>
      </c>
      <c r="N2" s="65">
        <f>M2/M1</f>
        <v>0.92307692307692302</v>
      </c>
      <c r="O2" s="253" t="s">
        <v>33</v>
      </c>
      <c r="P2" s="226"/>
      <c r="Q2" s="226"/>
      <c r="R2" s="8">
        <f>COUNTIF($AE$484:$AS$484,"Pratama")</f>
        <v>14</v>
      </c>
      <c r="S2" s="65">
        <f>R2/R1</f>
        <v>0.93333333333333302</v>
      </c>
      <c r="T2" s="253" t="s">
        <v>33</v>
      </c>
      <c r="U2" s="226"/>
      <c r="V2" s="226"/>
      <c r="W2" s="8">
        <f>COUNTIF($AT$484:$BN$484,"Pratama")</f>
        <v>21</v>
      </c>
      <c r="X2" s="65">
        <f>W2/W1</f>
        <v>1</v>
      </c>
      <c r="Y2" s="249"/>
      <c r="Z2" s="244"/>
      <c r="AA2" s="244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46" t="s">
        <v>34</v>
      </c>
      <c r="F3" s="226"/>
      <c r="G3" s="226"/>
      <c r="H3" s="9">
        <f>COUNTIF(E484:BN484,"Madya")</f>
        <v>0</v>
      </c>
      <c r="I3" s="66">
        <f>H3/H1</f>
        <v>0</v>
      </c>
      <c r="J3" s="247" t="s">
        <v>34</v>
      </c>
      <c r="K3" s="226"/>
      <c r="L3" s="226"/>
      <c r="M3" s="67">
        <f>COUNTIF(E484:AD484,"Madya")</f>
        <v>0</v>
      </c>
      <c r="N3" s="68">
        <f>M3/M1</f>
        <v>0</v>
      </c>
      <c r="O3" s="247" t="s">
        <v>34</v>
      </c>
      <c r="P3" s="226"/>
      <c r="Q3" s="226"/>
      <c r="R3" s="69">
        <f>COUNTIF($AE$484:$AS$484,"Madya")</f>
        <v>0</v>
      </c>
      <c r="S3" s="68">
        <f>R3/R1</f>
        <v>0</v>
      </c>
      <c r="T3" s="248" t="s">
        <v>34</v>
      </c>
      <c r="U3" s="226"/>
      <c r="V3" s="226"/>
      <c r="W3" s="70">
        <f>COUNTIF($AT$484:$BN$484,"Madya")</f>
        <v>0</v>
      </c>
      <c r="X3" s="71">
        <f>W3/W1</f>
        <v>0</v>
      </c>
      <c r="Y3" s="249"/>
      <c r="Z3" s="244"/>
      <c r="AA3" s="244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53" t="s">
        <v>35</v>
      </c>
      <c r="F4" s="226"/>
      <c r="G4" s="226"/>
      <c r="H4" s="8">
        <f>COUNTIF(E484:BN484,"Purnama")</f>
        <v>0</v>
      </c>
      <c r="I4" s="65">
        <f>H4/H1</f>
        <v>0</v>
      </c>
      <c r="J4" s="253" t="s">
        <v>35</v>
      </c>
      <c r="K4" s="226"/>
      <c r="L4" s="226"/>
      <c r="M4" s="8">
        <f>COUNTIF(E484:AD484,"Purnama")</f>
        <v>0</v>
      </c>
      <c r="N4" s="65">
        <f>M4/M1</f>
        <v>0</v>
      </c>
      <c r="O4" s="253" t="s">
        <v>35</v>
      </c>
      <c r="P4" s="226"/>
      <c r="Q4" s="226"/>
      <c r="R4" s="8">
        <f>COUNTIF($AE$484:$AS$484,"Purnama")</f>
        <v>0</v>
      </c>
      <c r="S4" s="65">
        <f>R4/R1</f>
        <v>0</v>
      </c>
      <c r="T4" s="253" t="s">
        <v>35</v>
      </c>
      <c r="U4" s="226"/>
      <c r="V4" s="226"/>
      <c r="W4" s="8">
        <f>COUNTIF($AT$484:$BN$484,"Purnama")</f>
        <v>0</v>
      </c>
      <c r="X4" s="65">
        <f>W4/W1</f>
        <v>0</v>
      </c>
      <c r="Y4" s="249"/>
      <c r="Z4" s="244"/>
      <c r="AA4" s="244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46" t="s">
        <v>36</v>
      </c>
      <c r="F5" s="226"/>
      <c r="G5" s="226"/>
      <c r="H5" s="9">
        <f>COUNTIF(E484:BN484,"Mandiri")</f>
        <v>0</v>
      </c>
      <c r="I5" s="66">
        <f>H5/H1</f>
        <v>0</v>
      </c>
      <c r="J5" s="247" t="s">
        <v>36</v>
      </c>
      <c r="K5" s="226"/>
      <c r="L5" s="226"/>
      <c r="M5" s="67">
        <f>COUNTIF(E484:AD484,"Mandiri")</f>
        <v>0</v>
      </c>
      <c r="N5" s="68">
        <f>M5/M1</f>
        <v>0</v>
      </c>
      <c r="O5" s="247" t="s">
        <v>36</v>
      </c>
      <c r="P5" s="226"/>
      <c r="Q5" s="226"/>
      <c r="R5" s="69">
        <f>COUNTIF($AE$484:$AS$484,"Mandiri")</f>
        <v>0</v>
      </c>
      <c r="S5" s="68">
        <f>R5/R1</f>
        <v>0</v>
      </c>
      <c r="T5" s="248" t="s">
        <v>36</v>
      </c>
      <c r="U5" s="226"/>
      <c r="V5" s="226"/>
      <c r="W5" s="70">
        <f>COUNTIF($AT$484:$BN$484,"Mandiri")</f>
        <v>0</v>
      </c>
      <c r="X5" s="71">
        <f>W5/W1</f>
        <v>0</v>
      </c>
      <c r="Y5" s="249"/>
      <c r="Z5" s="244"/>
      <c r="AA5" s="244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50" t="s">
        <v>37</v>
      </c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51" t="s">
        <v>38</v>
      </c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52" t="s">
        <v>39</v>
      </c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34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22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25" t="s">
        <v>112</v>
      </c>
      <c r="C17" s="226"/>
      <c r="D17" s="241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8" t="s">
        <v>113</v>
      </c>
      <c r="C18" s="228"/>
      <c r="D18" s="239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35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22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35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22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35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22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35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22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40" t="s">
        <v>118</v>
      </c>
      <c r="C31" s="226"/>
      <c r="D31" s="241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42" t="s">
        <v>119</v>
      </c>
      <c r="C32" s="228"/>
      <c r="D32" s="228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36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21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22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43" t="s">
        <v>149</v>
      </c>
      <c r="C60" s="244"/>
      <c r="D60" s="244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45" t="s">
        <v>171</v>
      </c>
      <c r="C80" s="228"/>
      <c r="D80" s="228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42" t="s">
        <v>176</v>
      </c>
      <c r="C86" s="228"/>
      <c r="D86" s="239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42" t="s">
        <v>189</v>
      </c>
      <c r="C99" s="228"/>
      <c r="D99" s="239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42" t="s">
        <v>195</v>
      </c>
      <c r="C105" s="228"/>
      <c r="D105" s="239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36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22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36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21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22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36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21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22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36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22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42" t="s">
        <v>205</v>
      </c>
      <c r="C120" s="228"/>
      <c r="D120" s="239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25" t="s">
        <v>213</v>
      </c>
      <c r="C126" s="226"/>
      <c r="D126" s="226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37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22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37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21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22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27" t="s">
        <v>219</v>
      </c>
      <c r="C135" s="228"/>
      <c r="D135" s="228"/>
      <c r="E135" s="229"/>
      <c r="F135" s="228"/>
      <c r="G135" s="228"/>
      <c r="H135" s="228"/>
      <c r="I135" s="228"/>
      <c r="J135" s="228"/>
      <c r="K135" s="228"/>
      <c r="L135" s="228"/>
      <c r="M135" s="228"/>
      <c r="N135" s="228"/>
      <c r="O135" s="228"/>
      <c r="P135" s="228"/>
      <c r="Q135" s="228"/>
      <c r="R135" s="228"/>
      <c r="S135" s="228"/>
      <c r="T135" s="228"/>
      <c r="U135" s="228"/>
      <c r="V135" s="228"/>
      <c r="W135" s="228"/>
      <c r="X135" s="228"/>
      <c r="Y135" s="228"/>
      <c r="Z135" s="228"/>
      <c r="AA135" s="228"/>
      <c r="AB135" s="228"/>
      <c r="AC135" s="228"/>
      <c r="AD135" s="228"/>
      <c r="AE135" s="228"/>
      <c r="AF135" s="228"/>
      <c r="AG135" s="228"/>
      <c r="AH135" s="228"/>
      <c r="AI135" s="228"/>
      <c r="AJ135" s="228"/>
      <c r="AK135" s="228"/>
      <c r="AL135" s="228"/>
      <c r="AM135" s="228"/>
      <c r="AN135" s="228"/>
      <c r="AO135" s="228"/>
      <c r="AP135" s="228"/>
      <c r="AQ135" s="228"/>
      <c r="AR135" s="228"/>
      <c r="AS135" s="228"/>
      <c r="AT135" s="228"/>
      <c r="AU135" s="228"/>
      <c r="AV135" s="228"/>
      <c r="AW135" s="228"/>
      <c r="AX135" s="228"/>
      <c r="AY135" s="228"/>
      <c r="AZ135" s="228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36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22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20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22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20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22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20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22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20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22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20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21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22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20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21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22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20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21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22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20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21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22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20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21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22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20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21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22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20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21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22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20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21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22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20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21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22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20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21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22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2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21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22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2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21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22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2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21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22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20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21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22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20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21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22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20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21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22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20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21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22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20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21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22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2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21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22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2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21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22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2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21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22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2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21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22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20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21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22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2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21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22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20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21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22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20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21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22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20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21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22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20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21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22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20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21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22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20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21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22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20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21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22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20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22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20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22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2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21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22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2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21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22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2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21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22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20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22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20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21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22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20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21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22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20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21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22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20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21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22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20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21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22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20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21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22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20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21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22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20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22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20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22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20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21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22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20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21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22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20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21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22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20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21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22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20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21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22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20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21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22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20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22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20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21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22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2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21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22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20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21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22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20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21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22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20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21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22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20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21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22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20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21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30" t="s">
        <v>424</v>
      </c>
      <c r="B483" s="231"/>
      <c r="C483" s="231"/>
      <c r="D483" s="232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33" t="s">
        <v>425</v>
      </c>
      <c r="B484" s="231"/>
      <c r="C484" s="231"/>
      <c r="D484" s="232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J1:K1"/>
    <mergeCell ref="O1:P1"/>
    <mergeCell ref="T1:U1"/>
    <mergeCell ref="Y1:Z1"/>
    <mergeCell ref="E2:G2"/>
    <mergeCell ref="J2:L2"/>
    <mergeCell ref="O2:Q2"/>
    <mergeCell ref="T2:V2"/>
    <mergeCell ref="Y2:AA2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2025-01-12T07:27:58Z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