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Rekap (P)" sheetId="1" r:id="rId1"/>
  </sheets>
  <externalReferences>
    <externalReference r:id="rId2"/>
  </externalReferences>
  <definedNames>
    <definedName name="_xlnm.Print_Area" localSheetId="0">'Rekap (P)'!$A$1:$AP$24</definedName>
  </definedNames>
  <calcPr calcId="144525"/>
</workbook>
</file>

<file path=xl/calcChain.xml><?xml version="1.0" encoding="utf-8"?>
<calcChain xmlns="http://schemas.openxmlformats.org/spreadsheetml/2006/main">
  <c r="B90" i="1" l="1"/>
  <c r="B88" i="1"/>
  <c r="B87" i="1"/>
  <c r="B84" i="1"/>
  <c r="T79" i="1"/>
  <c r="S79" i="1"/>
  <c r="R79" i="1"/>
  <c r="Q79" i="1"/>
  <c r="P79" i="1"/>
  <c r="O79" i="1"/>
  <c r="N79" i="1"/>
  <c r="M79" i="1"/>
  <c r="S78" i="1"/>
  <c r="R78" i="1"/>
  <c r="Q78" i="1"/>
  <c r="P78" i="1"/>
  <c r="O78" i="1"/>
  <c r="N78" i="1"/>
  <c r="M78" i="1"/>
  <c r="T77" i="1"/>
  <c r="S77" i="1"/>
  <c r="R77" i="1"/>
  <c r="Q77" i="1"/>
  <c r="P77" i="1"/>
  <c r="O77" i="1"/>
  <c r="N77" i="1"/>
  <c r="M77" i="1"/>
  <c r="N70" i="1"/>
  <c r="N69" i="1"/>
  <c r="N68" i="1"/>
  <c r="AD24" i="1"/>
  <c r="E24" i="1"/>
  <c r="AC23" i="1"/>
  <c r="D23" i="1"/>
  <c r="D18" i="1"/>
  <c r="F15" i="1"/>
  <c r="E15" i="1"/>
  <c r="D15" i="1"/>
  <c r="C15" i="1"/>
  <c r="AO14" i="1"/>
  <c r="AN14" i="1"/>
  <c r="AP14" i="1" s="1"/>
  <c r="AL14" i="1"/>
  <c r="AM14" i="1" s="1"/>
  <c r="C80" i="1" s="1"/>
  <c r="AK14" i="1"/>
  <c r="AJ14" i="1"/>
  <c r="AG14" i="1"/>
  <c r="AH14" i="1" s="1"/>
  <c r="AF14" i="1"/>
  <c r="AI14" i="1" s="1"/>
  <c r="AD14" i="1"/>
  <c r="AE14" i="1" s="1"/>
  <c r="AC14" i="1"/>
  <c r="AB14" i="1"/>
  <c r="Z14" i="1"/>
  <c r="Y14" i="1"/>
  <c r="X14" i="1"/>
  <c r="W14" i="1"/>
  <c r="AA14" i="1" s="1"/>
  <c r="N14" i="1"/>
  <c r="R14" i="1" s="1"/>
  <c r="M14" i="1"/>
  <c r="Q14" i="1" s="1"/>
  <c r="L14" i="1"/>
  <c r="P14" i="1" s="1"/>
  <c r="K14" i="1"/>
  <c r="O14" i="1" s="1"/>
  <c r="C88" i="1" s="1"/>
  <c r="J14" i="1"/>
  <c r="I14" i="1"/>
  <c r="H14" i="1"/>
  <c r="G14" i="1"/>
  <c r="F14" i="1"/>
  <c r="E14" i="1"/>
  <c r="D14" i="1"/>
  <c r="C14" i="1"/>
  <c r="B14" i="1"/>
  <c r="B80" i="1" s="1"/>
  <c r="A14" i="1"/>
  <c r="AO13" i="1"/>
  <c r="AP13" i="1" s="1"/>
  <c r="AN13" i="1"/>
  <c r="AL13" i="1"/>
  <c r="AM13" i="1" s="1"/>
  <c r="C79" i="1" s="1"/>
  <c r="AK13" i="1"/>
  <c r="AG13" i="1"/>
  <c r="AJ13" i="1" s="1"/>
  <c r="AF13" i="1"/>
  <c r="AI13" i="1" s="1"/>
  <c r="AD13" i="1"/>
  <c r="AE13" i="1" s="1"/>
  <c r="AC13" i="1"/>
  <c r="AB13" i="1"/>
  <c r="Z13" i="1"/>
  <c r="Y13" i="1"/>
  <c r="X13" i="1"/>
  <c r="W13" i="1"/>
  <c r="AA13" i="1" s="1"/>
  <c r="N13" i="1"/>
  <c r="R13" i="1" s="1"/>
  <c r="T13" i="1" s="1"/>
  <c r="M13" i="1"/>
  <c r="Q13" i="1" s="1"/>
  <c r="L13" i="1"/>
  <c r="P13" i="1" s="1"/>
  <c r="K13" i="1"/>
  <c r="O13" i="1" s="1"/>
  <c r="C87" i="1" s="1"/>
  <c r="J13" i="1"/>
  <c r="I13" i="1"/>
  <c r="H13" i="1"/>
  <c r="G13" i="1"/>
  <c r="F13" i="1"/>
  <c r="E13" i="1"/>
  <c r="D13" i="1"/>
  <c r="C13" i="1"/>
  <c r="B13" i="1"/>
  <c r="B79" i="1" s="1"/>
  <c r="AP12" i="1"/>
  <c r="E86" i="1" s="1"/>
  <c r="AO12" i="1"/>
  <c r="AN12" i="1"/>
  <c r="AL12" i="1"/>
  <c r="AM12" i="1" s="1"/>
  <c r="C78" i="1" s="1"/>
  <c r="AK12" i="1"/>
  <c r="AH12" i="1"/>
  <c r="AG12" i="1"/>
  <c r="AJ12" i="1" s="1"/>
  <c r="AF12" i="1"/>
  <c r="AD12" i="1"/>
  <c r="AE12" i="1" s="1"/>
  <c r="AC12" i="1"/>
  <c r="AI12" i="1" s="1"/>
  <c r="AB12" i="1"/>
  <c r="Z12" i="1"/>
  <c r="Y12" i="1"/>
  <c r="X12" i="1"/>
  <c r="W12" i="1"/>
  <c r="AA12" i="1" s="1"/>
  <c r="R12" i="1"/>
  <c r="T12" i="1" s="1"/>
  <c r="N12" i="1"/>
  <c r="M12" i="1"/>
  <c r="Q12" i="1" s="1"/>
  <c r="L12" i="1"/>
  <c r="P12" i="1" s="1"/>
  <c r="K12" i="1"/>
  <c r="O12" i="1" s="1"/>
  <c r="C86" i="1" s="1"/>
  <c r="J12" i="1"/>
  <c r="I12" i="1"/>
  <c r="H12" i="1"/>
  <c r="G12" i="1"/>
  <c r="F12" i="1"/>
  <c r="E12" i="1"/>
  <c r="D12" i="1"/>
  <c r="C12" i="1"/>
  <c r="B12" i="1"/>
  <c r="B78" i="1" s="1"/>
  <c r="AP11" i="1"/>
  <c r="E85" i="1" s="1"/>
  <c r="AO11" i="1"/>
  <c r="AN11" i="1"/>
  <c r="AM11" i="1"/>
  <c r="C77" i="1" s="1"/>
  <c r="AL11" i="1"/>
  <c r="AK11" i="1"/>
  <c r="AI11" i="1"/>
  <c r="AH11" i="1"/>
  <c r="AG11" i="1"/>
  <c r="AJ11" i="1" s="1"/>
  <c r="AF11" i="1"/>
  <c r="AE11" i="1"/>
  <c r="AD11" i="1"/>
  <c r="AC11" i="1"/>
  <c r="AB11" i="1"/>
  <c r="Z11" i="1"/>
  <c r="Y11" i="1"/>
  <c r="X11" i="1"/>
  <c r="W11" i="1"/>
  <c r="AA11" i="1" s="1"/>
  <c r="N11" i="1"/>
  <c r="R11" i="1" s="1"/>
  <c r="T11" i="1" s="1"/>
  <c r="M11" i="1"/>
  <c r="Q11" i="1" s="1"/>
  <c r="L11" i="1"/>
  <c r="P11" i="1" s="1"/>
  <c r="K11" i="1"/>
  <c r="O11" i="1" s="1"/>
  <c r="C85" i="1" s="1"/>
  <c r="J11" i="1"/>
  <c r="I11" i="1"/>
  <c r="H11" i="1"/>
  <c r="G11" i="1"/>
  <c r="F11" i="1"/>
  <c r="E11" i="1"/>
  <c r="D11" i="1"/>
  <c r="C11" i="1"/>
  <c r="B11" i="1"/>
  <c r="B85" i="1" s="1"/>
  <c r="AO10" i="1"/>
  <c r="AP10" i="1" s="1"/>
  <c r="AN10" i="1"/>
  <c r="AN15" i="1" s="1"/>
  <c r="S65" i="1" s="1"/>
  <c r="O70" i="1" s="1"/>
  <c r="AM10" i="1"/>
  <c r="AL10" i="1"/>
  <c r="AL15" i="1" s="1"/>
  <c r="AK10" i="1"/>
  <c r="AK15" i="1" s="1"/>
  <c r="AJ10" i="1"/>
  <c r="AG10" i="1"/>
  <c r="AH10" i="1" s="1"/>
  <c r="AF10" i="1"/>
  <c r="AI10" i="1" s="1"/>
  <c r="AI15" i="1" s="1"/>
  <c r="AI60" i="1" s="1"/>
  <c r="AE10" i="1"/>
  <c r="AE15" i="1" s="1"/>
  <c r="AD10" i="1"/>
  <c r="AD15" i="1" s="1"/>
  <c r="AC10" i="1"/>
  <c r="AC15" i="1" s="1"/>
  <c r="AB10" i="1"/>
  <c r="AB15" i="1" s="1"/>
  <c r="AB16" i="1" s="1"/>
  <c r="Z10" i="1"/>
  <c r="Z15" i="1" s="1"/>
  <c r="Y10" i="1"/>
  <c r="Y15" i="1" s="1"/>
  <c r="X10" i="1"/>
  <c r="X15" i="1" s="1"/>
  <c r="W10" i="1"/>
  <c r="W15" i="1" s="1"/>
  <c r="N10" i="1"/>
  <c r="N15" i="1" s="1"/>
  <c r="M10" i="1"/>
  <c r="M15" i="1" s="1"/>
  <c r="L10" i="1"/>
  <c r="P10" i="1" s="1"/>
  <c r="P15" i="1" s="1"/>
  <c r="P65" i="1" s="1"/>
  <c r="P68" i="1" s="1"/>
  <c r="K10" i="1"/>
  <c r="K15" i="1" s="1"/>
  <c r="J10" i="1"/>
  <c r="J15" i="1" s="1"/>
  <c r="I10" i="1"/>
  <c r="I15" i="1" s="1"/>
  <c r="H10" i="1"/>
  <c r="H15" i="1" s="1"/>
  <c r="G10" i="1"/>
  <c r="G15" i="1" s="1"/>
  <c r="G58" i="1" s="1"/>
  <c r="E63" i="1" s="1"/>
  <c r="F10" i="1"/>
  <c r="E10" i="1"/>
  <c r="D10" i="1"/>
  <c r="C10" i="1"/>
  <c r="B10" i="1"/>
  <c r="B76" i="1" s="1"/>
  <c r="B6" i="1"/>
  <c r="A2" i="1"/>
  <c r="AM15" i="1" l="1"/>
  <c r="E69" i="1" s="1"/>
  <c r="E87" i="1"/>
  <c r="D79" i="1"/>
  <c r="M58" i="1"/>
  <c r="AJ15" i="1"/>
  <c r="AJ60" i="1" s="1"/>
  <c r="AI61" i="1" s="1"/>
  <c r="E66" i="1" s="1"/>
  <c r="D86" i="1"/>
  <c r="S12" i="1"/>
  <c r="U12" i="1" s="1"/>
  <c r="V12" i="1" s="1"/>
  <c r="D88" i="1"/>
  <c r="S14" i="1"/>
  <c r="U14" i="1" s="1"/>
  <c r="E84" i="1"/>
  <c r="D76" i="1"/>
  <c r="AP15" i="1"/>
  <c r="D85" i="1"/>
  <c r="S11" i="1"/>
  <c r="U11" i="1" s="1"/>
  <c r="V11" i="1" s="1"/>
  <c r="D87" i="1"/>
  <c r="S13" i="1"/>
  <c r="U13" i="1" s="1"/>
  <c r="V13" i="1" s="1"/>
  <c r="T14" i="1"/>
  <c r="E88" i="1"/>
  <c r="D80" i="1"/>
  <c r="L15" i="1"/>
  <c r="K58" i="1" s="1"/>
  <c r="Q10" i="1"/>
  <c r="AH13" i="1"/>
  <c r="AH15" i="1" s="1"/>
  <c r="AG15" i="1"/>
  <c r="AO15" i="1"/>
  <c r="T65" i="1" s="1"/>
  <c r="P70" i="1" s="1"/>
  <c r="D78" i="1"/>
  <c r="AF15" i="1"/>
  <c r="B77" i="1"/>
  <c r="B86" i="1"/>
  <c r="R10" i="1"/>
  <c r="C76" i="1"/>
  <c r="D77" i="1"/>
  <c r="O10" i="1"/>
  <c r="AA10" i="1"/>
  <c r="AA15" i="1" s="1"/>
  <c r="E65" i="1" s="1"/>
  <c r="O15" i="1" l="1"/>
  <c r="C84" i="1"/>
  <c r="E90" i="1"/>
  <c r="E68" i="1"/>
  <c r="E72" i="1" s="1"/>
  <c r="I58" i="1"/>
  <c r="E64" i="1" s="1"/>
  <c r="R15" i="1"/>
  <c r="R65" i="1" s="1"/>
  <c r="P69" i="1" s="1"/>
  <c r="T10" i="1"/>
  <c r="T15" i="1" s="1"/>
  <c r="T60" i="1" s="1"/>
  <c r="S10" i="1"/>
  <c r="D84" i="1"/>
  <c r="Q15" i="1"/>
  <c r="Q65" i="1" l="1"/>
  <c r="O69" i="1" s="1"/>
  <c r="D90" i="1"/>
  <c r="S15" i="1"/>
  <c r="S60" i="1" s="1"/>
  <c r="U10" i="1"/>
  <c r="E71" i="1"/>
  <c r="G65" i="1"/>
  <c r="C90" i="1"/>
  <c r="O65" i="1"/>
  <c r="O68" i="1" s="1"/>
  <c r="V10" i="1" l="1"/>
  <c r="U15" i="1"/>
  <c r="V15" i="1" s="1"/>
  <c r="T78" i="1" s="1"/>
  <c r="I63" i="1"/>
  <c r="I65" i="1"/>
  <c r="I64" i="1"/>
</calcChain>
</file>

<file path=xl/sharedStrings.xml><?xml version="1.0" encoding="utf-8"?>
<sst xmlns="http://schemas.openxmlformats.org/spreadsheetml/2006/main" count="107" uniqueCount="38">
  <si>
    <t>REKAP LAPORAN PROGRAM PENGENDALIAN ISPA</t>
  </si>
  <si>
    <t>No</t>
  </si>
  <si>
    <t>Jml Pnddk</t>
  </si>
  <si>
    <t>Jml. Penddk Usia Balita (10% peddk)</t>
  </si>
  <si>
    <t>Perkiraan Pnemonia Balita</t>
  </si>
  <si>
    <t>Jml. Kunjungan Balita Batuk / Kesukaran Bernapas</t>
  </si>
  <si>
    <t>REALISASI PENEMUAN PENDERITA</t>
  </si>
  <si>
    <t>Jumlah yang dihitung napas atau ada TDDK</t>
  </si>
  <si>
    <t>Jml Kematian Balita</t>
  </si>
  <si>
    <r>
      <rPr>
        <sz val="10"/>
        <rFont val="Arial"/>
        <family val="2"/>
      </rPr>
      <t xml:space="preserve">ISPA </t>
    </r>
    <r>
      <rPr>
        <u/>
        <sz val="10"/>
        <rFont val="Arial"/>
        <family val="2"/>
      </rPr>
      <t>&gt;</t>
    </r>
    <r>
      <rPr>
        <sz val="10"/>
        <rFont val="Arial"/>
        <family val="2"/>
      </rPr>
      <t xml:space="preserve"> 5 Th</t>
    </r>
  </si>
  <si>
    <t>Pneumonia</t>
  </si>
  <si>
    <t>Pneumonia Berat</t>
  </si>
  <si>
    <t>Jumlah</t>
  </si>
  <si>
    <t>% Cakupan</t>
  </si>
  <si>
    <t>Batuk Bukan Pneumonia</t>
  </si>
  <si>
    <t>karena pneumonia</t>
  </si>
  <si>
    <t>Bukan Pneumonia</t>
  </si>
  <si>
    <t>&lt; 1 th</t>
  </si>
  <si>
    <t>1-&lt;5 Th</t>
  </si>
  <si>
    <t>Sub Total</t>
  </si>
  <si>
    <t>Total</t>
  </si>
  <si>
    <t>L</t>
  </si>
  <si>
    <t>P</t>
  </si>
  <si>
    <t>T</t>
  </si>
  <si>
    <t>Prosentase Kasus yang dilakukan Pemeriksaan dan tatalaksana Standar</t>
  </si>
  <si>
    <t>Mengetahui,</t>
  </si>
  <si>
    <t>Pengelola Program Pengendalian ISPA</t>
  </si>
  <si>
    <t>NIP.</t>
  </si>
  <si>
    <r>
      <rPr>
        <sz val="10"/>
        <color indexed="57"/>
        <rFont val="Calibri"/>
        <family val="2"/>
      </rPr>
      <t>≥</t>
    </r>
    <r>
      <rPr>
        <sz val="10"/>
        <color indexed="57"/>
        <rFont val="Arial"/>
        <family val="2"/>
      </rPr>
      <t xml:space="preserve"> 5 Th</t>
    </r>
  </si>
  <si>
    <t>Kematian krn Pneumonia</t>
  </si>
  <si>
    <r>
      <rPr>
        <sz val="10"/>
        <color theme="2" tint="-0.499984740745262"/>
        <rFont val="Arial"/>
        <family val="2"/>
      </rPr>
      <t xml:space="preserve">Pneumonia </t>
    </r>
    <r>
      <rPr>
        <sz val="10"/>
        <color indexed="57"/>
        <rFont val="Calibri"/>
        <family val="2"/>
      </rPr>
      <t>≥</t>
    </r>
    <r>
      <rPr>
        <sz val="10"/>
        <color indexed="57"/>
        <rFont val="Arial"/>
        <family val="2"/>
      </rPr>
      <t xml:space="preserve"> 5th</t>
    </r>
  </si>
  <si>
    <r>
      <rPr>
        <sz val="10"/>
        <color theme="2" tint="-0.499984740745262"/>
        <rFont val="Arial"/>
        <family val="2"/>
      </rPr>
      <t xml:space="preserve">Batuk Bukan Pneumonia </t>
    </r>
    <r>
      <rPr>
        <sz val="10"/>
        <color indexed="57"/>
        <rFont val="Calibri"/>
        <family val="2"/>
      </rPr>
      <t>≥</t>
    </r>
    <r>
      <rPr>
        <sz val="10"/>
        <color indexed="57"/>
        <rFont val="Arial"/>
        <family val="2"/>
      </rPr>
      <t>5th</t>
    </r>
  </si>
  <si>
    <t>Pneumonia &lt; 5th</t>
  </si>
  <si>
    <t>Cakupan</t>
  </si>
  <si>
    <t>Target</t>
  </si>
  <si>
    <t>Bayi</t>
  </si>
  <si>
    <t>Balita</t>
  </si>
  <si>
    <r>
      <rPr>
        <sz val="10"/>
        <color indexed="57"/>
        <rFont val="Calibri"/>
        <family val="2"/>
      </rPr>
      <t>≥</t>
    </r>
    <r>
      <rPr>
        <sz val="10"/>
        <color indexed="57"/>
        <rFont val="Arial"/>
        <family val="2"/>
      </rPr>
      <t xml:space="preserve"> 5 Tahun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</si>
</sst>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21]dd\ mmmm\ yyyy;@"/>
  </numFmts>
  <fonts count="16">
    <font>
      <sz val="10"/>
      <name val="Arial"/>
      <charset val="134"/>
    </font>
    <font>
      <b/>
      <sz val="14"/>
      <color rgb="FF002060"/>
      <name val="Arial"/>
      <family val="2"/>
    </font>
    <font>
      <b/>
      <sz val="14"/>
      <color indexed="10"/>
      <name val="Arial"/>
      <family val="2"/>
    </font>
    <font>
      <sz val="10"/>
      <color rgb="FF00206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9"/>
      <name val="Arial"/>
      <family val="2"/>
    </font>
    <font>
      <sz val="10"/>
      <color theme="2" tint="-0.249977111117893"/>
      <name val="Arial"/>
      <family val="2"/>
    </font>
    <font>
      <sz val="10"/>
      <color theme="2" tint="-0.749992370372631"/>
      <name val="Arial"/>
      <family val="2"/>
    </font>
    <font>
      <sz val="10"/>
      <color rgb="FFFF0000"/>
      <name val="Arial"/>
      <family val="2"/>
    </font>
    <font>
      <sz val="10"/>
      <color theme="2" tint="-0.499984740745262"/>
      <name val="Arial"/>
      <family val="2"/>
    </font>
    <font>
      <sz val="10"/>
      <color indexed="57"/>
      <name val="Calibri"/>
      <family val="2"/>
    </font>
    <font>
      <sz val="10"/>
      <color indexed="57"/>
      <name val="Arial"/>
      <family val="2"/>
    </font>
    <font>
      <u/>
      <sz val="10"/>
      <color theme="2" tint="-0.49998474074526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4" fillId="0" borderId="0"/>
    <xf numFmtId="0" fontId="15" fillId="0" borderId="0"/>
  </cellStyleXfs>
  <cellXfs count="113">
    <xf numFmtId="0" fontId="0" fillId="0" borderId="0" xfId="0"/>
    <xf numFmtId="0" fontId="1" fillId="2" borderId="0" xfId="0" applyFont="1" applyFill="1" applyAlignment="1" applyProtection="1">
      <alignment horizontal="center"/>
      <protection hidden="1"/>
    </xf>
    <xf numFmtId="0" fontId="2" fillId="3" borderId="0" xfId="0" applyFont="1" applyFill="1" applyBorder="1" applyAlignment="1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Protection="1">
      <protection hidden="1"/>
    </xf>
    <xf numFmtId="0" fontId="0" fillId="3" borderId="0" xfId="0" applyFill="1" applyBorder="1" applyProtection="1">
      <protection hidden="1"/>
    </xf>
    <xf numFmtId="0" fontId="4" fillId="6" borderId="1" xfId="0" applyFont="1" applyFill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3" xfId="0" applyFont="1" applyFill="1" applyBorder="1" applyAlignment="1" applyProtection="1">
      <alignment horizontal="center"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6" borderId="5" xfId="0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3" xfId="0" applyFill="1" applyBorder="1" applyAlignment="1" applyProtection="1">
      <alignment horizontal="center"/>
      <protection hidden="1"/>
    </xf>
    <xf numFmtId="0" fontId="0" fillId="6" borderId="6" xfId="0" applyFill="1" applyBorder="1" applyAlignment="1" applyProtection="1">
      <alignment horizont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/>
      <protection hidden="1"/>
    </xf>
    <xf numFmtId="0" fontId="4" fillId="6" borderId="7" xfId="0" applyFont="1" applyFill="1" applyBorder="1" applyAlignment="1" applyProtection="1">
      <alignment horizontal="center" vertical="center"/>
      <protection hidden="1"/>
    </xf>
    <xf numFmtId="0" fontId="0" fillId="6" borderId="7" xfId="0" applyFill="1" applyBorder="1" applyAlignment="1" applyProtection="1">
      <alignment horizontal="center" vertical="center" wrapText="1"/>
      <protection hidden="1"/>
    </xf>
    <xf numFmtId="0" fontId="4" fillId="6" borderId="7" xfId="0" applyFont="1" applyFill="1" applyBorder="1" applyAlignment="1" applyProtection="1">
      <alignment horizontal="center" vertical="center" wrapText="1"/>
      <protection hidden="1"/>
    </xf>
    <xf numFmtId="0" fontId="0" fillId="6" borderId="8" xfId="0" applyFill="1" applyBorder="1" applyAlignment="1" applyProtection="1">
      <alignment horizontal="center"/>
      <protection hidden="1"/>
    </xf>
    <xf numFmtId="0" fontId="4" fillId="6" borderId="8" xfId="0" applyFont="1" applyFill="1" applyBorder="1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" vertical="top"/>
      <protection hidden="1"/>
    </xf>
    <xf numFmtId="0" fontId="4" fillId="6" borderId="10" xfId="0" applyFont="1" applyFill="1" applyBorder="1" applyAlignment="1" applyProtection="1">
      <alignment horizontal="center" vertical="top"/>
      <protection hidden="1"/>
    </xf>
    <xf numFmtId="0" fontId="0" fillId="6" borderId="10" xfId="0" applyFill="1" applyBorder="1" applyAlignment="1" applyProtection="1">
      <alignment horizontal="center" vertical="top"/>
      <protection hidden="1"/>
    </xf>
    <xf numFmtId="0" fontId="0" fillId="6" borderId="11" xfId="0" applyFill="1" applyBorder="1" applyAlignment="1" applyProtection="1">
      <alignment horizontal="center" vertical="top"/>
      <protection hidden="1"/>
    </xf>
    <xf numFmtId="0" fontId="4" fillId="6" borderId="4" xfId="0" applyFont="1" applyFill="1" applyBorder="1" applyAlignment="1" applyProtection="1">
      <alignment horizontal="center" vertical="center" wrapText="1"/>
      <protection hidden="1"/>
    </xf>
    <xf numFmtId="0" fontId="4" fillId="6" borderId="5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0" fillId="6" borderId="4" xfId="0" applyFill="1" applyBorder="1" applyAlignment="1" applyProtection="1">
      <alignment horizontal="center" vertical="center"/>
      <protection hidden="1"/>
    </xf>
    <xf numFmtId="0" fontId="0" fillId="6" borderId="5" xfId="0" applyFill="1" applyBorder="1" applyAlignment="1" applyProtection="1">
      <alignment horizontal="center" vertical="center"/>
      <protection hidden="1"/>
    </xf>
    <xf numFmtId="0" fontId="0" fillId="6" borderId="12" xfId="0" applyFill="1" applyBorder="1" applyAlignment="1" applyProtection="1">
      <alignment horizontal="center" vertical="center"/>
      <protection hidden="1"/>
    </xf>
    <xf numFmtId="0" fontId="0" fillId="6" borderId="9" xfId="0" applyFill="1" applyBorder="1" applyAlignment="1" applyProtection="1">
      <alignment horizontal="center"/>
      <protection hidden="1"/>
    </xf>
    <xf numFmtId="0" fontId="0" fillId="6" borderId="11" xfId="0" applyFill="1" applyBorder="1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"/>
      <protection hidden="1"/>
    </xf>
    <xf numFmtId="0" fontId="4" fillId="6" borderId="9" xfId="0" applyFont="1" applyFill="1" applyBorder="1" applyAlignment="1" applyProtection="1">
      <alignment horizontal="center" vertical="center" wrapText="1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0" fillId="6" borderId="9" xfId="0" applyFill="1" applyBorder="1" applyAlignment="1" applyProtection="1">
      <alignment horizontal="center" vertical="center"/>
      <protection hidden="1"/>
    </xf>
    <xf numFmtId="0" fontId="0" fillId="6" borderId="10" xfId="0" applyFill="1" applyBorder="1" applyAlignment="1" applyProtection="1">
      <alignment horizontal="center" vertical="center"/>
      <protection hidden="1"/>
    </xf>
    <xf numFmtId="0" fontId="0" fillId="6" borderId="11" xfId="0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/>
      <protection hidden="1"/>
    </xf>
    <xf numFmtId="0" fontId="4" fillId="6" borderId="13" xfId="0" applyFont="1" applyFill="1" applyBorder="1" applyAlignment="1" applyProtection="1">
      <alignment horizontal="center" vertical="center"/>
      <protection hidden="1"/>
    </xf>
    <xf numFmtId="0" fontId="0" fillId="6" borderId="13" xfId="0" applyFill="1" applyBorder="1" applyAlignment="1" applyProtection="1">
      <alignment horizontal="center" vertical="center" wrapText="1"/>
      <protection hidden="1"/>
    </xf>
    <xf numFmtId="0" fontId="4" fillId="6" borderId="13" xfId="0" applyFont="1" applyFill="1" applyBorder="1" applyAlignment="1" applyProtection="1">
      <alignment horizontal="center" vertical="center" wrapText="1"/>
      <protection hidden="1"/>
    </xf>
    <xf numFmtId="0" fontId="4" fillId="6" borderId="2" xfId="0" applyFont="1" applyFill="1" applyBorder="1" applyAlignment="1" applyProtection="1">
      <alignment horizontal="center" vertical="center"/>
      <protection hidden="1"/>
    </xf>
    <xf numFmtId="0" fontId="4" fillId="6" borderId="8" xfId="0" applyFont="1" applyFill="1" applyBorder="1" applyAlignment="1" applyProtection="1">
      <alignment horizontal="center" vertical="center"/>
      <protection hidden="1"/>
    </xf>
    <xf numFmtId="0" fontId="0" fillId="7" borderId="8" xfId="0" applyFill="1" applyBorder="1" applyProtection="1">
      <protection hidden="1"/>
    </xf>
    <xf numFmtId="0" fontId="4" fillId="7" borderId="8" xfId="0" applyFont="1" applyFill="1" applyBorder="1" applyProtection="1">
      <protection hidden="1"/>
    </xf>
    <xf numFmtId="3" fontId="4" fillId="7" borderId="8" xfId="0" applyNumberFormat="1" applyFont="1" applyFill="1" applyBorder="1" applyProtection="1">
      <protection hidden="1"/>
    </xf>
    <xf numFmtId="3" fontId="0" fillId="7" borderId="2" xfId="0" applyNumberFormat="1" applyFill="1" applyBorder="1" applyAlignment="1" applyProtection="1">
      <alignment horizontal="right"/>
      <protection hidden="1"/>
    </xf>
    <xf numFmtId="4" fontId="0" fillId="7" borderId="8" xfId="0" applyNumberFormat="1" applyFill="1" applyBorder="1" applyProtection="1">
      <protection hidden="1"/>
    </xf>
    <xf numFmtId="3" fontId="4" fillId="7" borderId="2" xfId="0" applyNumberFormat="1" applyFont="1" applyFill="1" applyBorder="1" applyAlignment="1" applyProtection="1">
      <alignment horizontal="right" vertical="center"/>
      <protection hidden="1"/>
    </xf>
    <xf numFmtId="3" fontId="4" fillId="7" borderId="8" xfId="0" applyNumberFormat="1" applyFont="1" applyFill="1" applyBorder="1" applyAlignment="1" applyProtection="1">
      <alignment horizontal="right" vertical="center"/>
      <protection hidden="1"/>
    </xf>
    <xf numFmtId="164" fontId="4" fillId="3" borderId="0" xfId="0" applyNumberFormat="1" applyFont="1" applyFill="1" applyBorder="1" applyProtection="1">
      <protection hidden="1"/>
    </xf>
    <xf numFmtId="0" fontId="0" fillId="7" borderId="0" xfId="0" applyFill="1" applyProtection="1">
      <protection hidden="1"/>
    </xf>
    <xf numFmtId="164" fontId="0" fillId="3" borderId="0" xfId="0" applyNumberFormat="1" applyFill="1" applyBorder="1" applyProtection="1">
      <protection hidden="1"/>
    </xf>
    <xf numFmtId="0" fontId="0" fillId="8" borderId="2" xfId="0" applyFill="1" applyBorder="1" applyProtection="1">
      <protection hidden="1"/>
    </xf>
    <xf numFmtId="0" fontId="0" fillId="8" borderId="11" xfId="0" applyFill="1" applyBorder="1" applyAlignment="1" applyProtection="1">
      <alignment horizontal="center"/>
      <protection hidden="1"/>
    </xf>
    <xf numFmtId="3" fontId="4" fillId="8" borderId="8" xfId="0" applyNumberFormat="1" applyFont="1" applyFill="1" applyBorder="1" applyProtection="1">
      <protection hidden="1"/>
    </xf>
    <xf numFmtId="3" fontId="0" fillId="8" borderId="2" xfId="0" applyNumberFormat="1" applyFill="1" applyBorder="1" applyAlignment="1" applyProtection="1">
      <alignment horizontal="right"/>
      <protection hidden="1"/>
    </xf>
    <xf numFmtId="4" fontId="0" fillId="8" borderId="8" xfId="0" applyNumberFormat="1" applyFill="1" applyBorder="1" applyProtection="1">
      <protection hidden="1"/>
    </xf>
    <xf numFmtId="3" fontId="0" fillId="8" borderId="8" xfId="0" applyNumberFormat="1" applyFill="1" applyBorder="1" applyAlignment="1" applyProtection="1">
      <alignment horizontal="right"/>
      <protection hidden="1"/>
    </xf>
    <xf numFmtId="0" fontId="0" fillId="2" borderId="0" xfId="0" applyFill="1" applyProtection="1">
      <protection hidden="1"/>
    </xf>
    <xf numFmtId="0" fontId="4" fillId="9" borderId="8" xfId="0" applyFont="1" applyFill="1" applyBorder="1" applyAlignment="1" applyProtection="1">
      <alignment horizontal="center" vertical="center" wrapText="1"/>
      <protection hidden="1"/>
    </xf>
    <xf numFmtId="10" fontId="0" fillId="10" borderId="1" xfId="0" applyNumberFormat="1" applyFill="1" applyBorder="1" applyAlignment="1" applyProtection="1">
      <alignment horizontal="right" vertic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10" fontId="0" fillId="10" borderId="13" xfId="0" applyNumberFormat="1" applyFill="1" applyBorder="1" applyAlignment="1" applyProtection="1">
      <alignment horizontal="right" vertical="center"/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49" fontId="5" fillId="2" borderId="0" xfId="0" applyNumberFormat="1" applyFont="1" applyFill="1" applyAlignment="1" applyProtection="1">
      <alignment horizontal="center"/>
      <protection hidden="1"/>
    </xf>
    <xf numFmtId="49" fontId="5" fillId="2" borderId="0" xfId="0" applyNumberFormat="1" applyFont="1" applyFill="1" applyAlignment="1" applyProtection="1">
      <protection hidden="1"/>
    </xf>
    <xf numFmtId="0" fontId="4" fillId="2" borderId="0" xfId="0" applyFont="1" applyFill="1" applyAlignment="1" applyProtection="1">
      <alignment horizontal="right"/>
      <protection hidden="1"/>
    </xf>
    <xf numFmtId="49" fontId="0" fillId="2" borderId="0" xfId="0" applyNumberFormat="1" applyFill="1" applyProtection="1">
      <protection hidden="1"/>
    </xf>
    <xf numFmtId="0" fontId="7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9" fillId="3" borderId="0" xfId="0" applyFont="1" applyFill="1" applyBorder="1" applyProtection="1">
      <protection hidden="1"/>
    </xf>
    <xf numFmtId="0" fontId="9" fillId="4" borderId="0" xfId="0" applyFont="1" applyFill="1" applyProtection="1">
      <protection hidden="1"/>
    </xf>
    <xf numFmtId="0" fontId="9" fillId="5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0" fillId="2" borderId="0" xfId="0" applyFont="1" applyFill="1" applyProtection="1">
      <protection hidden="1"/>
    </xf>
    <xf numFmtId="0" fontId="10" fillId="3" borderId="0" xfId="0" applyFont="1" applyFill="1" applyBorder="1" applyProtection="1">
      <protection hidden="1"/>
    </xf>
    <xf numFmtId="0" fontId="10" fillId="4" borderId="0" xfId="0" applyFont="1" applyFill="1" applyProtection="1">
      <protection hidden="1"/>
    </xf>
    <xf numFmtId="0" fontId="10" fillId="5" borderId="0" xfId="0" applyFont="1" applyFill="1" applyProtection="1">
      <protection hidden="1"/>
    </xf>
    <xf numFmtId="0" fontId="10" fillId="0" borderId="0" xfId="0" applyFont="1" applyProtection="1">
      <protection hidden="1"/>
    </xf>
    <xf numFmtId="3" fontId="10" fillId="2" borderId="0" xfId="0" applyNumberFormat="1" applyFont="1" applyFill="1" applyBorder="1" applyAlignment="1" applyProtection="1">
      <alignment horizontal="center"/>
      <protection hidden="1"/>
    </xf>
    <xf numFmtId="0" fontId="10" fillId="2" borderId="0" xfId="0" applyFont="1" applyFill="1" applyBorder="1" applyAlignment="1" applyProtection="1">
      <alignment horizontal="center"/>
      <protection hidden="1"/>
    </xf>
    <xf numFmtId="0" fontId="10" fillId="2" borderId="0" xfId="0" applyFont="1" applyFill="1" applyAlignment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3" fontId="10" fillId="2" borderId="0" xfId="0" applyNumberFormat="1" applyFont="1" applyFill="1" applyProtection="1">
      <protection hidden="1"/>
    </xf>
    <xf numFmtId="3" fontId="10" fillId="2" borderId="0" xfId="0" applyNumberFormat="1" applyFont="1" applyFill="1" applyAlignment="1" applyProtection="1">
      <alignment horizontal="center"/>
      <protection hidden="1"/>
    </xf>
    <xf numFmtId="0" fontId="10" fillId="2" borderId="0" xfId="0" applyFont="1" applyFill="1" applyAlignment="1" applyProtection="1">
      <alignment horizontal="center"/>
      <protection hidden="1"/>
    </xf>
    <xf numFmtId="10" fontId="10" fillId="2" borderId="0" xfId="0" applyNumberFormat="1" applyFont="1" applyFill="1" applyProtection="1">
      <protection hidden="1"/>
    </xf>
    <xf numFmtId="0" fontId="10" fillId="11" borderId="0" xfId="0" applyFont="1" applyFill="1" applyProtection="1">
      <protection hidden="1"/>
    </xf>
    <xf numFmtId="0" fontId="10" fillId="2" borderId="0" xfId="0" applyFont="1" applyFill="1" applyBorder="1" applyAlignment="1" applyProtection="1">
      <alignment horizontal="center" vertical="center"/>
      <protection hidden="1"/>
    </xf>
    <xf numFmtId="49" fontId="13" fillId="2" borderId="0" xfId="0" applyNumberFormat="1" applyFont="1" applyFill="1" applyAlignment="1" applyProtection="1">
      <alignment horizontal="center"/>
      <protection hidden="1"/>
    </xf>
    <xf numFmtId="0" fontId="13" fillId="2" borderId="0" xfId="0" applyFont="1" applyFill="1" applyAlignment="1" applyProtection="1">
      <protection hidden="1"/>
    </xf>
    <xf numFmtId="0" fontId="13" fillId="2" borderId="0" xfId="0" applyFont="1" applyFill="1" applyAlignment="1" applyProtection="1">
      <alignment horizontal="center"/>
      <protection hidden="1"/>
    </xf>
    <xf numFmtId="49" fontId="10" fillId="2" borderId="0" xfId="0" applyNumberFormat="1" applyFont="1" applyFill="1" applyProtection="1">
      <protection hidden="1"/>
    </xf>
    <xf numFmtId="0" fontId="10" fillId="2" borderId="0" xfId="0" applyFont="1" applyFill="1" applyAlignment="1" applyProtection="1">
      <alignment horizontal="center" wrapText="1"/>
      <protection hidden="1"/>
    </xf>
    <xf numFmtId="0" fontId="10" fillId="2" borderId="0" xfId="0" applyFont="1" applyFill="1" applyAlignment="1" applyProtection="1">
      <alignment vertical="center"/>
      <protection hidden="1"/>
    </xf>
    <xf numFmtId="2" fontId="10" fillId="2" borderId="0" xfId="0" applyNumberFormat="1" applyFont="1" applyFill="1" applyProtection="1">
      <protection hidden="1"/>
    </xf>
    <xf numFmtId="0" fontId="10" fillId="2" borderId="0" xfId="0" quotePrefix="1" applyFont="1" applyFill="1" applyProtection="1">
      <protection hidden="1"/>
    </xf>
    <xf numFmtId="0" fontId="9" fillId="11" borderId="0" xfId="0" applyFont="1" applyFill="1" applyProtection="1">
      <protection hidden="1"/>
    </xf>
  </cellXfs>
  <cellStyles count="4">
    <cellStyle name="Normal" xfId="0" builtinId="0"/>
    <cellStyle name="Normal 2" xfId="1"/>
    <cellStyle name="Normal 5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'MENU PUSK'!A1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10584</xdr:colOff>
      <xdr:row>1</xdr:row>
      <xdr:rowOff>116417</xdr:rowOff>
    </xdr:from>
    <xdr:to>
      <xdr:col>3</xdr:col>
      <xdr:colOff>539750</xdr:colOff>
      <xdr:row>3</xdr:row>
      <xdr:rowOff>110813</xdr:rowOff>
    </xdr:to>
    <xdr:sp macro="" textlink="">
      <xdr:nvSpPr>
        <xdr:cNvPr id="2" name="Bevel 1">
          <a:hlinkClick xmlns:r="http://schemas.openxmlformats.org/officeDocument/2006/relationships" r:id="rId1"/>
        </xdr:cNvPr>
        <xdr:cNvSpPr/>
      </xdr:nvSpPr>
      <xdr:spPr>
        <a:xfrm>
          <a:off x="1544109" y="345017"/>
          <a:ext cx="1253066" cy="384921"/>
        </a:xfrm>
        <a:prstGeom prst="bevel">
          <a:avLst/>
        </a:prstGeom>
        <a:solidFill>
          <a:srgbClr val="0033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anose="020B0604020202020204" pitchFamily="7" charset="0"/>
              <a:cs typeface="Arial" panose="020B0604020202020204" pitchFamily="7" charset="0"/>
            </a:rPr>
            <a:t>MENU</a:t>
          </a:r>
          <a:endParaRPr lang="id-ID" sz="1200" b="1">
            <a:solidFill>
              <a:srgbClr val="FFFF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35</xdr:col>
      <xdr:colOff>0</xdr:colOff>
      <xdr:row>2</xdr:row>
      <xdr:rowOff>0</xdr:rowOff>
    </xdr:from>
    <xdr:to>
      <xdr:col>39</xdr:col>
      <xdr:colOff>247650</xdr:colOff>
      <xdr:row>4</xdr:row>
      <xdr:rowOff>26147</xdr:rowOff>
    </xdr:to>
    <xdr:sp macro="" textlink="">
      <xdr:nvSpPr>
        <xdr:cNvPr id="3" name="Bevel 2">
          <a:hlinkClick xmlns:r="http://schemas.openxmlformats.org/officeDocument/2006/relationships" r:id="rId2"/>
        </xdr:cNvPr>
        <xdr:cNvSpPr/>
      </xdr:nvSpPr>
      <xdr:spPr>
        <a:xfrm>
          <a:off x="19221450" y="457200"/>
          <a:ext cx="2238375" cy="388097"/>
        </a:xfrm>
        <a:prstGeom prst="bevel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200" b="1" baseline="0">
              <a:solidFill>
                <a:srgbClr val="FFFF00"/>
              </a:solidFill>
              <a:latin typeface="Arial" panose="020B0604020202020204" pitchFamily="7" charset="0"/>
              <a:cs typeface="Arial" panose="020B0604020202020204" pitchFamily="7" charset="0"/>
            </a:rPr>
            <a:t>KEMBALI KE MENU</a:t>
          </a:r>
          <a:endParaRPr lang="id-ID" sz="1200" b="1">
            <a:solidFill>
              <a:srgbClr val="FFFF00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%20S%20U%20S\Downloads\IS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ETUNJUK "/>
      <sheetName val="INDIKATOR"/>
      <sheetName val="INFOUTAMA"/>
      <sheetName val="MENU PUSK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Sheet2"/>
      <sheetName val="TOTAL (P)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2 (P)"/>
      <sheetName val="Chart13 (P)"/>
      <sheetName val="Chart14 (P)"/>
      <sheetName val="Chart15 (P)"/>
      <sheetName val="Chart16 (P)"/>
      <sheetName val="Sheet1"/>
    </sheetNames>
    <sheetDataSet>
      <sheetData sheetId="0"/>
      <sheetData sheetId="1"/>
      <sheetData sheetId="2"/>
      <sheetData sheetId="3">
        <row r="2">
          <cell r="A2" t="str">
            <v>PUSKESMAS ARJOWINANGUN</v>
          </cell>
        </row>
        <row r="8">
          <cell r="B8" t="str">
            <v>Desa/Kel</v>
          </cell>
        </row>
        <row r="12">
          <cell r="B12" t="str">
            <v>Arjowinangun</v>
          </cell>
          <cell r="C12">
            <v>11997</v>
          </cell>
          <cell r="D12">
            <v>796</v>
          </cell>
          <cell r="E12">
            <v>35.421999999999997</v>
          </cell>
        </row>
        <row r="13">
          <cell r="B13" t="str">
            <v>Bumiayu</v>
          </cell>
          <cell r="C13">
            <v>20516</v>
          </cell>
          <cell r="D13">
            <v>1362</v>
          </cell>
          <cell r="E13">
            <v>60.608999999999995</v>
          </cell>
        </row>
        <row r="14">
          <cell r="B14" t="str">
            <v>Telogowaru</v>
          </cell>
          <cell r="C14">
            <v>7174</v>
          </cell>
          <cell r="D14">
            <v>476</v>
          </cell>
          <cell r="E14">
            <v>21.181999999999999</v>
          </cell>
        </row>
        <row r="15">
          <cell r="B15" t="str">
            <v>Mergosono</v>
          </cell>
          <cell r="C15">
            <v>19023</v>
          </cell>
          <cell r="D15">
            <v>1264</v>
          </cell>
          <cell r="E15">
            <v>56.247999999999998</v>
          </cell>
        </row>
        <row r="16">
          <cell r="A16">
            <v>5</v>
          </cell>
          <cell r="B16" t="str">
            <v>Luar Wilayah</v>
          </cell>
          <cell r="D16">
            <v>0</v>
          </cell>
          <cell r="E16">
            <v>0</v>
          </cell>
        </row>
        <row r="17">
          <cell r="C17">
            <v>58710</v>
          </cell>
          <cell r="D17">
            <v>3898</v>
          </cell>
          <cell r="E17">
            <v>173.46099999999998</v>
          </cell>
          <cell r="F17" t="str">
            <v xml:space="preserve">    Danu Bayu Prastika, A.Md.Keb</v>
          </cell>
          <cell r="G17" t="str">
            <v>19960326 202012 2 005</v>
          </cell>
        </row>
        <row r="18">
          <cell r="F18" t="str">
            <v>dr farida angrijani nuna</v>
          </cell>
          <cell r="G18" t="str">
            <v>19661227 198901 2 002</v>
          </cell>
        </row>
        <row r="19">
          <cell r="F19" t="str">
            <v>Kepala Puskesmas</v>
          </cell>
        </row>
        <row r="23">
          <cell r="B23">
            <v>2020</v>
          </cell>
          <cell r="D23">
            <v>85</v>
          </cell>
        </row>
        <row r="24">
          <cell r="B24">
            <v>2021</v>
          </cell>
          <cell r="D24">
            <v>85</v>
          </cell>
        </row>
        <row r="25">
          <cell r="B25">
            <v>2022</v>
          </cell>
          <cell r="D25">
            <v>85</v>
          </cell>
        </row>
        <row r="26">
          <cell r="B26">
            <v>2023</v>
          </cell>
          <cell r="D26">
            <v>85</v>
          </cell>
        </row>
        <row r="27">
          <cell r="B27">
            <v>2024</v>
          </cell>
          <cell r="D27">
            <v>85</v>
          </cell>
        </row>
        <row r="28">
          <cell r="B28">
            <v>2025</v>
          </cell>
          <cell r="D28">
            <v>85</v>
          </cell>
        </row>
        <row r="29">
          <cell r="B29">
            <v>2026</v>
          </cell>
          <cell r="D29">
            <v>85</v>
          </cell>
        </row>
        <row r="30">
          <cell r="B30">
            <v>2026</v>
          </cell>
          <cell r="D30">
            <v>85</v>
          </cell>
        </row>
      </sheetData>
      <sheetData sheetId="4"/>
      <sheetData sheetId="5">
        <row r="10">
          <cell r="F10">
            <v>45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W10">
            <v>5</v>
          </cell>
          <cell r="X10">
            <v>0</v>
          </cell>
          <cell r="Y10">
            <v>25</v>
          </cell>
          <cell r="Z10">
            <v>12</v>
          </cell>
          <cell r="AB10">
            <v>45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49</v>
          </cell>
          <cell r="AL10">
            <v>60</v>
          </cell>
          <cell r="AN10">
            <v>9</v>
          </cell>
          <cell r="AO10">
            <v>10</v>
          </cell>
        </row>
        <row r="11">
          <cell r="F11">
            <v>4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2</v>
          </cell>
          <cell r="N11">
            <v>0</v>
          </cell>
          <cell r="W11">
            <v>0</v>
          </cell>
          <cell r="X11">
            <v>0</v>
          </cell>
          <cell r="Y11">
            <v>2</v>
          </cell>
          <cell r="Z11">
            <v>0</v>
          </cell>
          <cell r="AB11">
            <v>4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47</v>
          </cell>
          <cell r="AL11">
            <v>63</v>
          </cell>
          <cell r="AN11">
            <v>7</v>
          </cell>
          <cell r="AO11">
            <v>13</v>
          </cell>
        </row>
        <row r="12"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0</v>
          </cell>
          <cell r="X12">
            <v>0</v>
          </cell>
          <cell r="Y12">
            <v>1</v>
          </cell>
          <cell r="Z12">
            <v>0</v>
          </cell>
          <cell r="AB12">
            <v>1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42</v>
          </cell>
          <cell r="AL12">
            <v>53</v>
          </cell>
          <cell r="AN12">
            <v>2</v>
          </cell>
          <cell r="AO12">
            <v>5</v>
          </cell>
        </row>
        <row r="13">
          <cell r="F13">
            <v>10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</v>
          </cell>
          <cell r="W13">
            <v>0</v>
          </cell>
          <cell r="X13">
            <v>0</v>
          </cell>
          <cell r="Y13">
            <v>3</v>
          </cell>
          <cell r="Z13">
            <v>6</v>
          </cell>
          <cell r="AB13">
            <v>10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39</v>
          </cell>
          <cell r="AL13">
            <v>51</v>
          </cell>
          <cell r="AN13">
            <v>0</v>
          </cell>
          <cell r="AO13">
            <v>2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</row>
        <row r="15">
          <cell r="F15">
            <v>60</v>
          </cell>
        </row>
      </sheetData>
      <sheetData sheetId="6">
        <row r="10">
          <cell r="F10">
            <v>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3</v>
          </cell>
          <cell r="X10">
            <v>0</v>
          </cell>
          <cell r="Y10">
            <v>8</v>
          </cell>
          <cell r="Z10">
            <v>1</v>
          </cell>
          <cell r="AB10">
            <v>12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50</v>
          </cell>
          <cell r="AL10">
            <v>25</v>
          </cell>
          <cell r="AN10">
            <v>66</v>
          </cell>
          <cell r="AO10">
            <v>55</v>
          </cell>
        </row>
        <row r="11">
          <cell r="F11">
            <v>18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1</v>
          </cell>
          <cell r="X11">
            <v>1</v>
          </cell>
          <cell r="Y11">
            <v>10</v>
          </cell>
          <cell r="Z11">
            <v>6</v>
          </cell>
          <cell r="AB11">
            <v>18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45</v>
          </cell>
          <cell r="AL11">
            <v>38</v>
          </cell>
          <cell r="AN11">
            <v>57</v>
          </cell>
          <cell r="AO11">
            <v>69</v>
          </cell>
        </row>
        <row r="12">
          <cell r="F12">
            <v>9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1</v>
          </cell>
          <cell r="X12">
            <v>0</v>
          </cell>
          <cell r="Y12">
            <v>5</v>
          </cell>
          <cell r="Z12">
            <v>3</v>
          </cell>
          <cell r="AB12">
            <v>10</v>
          </cell>
          <cell r="AC12">
            <v>0</v>
          </cell>
          <cell r="AD12">
            <v>0</v>
          </cell>
          <cell r="AG12">
            <v>0</v>
          </cell>
          <cell r="AK12">
            <v>30</v>
          </cell>
          <cell r="AL12">
            <v>24</v>
          </cell>
          <cell r="AN12">
            <v>10</v>
          </cell>
          <cell r="AO12">
            <v>11</v>
          </cell>
        </row>
        <row r="13">
          <cell r="F13">
            <v>18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0</v>
          </cell>
          <cell r="X13">
            <v>2</v>
          </cell>
          <cell r="Y13">
            <v>9</v>
          </cell>
          <cell r="Z13">
            <v>7</v>
          </cell>
          <cell r="AB13">
            <v>16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47</v>
          </cell>
          <cell r="AL13">
            <v>36</v>
          </cell>
          <cell r="AN13">
            <v>23</v>
          </cell>
          <cell r="AO13">
            <v>37</v>
          </cell>
        </row>
        <row r="14"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W14">
            <v>0</v>
          </cell>
          <cell r="X14">
            <v>0</v>
          </cell>
          <cell r="Y14">
            <v>1</v>
          </cell>
          <cell r="Z14">
            <v>1</v>
          </cell>
          <cell r="AB14">
            <v>2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</row>
        <row r="15">
          <cell r="F15">
            <v>59</v>
          </cell>
        </row>
      </sheetData>
      <sheetData sheetId="7">
        <row r="10">
          <cell r="F10">
            <v>8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0</v>
          </cell>
          <cell r="X10">
            <v>0</v>
          </cell>
          <cell r="Y10">
            <v>6</v>
          </cell>
          <cell r="Z10">
            <v>2</v>
          </cell>
          <cell r="AB10">
            <v>8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26</v>
          </cell>
          <cell r="AL10">
            <v>33</v>
          </cell>
          <cell r="AN10">
            <v>66</v>
          </cell>
          <cell r="AO10">
            <v>56</v>
          </cell>
        </row>
        <row r="11">
          <cell r="F11">
            <v>4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0</v>
          </cell>
          <cell r="X11">
            <v>0</v>
          </cell>
          <cell r="Y11">
            <v>1</v>
          </cell>
          <cell r="Z11">
            <v>2</v>
          </cell>
          <cell r="AB11">
            <v>4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0</v>
          </cell>
          <cell r="AL11">
            <v>4</v>
          </cell>
          <cell r="AN11">
            <v>57</v>
          </cell>
          <cell r="AO11">
            <v>69</v>
          </cell>
        </row>
        <row r="12">
          <cell r="F12">
            <v>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0</v>
          </cell>
          <cell r="X12">
            <v>0</v>
          </cell>
          <cell r="Y12">
            <v>2</v>
          </cell>
          <cell r="Z12">
            <v>1</v>
          </cell>
          <cell r="AB12">
            <v>3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2</v>
          </cell>
          <cell r="AL12">
            <v>3</v>
          </cell>
          <cell r="AN12">
            <v>10</v>
          </cell>
          <cell r="AO12">
            <v>11</v>
          </cell>
        </row>
        <row r="13">
          <cell r="F13">
            <v>7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1</v>
          </cell>
          <cell r="X13">
            <v>0</v>
          </cell>
          <cell r="Y13">
            <v>3</v>
          </cell>
          <cell r="Z13">
            <v>3</v>
          </cell>
          <cell r="AB13">
            <v>7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23</v>
          </cell>
          <cell r="AL13">
            <v>35</v>
          </cell>
          <cell r="AN13">
            <v>23</v>
          </cell>
          <cell r="AO13">
            <v>27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</row>
        <row r="15">
          <cell r="F15">
            <v>22</v>
          </cell>
        </row>
      </sheetData>
      <sheetData sheetId="8">
        <row r="10">
          <cell r="F10">
            <v>12</v>
          </cell>
          <cell r="G10">
            <v>1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3</v>
          </cell>
          <cell r="X10">
            <v>2</v>
          </cell>
          <cell r="Y10">
            <v>4</v>
          </cell>
          <cell r="Z10">
            <v>2</v>
          </cell>
          <cell r="AB10">
            <v>12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12</v>
          </cell>
          <cell r="AL10">
            <v>10</v>
          </cell>
          <cell r="AN10">
            <v>66</v>
          </cell>
          <cell r="AO10">
            <v>56</v>
          </cell>
        </row>
        <row r="11">
          <cell r="F11">
            <v>3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1</v>
          </cell>
          <cell r="X11">
            <v>0</v>
          </cell>
          <cell r="Y11">
            <v>1</v>
          </cell>
          <cell r="Z11">
            <v>1</v>
          </cell>
          <cell r="AB11">
            <v>3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13</v>
          </cell>
          <cell r="AL11">
            <v>9</v>
          </cell>
          <cell r="AN11">
            <v>58</v>
          </cell>
          <cell r="AO11">
            <v>69</v>
          </cell>
        </row>
        <row r="12">
          <cell r="F12">
            <v>1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0</v>
          </cell>
          <cell r="X12">
            <v>0</v>
          </cell>
          <cell r="Y12">
            <v>0</v>
          </cell>
          <cell r="Z12">
            <v>1</v>
          </cell>
          <cell r="AB12">
            <v>1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11</v>
          </cell>
          <cell r="AL12">
            <v>7</v>
          </cell>
          <cell r="AN12">
            <v>10</v>
          </cell>
          <cell r="AO12">
            <v>11</v>
          </cell>
        </row>
        <row r="13">
          <cell r="F13">
            <v>6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1</v>
          </cell>
          <cell r="X13">
            <v>1</v>
          </cell>
          <cell r="Y13">
            <v>2</v>
          </cell>
          <cell r="Z13">
            <v>2</v>
          </cell>
          <cell r="AB13">
            <v>6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15</v>
          </cell>
          <cell r="AL13">
            <v>14</v>
          </cell>
          <cell r="AN13">
            <v>23</v>
          </cell>
          <cell r="AO13">
            <v>27</v>
          </cell>
        </row>
        <row r="14">
          <cell r="F14">
            <v>3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W14">
            <v>0</v>
          </cell>
          <cell r="X14">
            <v>0</v>
          </cell>
          <cell r="Y14">
            <v>1</v>
          </cell>
          <cell r="Z14">
            <v>2</v>
          </cell>
          <cell r="AB14">
            <v>3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</row>
        <row r="15">
          <cell r="F15">
            <v>25</v>
          </cell>
        </row>
      </sheetData>
      <sheetData sheetId="9">
        <row r="10">
          <cell r="F10">
            <v>6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2</v>
          </cell>
          <cell r="X10">
            <v>0</v>
          </cell>
          <cell r="Y10">
            <v>2</v>
          </cell>
          <cell r="Z10">
            <v>1</v>
          </cell>
          <cell r="AB10">
            <v>6</v>
          </cell>
          <cell r="AK10">
            <v>12</v>
          </cell>
          <cell r="AL10">
            <v>10</v>
          </cell>
          <cell r="AN10">
            <v>2</v>
          </cell>
          <cell r="AO10">
            <v>2</v>
          </cell>
        </row>
        <row r="11">
          <cell r="F11">
            <v>4</v>
          </cell>
          <cell r="G11">
            <v>1</v>
          </cell>
          <cell r="H11">
            <v>0</v>
          </cell>
          <cell r="I11">
            <v>2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0</v>
          </cell>
          <cell r="X11">
            <v>0</v>
          </cell>
          <cell r="Y11">
            <v>0</v>
          </cell>
          <cell r="Z11">
            <v>1</v>
          </cell>
          <cell r="AB11">
            <v>4</v>
          </cell>
          <cell r="AK11">
            <v>18</v>
          </cell>
          <cell r="AL11">
            <v>8</v>
          </cell>
          <cell r="AN11">
            <v>1</v>
          </cell>
          <cell r="AO11">
            <v>1</v>
          </cell>
        </row>
        <row r="12">
          <cell r="F12">
            <v>3</v>
          </cell>
          <cell r="G12">
            <v>0</v>
          </cell>
          <cell r="H12">
            <v>0</v>
          </cell>
          <cell r="I12">
            <v>1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0</v>
          </cell>
          <cell r="X12">
            <v>1</v>
          </cell>
          <cell r="Y12">
            <v>0</v>
          </cell>
          <cell r="Z12">
            <v>0</v>
          </cell>
          <cell r="AB12">
            <v>3</v>
          </cell>
          <cell r="AK12">
            <v>12</v>
          </cell>
          <cell r="AL12">
            <v>6</v>
          </cell>
          <cell r="AN12">
            <v>1</v>
          </cell>
          <cell r="AO12">
            <v>2</v>
          </cell>
        </row>
        <row r="13"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0</v>
          </cell>
          <cell r="X13">
            <v>2</v>
          </cell>
          <cell r="Y13">
            <v>3</v>
          </cell>
          <cell r="Z13">
            <v>4</v>
          </cell>
          <cell r="AB13">
            <v>9</v>
          </cell>
          <cell r="AK13">
            <v>20</v>
          </cell>
          <cell r="AL13">
            <v>18</v>
          </cell>
          <cell r="AN13">
            <v>3</v>
          </cell>
          <cell r="AO13">
            <v>1</v>
          </cell>
        </row>
        <row r="14">
          <cell r="F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</row>
        <row r="15">
          <cell r="F15">
            <v>22</v>
          </cell>
        </row>
      </sheetData>
      <sheetData sheetId="10">
        <row r="10">
          <cell r="F10">
            <v>6</v>
          </cell>
          <cell r="G10">
            <v>0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0</v>
          </cell>
          <cell r="X10">
            <v>0</v>
          </cell>
          <cell r="Y10">
            <v>4</v>
          </cell>
          <cell r="Z10">
            <v>0</v>
          </cell>
          <cell r="AB10">
            <v>6</v>
          </cell>
          <cell r="AK10">
            <v>13</v>
          </cell>
          <cell r="AL10">
            <v>13</v>
          </cell>
          <cell r="AN10">
            <v>2</v>
          </cell>
          <cell r="AO10">
            <v>2</v>
          </cell>
        </row>
        <row r="11">
          <cell r="F11">
            <v>5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0</v>
          </cell>
          <cell r="X11">
            <v>0</v>
          </cell>
          <cell r="Y11">
            <v>1</v>
          </cell>
          <cell r="Z11">
            <v>2</v>
          </cell>
          <cell r="AB11">
            <v>5</v>
          </cell>
          <cell r="AK11">
            <v>20</v>
          </cell>
          <cell r="AL11">
            <v>9</v>
          </cell>
          <cell r="AN11">
            <v>2</v>
          </cell>
          <cell r="AO11">
            <v>1</v>
          </cell>
        </row>
        <row r="12">
          <cell r="F12">
            <v>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2</v>
          </cell>
          <cell r="X12">
            <v>0</v>
          </cell>
          <cell r="Y12">
            <v>0</v>
          </cell>
          <cell r="Z12">
            <v>2</v>
          </cell>
          <cell r="AB12">
            <v>4</v>
          </cell>
          <cell r="AK12">
            <v>15</v>
          </cell>
          <cell r="AL12">
            <v>10</v>
          </cell>
          <cell r="AN12">
            <v>2</v>
          </cell>
          <cell r="AO12">
            <v>3</v>
          </cell>
        </row>
        <row r="13">
          <cell r="F13">
            <v>9</v>
          </cell>
          <cell r="G13">
            <v>0</v>
          </cell>
          <cell r="H13">
            <v>0</v>
          </cell>
          <cell r="I13">
            <v>2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0</v>
          </cell>
          <cell r="X13">
            <v>1</v>
          </cell>
          <cell r="Y13">
            <v>3</v>
          </cell>
          <cell r="Z13">
            <v>2</v>
          </cell>
          <cell r="AB13">
            <v>9</v>
          </cell>
          <cell r="AK13">
            <v>23</v>
          </cell>
          <cell r="AL13">
            <v>20</v>
          </cell>
          <cell r="AN13">
            <v>3</v>
          </cell>
          <cell r="AO13">
            <v>2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K14">
            <v>0</v>
          </cell>
          <cell r="AL14">
            <v>0</v>
          </cell>
          <cell r="AN14">
            <v>1</v>
          </cell>
          <cell r="AO14">
            <v>0</v>
          </cell>
        </row>
        <row r="15">
          <cell r="F15">
            <v>24</v>
          </cell>
        </row>
      </sheetData>
      <sheetData sheetId="11">
        <row r="10">
          <cell r="F10">
            <v>12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5</v>
          </cell>
          <cell r="X10">
            <v>2</v>
          </cell>
          <cell r="Y10">
            <v>3</v>
          </cell>
          <cell r="Z10">
            <v>1</v>
          </cell>
          <cell r="AB10">
            <v>12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7</v>
          </cell>
          <cell r="AL10">
            <v>9</v>
          </cell>
          <cell r="AN10">
            <v>0</v>
          </cell>
          <cell r="AO10">
            <v>0</v>
          </cell>
        </row>
        <row r="11">
          <cell r="F11">
            <v>9</v>
          </cell>
          <cell r="G11">
            <v>0</v>
          </cell>
          <cell r="H11">
            <v>1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2</v>
          </cell>
          <cell r="X11">
            <v>3</v>
          </cell>
          <cell r="Y11">
            <v>1</v>
          </cell>
          <cell r="Z11">
            <v>2</v>
          </cell>
          <cell r="AB11">
            <v>9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8</v>
          </cell>
          <cell r="AL11">
            <v>4</v>
          </cell>
          <cell r="AN11">
            <v>1</v>
          </cell>
          <cell r="AO11">
            <v>0</v>
          </cell>
        </row>
        <row r="12">
          <cell r="F12">
            <v>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B12">
            <v>5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2</v>
          </cell>
          <cell r="AL12">
            <v>2</v>
          </cell>
          <cell r="AN12">
            <v>2</v>
          </cell>
          <cell r="AO12">
            <v>1</v>
          </cell>
        </row>
        <row r="13">
          <cell r="F13">
            <v>7</v>
          </cell>
          <cell r="G13">
            <v>0</v>
          </cell>
          <cell r="H13">
            <v>0</v>
          </cell>
          <cell r="I13">
            <v>1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1</v>
          </cell>
          <cell r="X13">
            <v>3</v>
          </cell>
          <cell r="Y13">
            <v>0</v>
          </cell>
          <cell r="Z13">
            <v>2</v>
          </cell>
          <cell r="AB13">
            <v>7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18</v>
          </cell>
          <cell r="AL13">
            <v>11</v>
          </cell>
          <cell r="AN13">
            <v>0</v>
          </cell>
          <cell r="AO13">
            <v>2</v>
          </cell>
        </row>
        <row r="14"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W14">
            <v>0</v>
          </cell>
          <cell r="X14">
            <v>1</v>
          </cell>
          <cell r="Y14">
            <v>1</v>
          </cell>
          <cell r="Z14">
            <v>0</v>
          </cell>
          <cell r="AB14">
            <v>2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K14">
            <v>2</v>
          </cell>
          <cell r="AL14">
            <v>3</v>
          </cell>
          <cell r="AN14">
            <v>1</v>
          </cell>
          <cell r="AO14">
            <v>1</v>
          </cell>
        </row>
        <row r="15">
          <cell r="F15">
            <v>35</v>
          </cell>
        </row>
      </sheetData>
      <sheetData sheetId="12">
        <row r="10">
          <cell r="F10">
            <v>7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0</v>
          </cell>
          <cell r="X10">
            <v>0</v>
          </cell>
          <cell r="Y10">
            <v>3</v>
          </cell>
          <cell r="Z10">
            <v>4</v>
          </cell>
          <cell r="AB10">
            <v>7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9</v>
          </cell>
          <cell r="AL10">
            <v>11</v>
          </cell>
          <cell r="AN10">
            <v>0</v>
          </cell>
          <cell r="AO10">
            <v>0</v>
          </cell>
        </row>
        <row r="11">
          <cell r="F11">
            <v>6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0</v>
          </cell>
          <cell r="X11">
            <v>0</v>
          </cell>
          <cell r="Y11">
            <v>2</v>
          </cell>
          <cell r="Z11">
            <v>3</v>
          </cell>
          <cell r="AB11">
            <v>6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6</v>
          </cell>
          <cell r="AL11">
            <v>5</v>
          </cell>
          <cell r="AN11">
            <v>0</v>
          </cell>
          <cell r="AO11">
            <v>0</v>
          </cell>
        </row>
        <row r="12">
          <cell r="F12">
            <v>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0</v>
          </cell>
          <cell r="X12">
            <v>0</v>
          </cell>
          <cell r="Y12">
            <v>1</v>
          </cell>
          <cell r="Z12">
            <v>2</v>
          </cell>
          <cell r="AB12">
            <v>3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3</v>
          </cell>
          <cell r="AL12">
            <v>9</v>
          </cell>
          <cell r="AN12">
            <v>0</v>
          </cell>
          <cell r="AO12">
            <v>0</v>
          </cell>
        </row>
        <row r="13"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0</v>
          </cell>
          <cell r="X13">
            <v>0</v>
          </cell>
          <cell r="Y13">
            <v>5</v>
          </cell>
          <cell r="Z13">
            <v>3</v>
          </cell>
          <cell r="AB13">
            <v>9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18</v>
          </cell>
          <cell r="AL13">
            <v>15</v>
          </cell>
          <cell r="AN13">
            <v>0</v>
          </cell>
          <cell r="AO13">
            <v>0</v>
          </cell>
        </row>
        <row r="14">
          <cell r="F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</row>
        <row r="15">
          <cell r="F15">
            <v>25</v>
          </cell>
        </row>
      </sheetData>
      <sheetData sheetId="13">
        <row r="10">
          <cell r="F10">
            <v>27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1</v>
          </cell>
          <cell r="X10">
            <v>1</v>
          </cell>
          <cell r="Y10">
            <v>17</v>
          </cell>
          <cell r="Z10">
            <v>8</v>
          </cell>
          <cell r="AB10">
            <v>27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50</v>
          </cell>
          <cell r="AL10">
            <v>73</v>
          </cell>
          <cell r="AN10">
            <v>0</v>
          </cell>
          <cell r="AO10">
            <v>0</v>
          </cell>
        </row>
        <row r="11">
          <cell r="F11">
            <v>11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0</v>
          </cell>
          <cell r="X11">
            <v>0</v>
          </cell>
          <cell r="Y11">
            <v>1</v>
          </cell>
          <cell r="Z11">
            <v>1</v>
          </cell>
          <cell r="AB11">
            <v>10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7</v>
          </cell>
          <cell r="AL11">
            <v>8</v>
          </cell>
          <cell r="AN11">
            <v>0</v>
          </cell>
          <cell r="AO11">
            <v>0</v>
          </cell>
        </row>
        <row r="12">
          <cell r="G12">
            <v>0</v>
          </cell>
          <cell r="H12">
            <v>0</v>
          </cell>
          <cell r="I12">
            <v>1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0</v>
          </cell>
          <cell r="X12">
            <v>0</v>
          </cell>
          <cell r="Y12">
            <v>2</v>
          </cell>
          <cell r="Z12">
            <v>0</v>
          </cell>
          <cell r="AB12">
            <v>7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1</v>
          </cell>
          <cell r="AL12">
            <v>2</v>
          </cell>
          <cell r="AN12">
            <v>0</v>
          </cell>
          <cell r="AO12">
            <v>0</v>
          </cell>
        </row>
        <row r="13">
          <cell r="F13">
            <v>15</v>
          </cell>
          <cell r="G13">
            <v>0</v>
          </cell>
          <cell r="H13">
            <v>0</v>
          </cell>
          <cell r="I13">
            <v>0</v>
          </cell>
          <cell r="J13">
            <v>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15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55</v>
          </cell>
          <cell r="AL13">
            <v>62</v>
          </cell>
          <cell r="AN13">
            <v>0</v>
          </cell>
          <cell r="AO13">
            <v>1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</row>
        <row r="15">
          <cell r="F15">
            <v>60</v>
          </cell>
        </row>
      </sheetData>
      <sheetData sheetId="14">
        <row r="10">
          <cell r="F10">
            <v>12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2</v>
          </cell>
          <cell r="X10">
            <v>1</v>
          </cell>
          <cell r="Y10">
            <v>7</v>
          </cell>
          <cell r="Z10">
            <v>2</v>
          </cell>
          <cell r="AB10">
            <v>12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41</v>
          </cell>
          <cell r="AL10">
            <v>66</v>
          </cell>
          <cell r="AN10">
            <v>0</v>
          </cell>
          <cell r="AO10">
            <v>0</v>
          </cell>
        </row>
        <row r="11">
          <cell r="F11">
            <v>9</v>
          </cell>
          <cell r="G11">
            <v>1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1</v>
          </cell>
          <cell r="X11">
            <v>0</v>
          </cell>
          <cell r="Y11">
            <v>6</v>
          </cell>
          <cell r="Z11">
            <v>4</v>
          </cell>
          <cell r="AB11">
            <v>8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2</v>
          </cell>
          <cell r="AL11">
            <v>4</v>
          </cell>
          <cell r="AN11">
            <v>0</v>
          </cell>
          <cell r="AO11">
            <v>0</v>
          </cell>
        </row>
        <row r="12">
          <cell r="F12">
            <v>12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0</v>
          </cell>
          <cell r="X12">
            <v>0</v>
          </cell>
          <cell r="Y12">
            <v>8</v>
          </cell>
          <cell r="Z12">
            <v>6</v>
          </cell>
          <cell r="AB12">
            <v>12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4</v>
          </cell>
          <cell r="AL12">
            <v>5</v>
          </cell>
          <cell r="AN12">
            <v>0</v>
          </cell>
          <cell r="AO12">
            <v>0</v>
          </cell>
        </row>
        <row r="13">
          <cell r="F13">
            <v>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0</v>
          </cell>
          <cell r="X13">
            <v>0</v>
          </cell>
          <cell r="Y13">
            <v>10</v>
          </cell>
          <cell r="Z13">
            <v>3</v>
          </cell>
          <cell r="AB13">
            <v>9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11</v>
          </cell>
          <cell r="AL13">
            <v>15</v>
          </cell>
          <cell r="AN13">
            <v>0</v>
          </cell>
          <cell r="AO13">
            <v>8</v>
          </cell>
        </row>
        <row r="14">
          <cell r="F14">
            <v>0</v>
          </cell>
        </row>
        <row r="15">
          <cell r="F15">
            <v>44</v>
          </cell>
        </row>
      </sheetData>
      <sheetData sheetId="15">
        <row r="10">
          <cell r="F10">
            <v>10</v>
          </cell>
          <cell r="G10">
            <v>0</v>
          </cell>
          <cell r="H10">
            <v>1</v>
          </cell>
          <cell r="I10">
            <v>1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0</v>
          </cell>
          <cell r="X10">
            <v>2</v>
          </cell>
          <cell r="Y10">
            <v>4</v>
          </cell>
          <cell r="Z10">
            <v>5</v>
          </cell>
          <cell r="AB10">
            <v>10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56</v>
          </cell>
          <cell r="AL10">
            <v>43</v>
          </cell>
          <cell r="AN10">
            <v>0</v>
          </cell>
          <cell r="AO10">
            <v>0</v>
          </cell>
        </row>
        <row r="11">
          <cell r="F11">
            <v>8</v>
          </cell>
          <cell r="G11">
            <v>0</v>
          </cell>
          <cell r="H11">
            <v>0</v>
          </cell>
          <cell r="I11">
            <v>1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1</v>
          </cell>
          <cell r="X11">
            <v>1</v>
          </cell>
          <cell r="Y11">
            <v>2</v>
          </cell>
          <cell r="Z11">
            <v>4</v>
          </cell>
          <cell r="AB11">
            <v>6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3</v>
          </cell>
          <cell r="AL11">
            <v>8</v>
          </cell>
          <cell r="AN11">
            <v>0</v>
          </cell>
          <cell r="AO11">
            <v>0</v>
          </cell>
        </row>
        <row r="12">
          <cell r="F12">
            <v>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1</v>
          </cell>
          <cell r="X12">
            <v>0</v>
          </cell>
          <cell r="Y12">
            <v>5</v>
          </cell>
          <cell r="Z12">
            <v>3</v>
          </cell>
          <cell r="AB12">
            <v>8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0</v>
          </cell>
          <cell r="AL12">
            <v>16</v>
          </cell>
          <cell r="AN12">
            <v>0</v>
          </cell>
          <cell r="AO12">
            <v>0</v>
          </cell>
        </row>
        <row r="13">
          <cell r="F13">
            <v>11</v>
          </cell>
          <cell r="G13">
            <v>0</v>
          </cell>
          <cell r="H13">
            <v>0</v>
          </cell>
          <cell r="I13">
            <v>2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1</v>
          </cell>
          <cell r="X13">
            <v>2</v>
          </cell>
          <cell r="Y13">
            <v>3</v>
          </cell>
          <cell r="Z13">
            <v>6</v>
          </cell>
          <cell r="AB13">
            <v>11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51</v>
          </cell>
          <cell r="AL13">
            <v>0</v>
          </cell>
          <cell r="AN13">
            <v>0</v>
          </cell>
          <cell r="AO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F14">
            <v>0</v>
          </cell>
          <cell r="AG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</row>
        <row r="15">
          <cell r="F15">
            <v>36</v>
          </cell>
        </row>
      </sheetData>
      <sheetData sheetId="16">
        <row r="10">
          <cell r="F10">
            <v>7</v>
          </cell>
          <cell r="G10">
            <v>0</v>
          </cell>
          <cell r="H10">
            <v>0</v>
          </cell>
          <cell r="I10">
            <v>1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W10">
            <v>2</v>
          </cell>
          <cell r="X10">
            <v>0</v>
          </cell>
          <cell r="Y10">
            <v>1</v>
          </cell>
          <cell r="Z10">
            <v>4</v>
          </cell>
          <cell r="AB10">
            <v>6</v>
          </cell>
          <cell r="AC10">
            <v>0</v>
          </cell>
          <cell r="AD10">
            <v>0</v>
          </cell>
          <cell r="AF10">
            <v>0</v>
          </cell>
          <cell r="AG10">
            <v>0</v>
          </cell>
          <cell r="AK10">
            <v>70</v>
          </cell>
          <cell r="AL10">
            <v>63</v>
          </cell>
          <cell r="AN10">
            <v>0</v>
          </cell>
          <cell r="AO10">
            <v>0</v>
          </cell>
        </row>
        <row r="11">
          <cell r="F11">
            <v>5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W11">
            <v>1</v>
          </cell>
          <cell r="X11">
            <v>0</v>
          </cell>
          <cell r="Y11">
            <v>4</v>
          </cell>
          <cell r="Z11">
            <v>2</v>
          </cell>
          <cell r="AB11">
            <v>6</v>
          </cell>
          <cell r="AC11">
            <v>0</v>
          </cell>
          <cell r="AD11">
            <v>0</v>
          </cell>
          <cell r="AF11">
            <v>0</v>
          </cell>
          <cell r="AG11">
            <v>0</v>
          </cell>
          <cell r="AK11">
            <v>6</v>
          </cell>
          <cell r="AL11">
            <v>10</v>
          </cell>
          <cell r="AN11">
            <v>0</v>
          </cell>
          <cell r="AO11">
            <v>0</v>
          </cell>
        </row>
        <row r="12">
          <cell r="F12">
            <v>4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W12">
            <v>0</v>
          </cell>
          <cell r="X12">
            <v>3</v>
          </cell>
          <cell r="Y12">
            <v>1</v>
          </cell>
          <cell r="Z12">
            <v>0</v>
          </cell>
          <cell r="AB12">
            <v>3</v>
          </cell>
          <cell r="AC12">
            <v>0</v>
          </cell>
          <cell r="AD12">
            <v>0</v>
          </cell>
          <cell r="AF12">
            <v>0</v>
          </cell>
          <cell r="AG12">
            <v>0</v>
          </cell>
          <cell r="AK12">
            <v>5</v>
          </cell>
          <cell r="AL12">
            <v>8</v>
          </cell>
          <cell r="AN12">
            <v>0</v>
          </cell>
          <cell r="AO12">
            <v>0</v>
          </cell>
        </row>
        <row r="13">
          <cell r="F13">
            <v>9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W13">
            <v>0</v>
          </cell>
          <cell r="X13">
            <v>0</v>
          </cell>
          <cell r="Y13">
            <v>8</v>
          </cell>
          <cell r="Z13">
            <v>14</v>
          </cell>
          <cell r="AB13">
            <v>10</v>
          </cell>
          <cell r="AC13">
            <v>0</v>
          </cell>
          <cell r="AD13">
            <v>0</v>
          </cell>
          <cell r="AF13">
            <v>0</v>
          </cell>
          <cell r="AG13">
            <v>0</v>
          </cell>
          <cell r="AK13">
            <v>45</v>
          </cell>
          <cell r="AL13">
            <v>67</v>
          </cell>
          <cell r="AN13">
            <v>0</v>
          </cell>
          <cell r="AO13">
            <v>0</v>
          </cell>
        </row>
        <row r="14">
          <cell r="F14">
            <v>0</v>
          </cell>
        </row>
        <row r="15">
          <cell r="F15">
            <v>25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CG120"/>
  <sheetViews>
    <sheetView showGridLines="0" tabSelected="1" topLeftCell="B1" zoomScale="90" zoomScaleNormal="90" workbookViewId="0">
      <selection activeCell="L22" sqref="L22"/>
    </sheetView>
  </sheetViews>
  <sheetFormatPr defaultColWidth="9.140625" defaultRowHeight="12.75"/>
  <cols>
    <col min="1" max="1" width="4.5703125" style="5" customWidth="1"/>
    <col min="2" max="2" width="18.42578125" style="5" customWidth="1"/>
    <col min="3" max="3" width="10.85546875" style="5" customWidth="1"/>
    <col min="4" max="4" width="11.28515625" style="5" customWidth="1"/>
    <col min="5" max="5" width="10.140625" style="5" customWidth="1"/>
    <col min="6" max="6" width="14.140625" style="5" customWidth="1"/>
    <col min="7" max="10" width="6.7109375" style="5" customWidth="1"/>
    <col min="11" max="13" width="7.5703125" style="5" customWidth="1"/>
    <col min="14" max="14" width="8.42578125" style="5" customWidth="1"/>
    <col min="15" max="19" width="6.7109375" style="5" customWidth="1"/>
    <col min="20" max="20" width="7.85546875" style="5" customWidth="1"/>
    <col min="21" max="21" width="6.7109375" style="5" customWidth="1"/>
    <col min="22" max="22" width="9" style="5" customWidth="1"/>
    <col min="23" max="27" width="8.7109375" style="5" customWidth="1"/>
    <col min="28" max="28" width="13.140625" style="5" customWidth="1"/>
    <col min="29" max="36" width="6.7109375" style="5" customWidth="1"/>
    <col min="37" max="42" width="7.7109375" style="5" customWidth="1"/>
    <col min="43" max="43" width="8.5703125" style="7" customWidth="1"/>
    <col min="44" max="16384" width="9.140625" style="5"/>
  </cols>
  <sheetData>
    <row r="1" spans="1:63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2"/>
      <c r="AR1" s="3"/>
      <c r="AS1" s="3"/>
      <c r="AT1" s="3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</row>
    <row r="2" spans="1:63" ht="18">
      <c r="A2" s="1" t="str">
        <f>[1]INFOUTAMA!A2</f>
        <v>PUSKESMAS ARJOWINANGUN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2"/>
      <c r="AR2" s="3"/>
      <c r="AS2" s="3"/>
      <c r="AT2" s="3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</row>
    <row r="3" spans="1:6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R3" s="3"/>
      <c r="AS3" s="3"/>
      <c r="AT3" s="3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15.75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R4" s="3"/>
      <c r="AS4" s="3"/>
      <c r="AT4" s="3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</row>
    <row r="5" spans="1:6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R5" s="3"/>
      <c r="AS5" s="3"/>
      <c r="AT5" s="3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</row>
    <row r="6" spans="1:63" ht="15" customHeight="1">
      <c r="A6" s="8" t="s">
        <v>1</v>
      </c>
      <c r="B6" s="8" t="str">
        <f>[1]INFOUTAMA!B8</f>
        <v>Desa/Kel</v>
      </c>
      <c r="C6" s="9" t="s">
        <v>2</v>
      </c>
      <c r="D6" s="9" t="s">
        <v>3</v>
      </c>
      <c r="E6" s="9" t="s">
        <v>4</v>
      </c>
      <c r="F6" s="9" t="s">
        <v>5</v>
      </c>
      <c r="G6" s="10" t="s">
        <v>6</v>
      </c>
      <c r="H6" s="11"/>
      <c r="I6" s="11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9" t="s">
        <v>7</v>
      </c>
      <c r="AC6" s="13" t="s">
        <v>8</v>
      </c>
      <c r="AD6" s="14"/>
      <c r="AE6" s="14"/>
      <c r="AF6" s="14"/>
      <c r="AG6" s="14"/>
      <c r="AH6" s="14"/>
      <c r="AI6" s="14"/>
      <c r="AJ6" s="14"/>
      <c r="AK6" s="15" t="s">
        <v>9</v>
      </c>
      <c r="AL6" s="16"/>
      <c r="AM6" s="16"/>
      <c r="AN6" s="16"/>
      <c r="AO6" s="16"/>
      <c r="AP6" s="17"/>
      <c r="AQ6" s="18"/>
      <c r="AR6" s="3"/>
      <c r="AS6" s="3"/>
      <c r="AT6" s="3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63" ht="18.600000000000001" customHeight="1">
      <c r="A7" s="19"/>
      <c r="B7" s="20"/>
      <c r="C7" s="21"/>
      <c r="D7" s="22"/>
      <c r="E7" s="22"/>
      <c r="F7" s="22"/>
      <c r="G7" s="23" t="s">
        <v>10</v>
      </c>
      <c r="H7" s="23"/>
      <c r="I7" s="23"/>
      <c r="J7" s="23"/>
      <c r="K7" s="23" t="s">
        <v>11</v>
      </c>
      <c r="L7" s="23"/>
      <c r="M7" s="23"/>
      <c r="N7" s="23"/>
      <c r="O7" s="23" t="s">
        <v>12</v>
      </c>
      <c r="P7" s="23"/>
      <c r="Q7" s="23"/>
      <c r="R7" s="23"/>
      <c r="S7" s="23"/>
      <c r="T7" s="23"/>
      <c r="U7" s="23"/>
      <c r="V7" s="9" t="s">
        <v>13</v>
      </c>
      <c r="W7" s="24" t="s">
        <v>14</v>
      </c>
      <c r="X7" s="24"/>
      <c r="Y7" s="24"/>
      <c r="Z7" s="23"/>
      <c r="AA7" s="15"/>
      <c r="AB7" s="22"/>
      <c r="AC7" s="25" t="s">
        <v>15</v>
      </c>
      <c r="AD7" s="26"/>
      <c r="AE7" s="26"/>
      <c r="AF7" s="26"/>
      <c r="AG7" s="26"/>
      <c r="AH7" s="27"/>
      <c r="AI7" s="27"/>
      <c r="AJ7" s="28"/>
      <c r="AK7" s="29" t="s">
        <v>16</v>
      </c>
      <c r="AL7" s="30"/>
      <c r="AM7" s="31"/>
      <c r="AN7" s="32" t="s">
        <v>10</v>
      </c>
      <c r="AO7" s="33"/>
      <c r="AP7" s="34"/>
      <c r="AQ7" s="18"/>
      <c r="AR7" s="3"/>
      <c r="AS7" s="3"/>
      <c r="AT7" s="3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63" ht="18.75" customHeight="1">
      <c r="A8" s="19"/>
      <c r="B8" s="20"/>
      <c r="C8" s="21"/>
      <c r="D8" s="22"/>
      <c r="E8" s="22"/>
      <c r="F8" s="22"/>
      <c r="G8" s="15" t="s">
        <v>17</v>
      </c>
      <c r="H8" s="17"/>
      <c r="I8" s="15" t="s">
        <v>18</v>
      </c>
      <c r="J8" s="17"/>
      <c r="K8" s="15" t="s">
        <v>17</v>
      </c>
      <c r="L8" s="17"/>
      <c r="M8" s="15" t="s">
        <v>18</v>
      </c>
      <c r="N8" s="17"/>
      <c r="O8" s="35" t="s">
        <v>17</v>
      </c>
      <c r="P8" s="36"/>
      <c r="Q8" s="15" t="s">
        <v>18</v>
      </c>
      <c r="R8" s="17"/>
      <c r="S8" s="37" t="s">
        <v>19</v>
      </c>
      <c r="T8" s="36"/>
      <c r="U8" s="8" t="s">
        <v>20</v>
      </c>
      <c r="V8" s="21"/>
      <c r="W8" s="15" t="s">
        <v>17</v>
      </c>
      <c r="X8" s="17"/>
      <c r="Y8" s="15" t="s">
        <v>18</v>
      </c>
      <c r="Z8" s="17"/>
      <c r="AA8" s="32" t="s">
        <v>20</v>
      </c>
      <c r="AB8" s="22"/>
      <c r="AC8" s="15" t="s">
        <v>17</v>
      </c>
      <c r="AD8" s="16"/>
      <c r="AE8" s="17"/>
      <c r="AF8" s="15" t="s">
        <v>18</v>
      </c>
      <c r="AG8" s="16"/>
      <c r="AH8" s="17"/>
      <c r="AI8" s="15" t="s">
        <v>20</v>
      </c>
      <c r="AJ8" s="17"/>
      <c r="AK8" s="38"/>
      <c r="AL8" s="39"/>
      <c r="AM8" s="40"/>
      <c r="AN8" s="41"/>
      <c r="AO8" s="42"/>
      <c r="AP8" s="43"/>
      <c r="AQ8" s="18"/>
      <c r="AR8" s="3"/>
      <c r="AS8" s="3"/>
      <c r="AT8" s="3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63" ht="20.25" customHeight="1">
      <c r="A9" s="44"/>
      <c r="B9" s="45"/>
      <c r="C9" s="46"/>
      <c r="D9" s="47"/>
      <c r="E9" s="47"/>
      <c r="F9" s="47"/>
      <c r="G9" s="48" t="s">
        <v>21</v>
      </c>
      <c r="H9" s="48" t="s">
        <v>22</v>
      </c>
      <c r="I9" s="48" t="s">
        <v>21</v>
      </c>
      <c r="J9" s="48" t="s">
        <v>22</v>
      </c>
      <c r="K9" s="48" t="s">
        <v>21</v>
      </c>
      <c r="L9" s="48" t="s">
        <v>22</v>
      </c>
      <c r="M9" s="48" t="s">
        <v>21</v>
      </c>
      <c r="N9" s="48" t="s">
        <v>22</v>
      </c>
      <c r="O9" s="48" t="s">
        <v>21</v>
      </c>
      <c r="P9" s="48" t="s">
        <v>22</v>
      </c>
      <c r="Q9" s="48" t="s">
        <v>21</v>
      </c>
      <c r="R9" s="48" t="s">
        <v>22</v>
      </c>
      <c r="S9" s="48" t="s">
        <v>21</v>
      </c>
      <c r="T9" s="48" t="s">
        <v>22</v>
      </c>
      <c r="U9" s="45"/>
      <c r="V9" s="46"/>
      <c r="W9" s="48" t="s">
        <v>21</v>
      </c>
      <c r="X9" s="48" t="s">
        <v>22</v>
      </c>
      <c r="Y9" s="48" t="s">
        <v>21</v>
      </c>
      <c r="Z9" s="48" t="s">
        <v>22</v>
      </c>
      <c r="AA9" s="41"/>
      <c r="AB9" s="47"/>
      <c r="AC9" s="48" t="s">
        <v>21</v>
      </c>
      <c r="AD9" s="48" t="s">
        <v>22</v>
      </c>
      <c r="AE9" s="48" t="s">
        <v>23</v>
      </c>
      <c r="AF9" s="48" t="s">
        <v>21</v>
      </c>
      <c r="AG9" s="48" t="s">
        <v>22</v>
      </c>
      <c r="AH9" s="48" t="s">
        <v>23</v>
      </c>
      <c r="AI9" s="48" t="s">
        <v>21</v>
      </c>
      <c r="AJ9" s="48" t="s">
        <v>22</v>
      </c>
      <c r="AK9" s="48" t="s">
        <v>21</v>
      </c>
      <c r="AL9" s="48" t="s">
        <v>22</v>
      </c>
      <c r="AM9" s="48" t="s">
        <v>23</v>
      </c>
      <c r="AN9" s="48" t="s">
        <v>21</v>
      </c>
      <c r="AO9" s="48" t="s">
        <v>22</v>
      </c>
      <c r="AP9" s="49" t="s">
        <v>23</v>
      </c>
      <c r="AQ9" s="18"/>
      <c r="AR9" s="3"/>
      <c r="AS9" s="3"/>
      <c r="AT9" s="3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63" s="58" customFormat="1" ht="14.1" customHeight="1">
      <c r="A10" s="50">
        <v>1</v>
      </c>
      <c r="B10" s="51" t="str">
        <f>[1]INFOUTAMA!B12</f>
        <v>Arjowinangun</v>
      </c>
      <c r="C10" s="52">
        <f>[1]INFOUTAMA!C12</f>
        <v>11997</v>
      </c>
      <c r="D10" s="52">
        <f>[1]INFOUTAMA!D12</f>
        <v>796</v>
      </c>
      <c r="E10" s="52">
        <f>[1]INFOUTAMA!E12</f>
        <v>35.421999999999997</v>
      </c>
      <c r="F10" s="53">
        <f>+'[1]JAN (P)'!F10+'[1]FEB (P)'!F10+'[1]MAR (P)'!F10+'[1]APR (P)'!F10+'[1]MEI (P)'!F10+'[1]JUN (P)'!F10+'[1]JUL (P)'!F10+'[1]AGS (P)'!F10+'[1]SEP (P)'!F10+'[1]OKT (P)'!F10+'[1]NOP (P)'!F10+'[1]DES (P)'!F10</f>
        <v>164</v>
      </c>
      <c r="G10" s="53">
        <f>+'[1]JAN (P)'!G10+'[1]FEB (P)'!G10+'[1]MAR (P)'!G10+'[1]APR (P)'!G10+'[1]MEI (P)'!G10+'[1]JUN (P)'!G10+'[1]JUL (P)'!G10+'[1]AGS (P)'!G10+'[1]SEP (P)'!G10+'[1]OKT (P)'!G10+'[1]NOP (P)'!G10+'[1]DES (P)'!G10</f>
        <v>1</v>
      </c>
      <c r="H10" s="53">
        <f>+'[1]JAN (P)'!H10+'[1]FEB (P)'!H10+'[1]MAR (P)'!H10+'[1]APR (P)'!H10+'[1]MEI (P)'!H10+'[1]JUN (P)'!H10+'[1]JUL (P)'!H10+'[1]AGS (P)'!H10+'[1]SEP (P)'!H10+'[1]OKT (P)'!H10+'[1]NOP (P)'!H10+'[1]DES (P)'!H10</f>
        <v>2</v>
      </c>
      <c r="I10" s="53">
        <f>+'[1]JAN (P)'!I10+'[1]FEB (P)'!I10+'[1]MAR (P)'!I10+'[1]APR (P)'!I10+'[1]MEI (P)'!I10+'[1]JUN (P)'!I10+'[1]JUL (P)'!I10+'[1]AGS (P)'!I10+'[1]SEP (P)'!I10+'[1]OKT (P)'!I10+'[1]NOP (P)'!I10+'[1]DES (P)'!I10</f>
        <v>3</v>
      </c>
      <c r="J10" s="53">
        <f>+'[1]JAN (P)'!J10+'[1]FEB (P)'!J10+'[1]MAR (P)'!J10+'[1]APR (P)'!J10+'[1]MEI (P)'!J10+'[1]JUN (P)'!J10+'[1]JUL (P)'!J10+'[1]AGS (P)'!J10+'[1]SEP (P)'!J10+'[1]OKT (P)'!J10+'[1]NOP (P)'!J10+'[1]DES (P)'!J10</f>
        <v>5</v>
      </c>
      <c r="K10" s="53">
        <f>+'[1]JAN (P)'!K10+'[1]FEB (P)'!K10+'[1]MAR (P)'!K10+'[1]APR (P)'!K10+'[1]MEI (P)'!K10+'[1]JUN (P)'!K10+'[1]JUL (P)'!K10+'[1]AGS (P)'!K10+'[1]SEP (P)'!K10+'[1]OKT (P)'!K10+'[1]NOP (P)'!K10+'[1]DES (P)'!K10</f>
        <v>0</v>
      </c>
      <c r="L10" s="53">
        <f>+'[1]JAN (P)'!L10+'[1]FEB (P)'!L10+'[1]MAR (P)'!L10+'[1]APR (P)'!L10+'[1]MEI (P)'!L10+'[1]JUN (P)'!L10+'[1]JUL (P)'!L10+'[1]AGS (P)'!L10+'[1]SEP (P)'!L10+'[1]OKT (P)'!L10+'[1]NOP (P)'!L10+'[1]DES (P)'!L10</f>
        <v>1</v>
      </c>
      <c r="M10" s="53">
        <f>+'[1]JAN (P)'!M10+'[1]FEB (P)'!M10+'[1]MAR (P)'!M10+'[1]APR (P)'!M10+'[1]MEI (P)'!M10+'[1]JUN (P)'!M10+'[1]JUL (P)'!M10+'[1]AGS (P)'!M10+'[1]SEP (P)'!M10+'[1]OKT (P)'!M10+'[1]NOP (P)'!M10+'[1]DES (P)'!M10</f>
        <v>1</v>
      </c>
      <c r="N10" s="53">
        <f>+'[1]JAN (P)'!N10+'[1]FEB (P)'!N10+'[1]MAR (P)'!N10+'[1]APR (P)'!N10+'[1]MEI (P)'!N10+'[1]JUN (P)'!N10+'[1]JUL (P)'!N10+'[1]AGS (P)'!N10+'[1]SEP (P)'!N10+'[1]OKT (P)'!N10+'[1]NOP (P)'!N10+'[1]DES (P)'!N10</f>
        <v>1</v>
      </c>
      <c r="O10" s="53">
        <f t="shared" ref="O10:R13" si="0">+K10+G10</f>
        <v>1</v>
      </c>
      <c r="P10" s="53">
        <f t="shared" si="0"/>
        <v>3</v>
      </c>
      <c r="Q10" s="53">
        <f t="shared" si="0"/>
        <v>4</v>
      </c>
      <c r="R10" s="53">
        <f t="shared" si="0"/>
        <v>6</v>
      </c>
      <c r="S10" s="53">
        <f t="shared" ref="S10:T13" si="1">+Q10+O10</f>
        <v>5</v>
      </c>
      <c r="T10" s="53">
        <f t="shared" si="1"/>
        <v>9</v>
      </c>
      <c r="U10" s="53">
        <f>+S10+T10</f>
        <v>14</v>
      </c>
      <c r="V10" s="54">
        <f>+U10/E10*100</f>
        <v>39.523459996612274</v>
      </c>
      <c r="W10" s="53">
        <f>+'[1]JAN (P)'!W10+'[1]FEB (P)'!W10+'[1]MAR (P)'!W10+'[1]APR (P)'!W10+'[1]MEI (P)'!W10+'[1]JUN (P)'!W10+'[1]JUL (P)'!W10+'[1]AGS (P)'!W10+'[1]SEP (P)'!W10+'[1]OKT (P)'!W10+'[1]NOP (P)'!W10+'[1]DES (P)'!W10</f>
        <v>23</v>
      </c>
      <c r="X10" s="53">
        <f>+'[1]JAN (P)'!X10+'[1]FEB (P)'!X10+'[1]MAR (P)'!X10+'[1]APR (P)'!X10+'[1]MEI (P)'!X10+'[1]JUN (P)'!X10+'[1]JUL (P)'!X10+'[1]AGS (P)'!X10+'[1]SEP (P)'!X10+'[1]OKT (P)'!X10+'[1]NOP (P)'!X10+'[1]DES (P)'!X10</f>
        <v>8</v>
      </c>
      <c r="Y10" s="53">
        <f>+'[1]JAN (P)'!Y10+'[1]FEB (P)'!Y10+'[1]MAR (P)'!Y10+'[1]APR (P)'!Y10+'[1]MEI (P)'!Y10+'[1]JUN (P)'!Y10+'[1]JUL (P)'!Y10+'[1]AGS (P)'!Y10+'[1]SEP (P)'!Y10+'[1]OKT (P)'!Y10+'[1]NOP (P)'!Y10+'[1]DES (P)'!Y10</f>
        <v>84</v>
      </c>
      <c r="Z10" s="53">
        <f>+'[1]JAN (P)'!Z10+'[1]FEB (P)'!Z10+'[1]MAR (P)'!Z10+'[1]APR (P)'!Z10+'[1]MEI (P)'!Z10+'[1]JUN (P)'!Z10+'[1]JUL (P)'!Z10+'[1]AGS (P)'!Z10+'[1]SEP (P)'!Z10+'[1]OKT (P)'!Z10+'[1]NOP (P)'!Z10+'[1]DES (P)'!Z10</f>
        <v>42</v>
      </c>
      <c r="AA10" s="53">
        <f>+SUM(W10:Z10)</f>
        <v>157</v>
      </c>
      <c r="AB10" s="53">
        <f>+'[1]JAN (P)'!AB10+'[1]FEB (P)'!AB10+'[1]MAR (P)'!AB10+'[1]APR (P)'!AB10+'[1]MEI (P)'!AB10+'[1]JUN (P)'!AB10+'[1]JUL (P)'!AB10+'[1]AGS (P)'!AB10+'[1]SEP (P)'!AB10+'[1]OKT (P)'!AB10+'[1]NOP (P)'!AB10+'[1]DES (P)'!AB10</f>
        <v>163</v>
      </c>
      <c r="AC10" s="53">
        <f>+'[1]JAN (P)'!AC10+'[1]FEB (P)'!AC10+'[1]MAR (P)'!AC10+'[1]APR (P)'!AC10+'[1]MEI (P)'!AC10+'[1]JUN (P)'!AC10+'[1]JUL (P)'!AC10+'[1]AGS (P)'!AC10+'[1]SEP (P)'!AC10+'[1]OKT (P)'!AC10+'[1]NOP (P)'!AC10+'[1]DES (P)'!AC10</f>
        <v>0</v>
      </c>
      <c r="AD10" s="53">
        <f>+'[1]JAN (P)'!AD10+'[1]FEB (P)'!AD10+'[1]MAR (P)'!AD10+'[1]APR (P)'!AD10+'[1]MEI (P)'!AD10+'[1]JUN (P)'!AD10+'[1]JUL (P)'!AD10+'[1]AGS (P)'!AD10+'[1]SEP (P)'!AD10+'[1]OKT (P)'!AD10+'[1]NOP (P)'!AD10+'[1]DES (P)'!AD10</f>
        <v>0</v>
      </c>
      <c r="AE10" s="55">
        <f>+AD10+AC10</f>
        <v>0</v>
      </c>
      <c r="AF10" s="53">
        <f>+'[1]JAN (P)'!AF10+'[1]FEB (P)'!AF10+'[1]MAR (P)'!AF10+'[1]APR (P)'!AF10+'[1]MEI (P)'!AF10+'[1]JUN (P)'!AF10+'[1]JUL (P)'!AF10+'[1]AGS (P)'!AF10+'[1]SEP (P)'!AF10+'[1]OKT (P)'!AF10+'[1]NOP (P)'!AF10+'[1]DES (P)'!AF10</f>
        <v>0</v>
      </c>
      <c r="AG10" s="53">
        <f>+'[1]JAN (P)'!AG10+'[1]FEB (P)'!AG10+'[1]MAR (P)'!AG10+'[1]APR (P)'!AG10+'[1]MEI (P)'!AG10+'[1]JUN (P)'!AG10+'[1]JUL (P)'!AG10+'[1]AGS (P)'!AG10+'[1]SEP (P)'!AG10+'[1]OKT (P)'!AG10+'[1]NOP (P)'!AG10+'[1]DES (P)'!AG10</f>
        <v>0</v>
      </c>
      <c r="AH10" s="55">
        <f>+AG10+AF10</f>
        <v>0</v>
      </c>
      <c r="AI10" s="55">
        <f t="shared" ref="AI10:AJ13" si="2">+AF10+AC10</f>
        <v>0</v>
      </c>
      <c r="AJ10" s="55">
        <f t="shared" si="2"/>
        <v>0</v>
      </c>
      <c r="AK10" s="53">
        <f>+'[1]JAN (P)'!AK10+'[1]FEB (P)'!AK10+'[1]MAR (P)'!AK10+'[1]APR (P)'!AK10+'[1]MEI (P)'!AK10+'[1]JUN (P)'!AK10+'[1]JUL (P)'!AK10+'[1]AGS (P)'!AK10+'[1]SEP (P)'!AK10+'[1]OKT (P)'!AK10+'[1]NOP (P)'!AK10+'[1]DES (P)'!AK10</f>
        <v>395</v>
      </c>
      <c r="AL10" s="53">
        <f>+'[1]JAN (P)'!AL10+'[1]FEB (P)'!AL10+'[1]MAR (P)'!AL10+'[1]APR (P)'!AL10+'[1]MEI (P)'!AL10+'[1]JUN (P)'!AL10+'[1]JUL (P)'!AL10+'[1]AGS (P)'!AL10+'[1]SEP (P)'!AL10+'[1]OKT (P)'!AL10+'[1]NOP (P)'!AL10+'[1]DES (P)'!AL10</f>
        <v>416</v>
      </c>
      <c r="AM10" s="55">
        <f>+AL10+AK10</f>
        <v>811</v>
      </c>
      <c r="AN10" s="53">
        <f>+'[1]JAN (P)'!AN10+'[1]FEB (P)'!AN10+'[1]MAR (P)'!AN10+'[1]APR (P)'!AN10+'[1]MEI (P)'!AN10+'[1]JUN (P)'!AN10+'[1]JUL (P)'!AN10+'[1]AGS (P)'!AN10+'[1]SEP (P)'!AN10+'[1]OKT (P)'!AN10+'[1]NOP (P)'!AN10+'[1]DES (P)'!AN10</f>
        <v>211</v>
      </c>
      <c r="AO10" s="53">
        <f>+'[1]JAN (P)'!AO10+'[1]FEB (P)'!AO10+'[1]MAR (P)'!AO10+'[1]APR (P)'!AO10+'[1]MEI (P)'!AO10+'[1]JUN (P)'!AO10+'[1]JUL (P)'!AO10+'[1]AGS (P)'!AO10+'[1]SEP (P)'!AO10+'[1]OKT (P)'!AO10+'[1]NOP (P)'!AO10+'[1]DES (P)'!AO10</f>
        <v>181</v>
      </c>
      <c r="AP10" s="56">
        <f>+AO10+AN10</f>
        <v>392</v>
      </c>
      <c r="AQ10" s="57"/>
    </row>
    <row r="11" spans="1:63" s="58" customFormat="1" ht="14.1" customHeight="1">
      <c r="A11" s="50">
        <v>2</v>
      </c>
      <c r="B11" s="51" t="str">
        <f>[1]INFOUTAMA!B13</f>
        <v>Bumiayu</v>
      </c>
      <c r="C11" s="52">
        <f>[1]INFOUTAMA!C13</f>
        <v>20516</v>
      </c>
      <c r="D11" s="52">
        <f>[1]INFOUTAMA!D13</f>
        <v>1362</v>
      </c>
      <c r="E11" s="52">
        <f>[1]INFOUTAMA!E13</f>
        <v>60.608999999999995</v>
      </c>
      <c r="F11" s="53">
        <f>+'[1]JAN (P)'!F11+'[1]FEB (P)'!F11+'[1]MAR (P)'!F11+'[1]APR (P)'!F11+'[1]MEI (P)'!F11+'[1]JUN (P)'!F11+'[1]JUL (P)'!F11+'[1]AGS (P)'!F11+'[1]SEP (P)'!F11+'[1]OKT (P)'!F11+'[1]NOP (P)'!F11+'[1]DES (P)'!F11</f>
        <v>86</v>
      </c>
      <c r="G11" s="53">
        <f>+'[1]JAN (P)'!G11+'[1]FEB (P)'!G11+'[1]MAR (P)'!G11+'[1]APR (P)'!G11+'[1]MEI (P)'!G11+'[1]JUN (P)'!G11+'[1]JUL (P)'!G11+'[1]AGS (P)'!G11+'[1]SEP (P)'!G11+'[1]OKT (P)'!G11+'[1]NOP (P)'!G11+'[1]DES (P)'!G11</f>
        <v>3</v>
      </c>
      <c r="H11" s="53">
        <f>+'[1]JAN (P)'!H11+'[1]FEB (P)'!H11+'[1]MAR (P)'!H11+'[1]APR (P)'!H11+'[1]MEI (P)'!H11+'[1]JUN (P)'!H11+'[1]JUL (P)'!H11+'[1]AGS (P)'!H11+'[1]SEP (P)'!H11+'[1]OKT (P)'!H11+'[1]NOP (P)'!H11+'[1]DES (P)'!H11</f>
        <v>1</v>
      </c>
      <c r="I11" s="53">
        <f>+'[1]JAN (P)'!I11+'[1]FEB (P)'!I11+'[1]MAR (P)'!I11+'[1]APR (P)'!I11+'[1]MEI (P)'!I11+'[1]JUN (P)'!I11+'[1]JUL (P)'!I11+'[1]AGS (P)'!I11+'[1]SEP (P)'!I11+'[1]OKT (P)'!I11+'[1]NOP (P)'!I11+'[1]DES (P)'!I11</f>
        <v>6</v>
      </c>
      <c r="J11" s="53">
        <f>+'[1]JAN (P)'!J11+'[1]FEB (P)'!J11+'[1]MAR (P)'!J11+'[1]APR (P)'!J11+'[1]MEI (P)'!J11+'[1]JUN (P)'!J11+'[1]JUL (P)'!J11+'[1]AGS (P)'!J11+'[1]SEP (P)'!J11+'[1]OKT (P)'!J11+'[1]NOP (P)'!J11+'[1]DES (P)'!J11</f>
        <v>1</v>
      </c>
      <c r="K11" s="53">
        <f>+'[1]JAN (P)'!K11+'[1]FEB (P)'!K11+'[1]MAR (P)'!K11+'[1]APR (P)'!K11+'[1]MEI (P)'!K11+'[1]JUN (P)'!K11+'[1]JUL (P)'!K11+'[1]AGS (P)'!K11+'[1]SEP (P)'!K11+'[1]OKT (P)'!K11+'[1]NOP (P)'!K11+'[1]DES (P)'!K11</f>
        <v>0</v>
      </c>
      <c r="L11" s="53">
        <f>+'[1]JAN (P)'!L11+'[1]FEB (P)'!L11+'[1]MAR (P)'!L11+'[1]APR (P)'!L11+'[1]MEI (P)'!L11+'[1]JUN (P)'!L11+'[1]JUL (P)'!L11+'[1]AGS (P)'!L11+'[1]SEP (P)'!L11+'[1]OKT (P)'!L11+'[1]NOP (P)'!L11+'[1]DES (P)'!L11</f>
        <v>0</v>
      </c>
      <c r="M11" s="53">
        <f>+'[1]JAN (P)'!M11+'[1]FEB (P)'!M11+'[1]MAR (P)'!M11+'[1]APR (P)'!M11+'[1]MEI (P)'!M11+'[1]JUN (P)'!M11+'[1]JUL (P)'!M11+'[1]AGS (P)'!M11+'[1]SEP (P)'!M11+'[1]OKT (P)'!M11+'[1]NOP (P)'!M11+'[1]DES (P)'!M11</f>
        <v>2</v>
      </c>
      <c r="N11" s="53">
        <f>+'[1]JAN (P)'!N11+'[1]FEB (P)'!N11+'[1]MAR (P)'!N11+'[1]APR (P)'!N11+'[1]MEI (P)'!N11+'[1]JUN (P)'!N11+'[1]JUL (P)'!N11+'[1]AGS (P)'!N11+'[1]SEP (P)'!N11+'[1]OKT (P)'!N11+'[1]NOP (P)'!N11+'[1]DES (P)'!N11</f>
        <v>0</v>
      </c>
      <c r="O11" s="53">
        <f t="shared" si="0"/>
        <v>3</v>
      </c>
      <c r="P11" s="53">
        <f t="shared" si="0"/>
        <v>1</v>
      </c>
      <c r="Q11" s="53">
        <f t="shared" si="0"/>
        <v>8</v>
      </c>
      <c r="R11" s="53">
        <f t="shared" si="0"/>
        <v>1</v>
      </c>
      <c r="S11" s="53">
        <f t="shared" si="1"/>
        <v>11</v>
      </c>
      <c r="T11" s="53">
        <f t="shared" si="1"/>
        <v>2</v>
      </c>
      <c r="U11" s="53">
        <f>+S11+T11</f>
        <v>13</v>
      </c>
      <c r="V11" s="54">
        <f>+U11/E11*100</f>
        <v>21.448959725453317</v>
      </c>
      <c r="W11" s="53">
        <f>+'[1]JAN (P)'!W11+'[1]FEB (P)'!W11+'[1]MAR (P)'!W11+'[1]APR (P)'!W11+'[1]MEI (P)'!W11+'[1]JUN (P)'!W11+'[1]JUL (P)'!W11+'[1]AGS (P)'!W11+'[1]SEP (P)'!W11+'[1]OKT (P)'!W11+'[1]NOP (P)'!W11+'[1]DES (P)'!W11</f>
        <v>7</v>
      </c>
      <c r="X11" s="53">
        <f>+'[1]JAN (P)'!X11+'[1]FEB (P)'!X11+'[1]MAR (P)'!X11+'[1]APR (P)'!X11+'[1]MEI (P)'!X11+'[1]JUN (P)'!X11+'[1]JUL (P)'!X11+'[1]AGS (P)'!X11+'[1]SEP (P)'!X11+'[1]OKT (P)'!X11+'[1]NOP (P)'!X11+'[1]DES (P)'!X11</f>
        <v>5</v>
      </c>
      <c r="Y11" s="53">
        <f>+'[1]JAN (P)'!Y11+'[1]FEB (P)'!Y11+'[1]MAR (P)'!Y11+'[1]APR (P)'!Y11+'[1]MEI (P)'!Y11+'[1]JUN (P)'!Y11+'[1]JUL (P)'!Y11+'[1]AGS (P)'!Y11+'[1]SEP (P)'!Y11+'[1]OKT (P)'!Y11+'[1]NOP (P)'!Y11+'[1]DES (P)'!Y11</f>
        <v>31</v>
      </c>
      <c r="Z11" s="53">
        <f>+'[1]JAN (P)'!Z11+'[1]FEB (P)'!Z11+'[1]MAR (P)'!Z11+'[1]APR (P)'!Z11+'[1]MEI (P)'!Z11+'[1]JUN (P)'!Z11+'[1]JUL (P)'!Z11+'[1]AGS (P)'!Z11+'[1]SEP (P)'!Z11+'[1]OKT (P)'!Z11+'[1]NOP (P)'!Z11+'[1]DES (P)'!Z11</f>
        <v>28</v>
      </c>
      <c r="AA11" s="53">
        <f>+SUM(W11:Z11)</f>
        <v>71</v>
      </c>
      <c r="AB11" s="53">
        <f>+'[1]JAN (P)'!AB11+'[1]FEB (P)'!AB11+'[1]MAR (P)'!AB11+'[1]APR (P)'!AB11+'[1]MEI (P)'!AB11+'[1]JUN (P)'!AB11+'[1]JUL (P)'!AB11+'[1]AGS (P)'!AB11+'[1]SEP (P)'!AB11+'[1]OKT (P)'!AB11+'[1]NOP (P)'!AB11+'[1]DES (P)'!AB11</f>
        <v>83</v>
      </c>
      <c r="AC11" s="53">
        <f>+'[1]JAN (P)'!AC11+'[1]FEB (P)'!AC11+'[1]MAR (P)'!AC11+'[1]APR (P)'!AC11+'[1]MEI (P)'!AC11+'[1]JUN (P)'!AC11+'[1]JUL (P)'!AC11+'[1]AGS (P)'!AC11+'[1]SEP (P)'!AC11+'[1]OKT (P)'!AC11+'[1]NOP (P)'!AC11+'[1]DES (P)'!AC11</f>
        <v>0</v>
      </c>
      <c r="AD11" s="53">
        <f>+'[1]JAN (P)'!AD11+'[1]FEB (P)'!AD11+'[1]MAR (P)'!AD11+'[1]APR (P)'!AD11+'[1]MEI (P)'!AD11+'[1]JUN (P)'!AD11+'[1]JUL (P)'!AD11+'[1]AGS (P)'!AD11+'[1]SEP (P)'!AD11+'[1]OKT (P)'!AD11+'[1]NOP (P)'!AD11+'[1]DES (P)'!AD11</f>
        <v>0</v>
      </c>
      <c r="AE11" s="55">
        <f>+AD11+AC11</f>
        <v>0</v>
      </c>
      <c r="AF11" s="53">
        <f>+'[1]JAN (P)'!AF11+'[1]FEB (P)'!AF11+'[1]MAR (P)'!AF11+'[1]APR (P)'!AF11+'[1]MEI (P)'!AF11+'[1]JUN (P)'!AF11+'[1]JUL (P)'!AF11+'[1]AGS (P)'!AF11+'[1]SEP (P)'!AF11+'[1]OKT (P)'!AF11+'[1]NOP (P)'!AF11+'[1]DES (P)'!AF11</f>
        <v>0</v>
      </c>
      <c r="AG11" s="53">
        <f>+'[1]JAN (P)'!AG11+'[1]FEB (P)'!AG11+'[1]MAR (P)'!AG11+'[1]APR (P)'!AG11+'[1]MEI (P)'!AG11+'[1]JUN (P)'!AG11+'[1]JUL (P)'!AG11+'[1]AGS (P)'!AG11+'[1]SEP (P)'!AG11+'[1]OKT (P)'!AG11+'[1]NOP (P)'!AG11+'[1]DES (P)'!AG11</f>
        <v>0</v>
      </c>
      <c r="AH11" s="55">
        <f>+AG11+AF11</f>
        <v>0</v>
      </c>
      <c r="AI11" s="55">
        <f t="shared" si="2"/>
        <v>0</v>
      </c>
      <c r="AJ11" s="55">
        <f t="shared" si="2"/>
        <v>0</v>
      </c>
      <c r="AK11" s="53">
        <f>+'[1]JAN (P)'!AK11+'[1]FEB (P)'!AK11+'[1]MAR (P)'!AK11+'[1]APR (P)'!AK11+'[1]MEI (P)'!AK11+'[1]JUN (P)'!AK11+'[1]JUL (P)'!AK11+'[1]AGS (P)'!AK11+'[1]SEP (P)'!AK11+'[1]OKT (P)'!AK11+'[1]NOP (P)'!AK11+'[1]DES (P)'!AK11</f>
        <v>175</v>
      </c>
      <c r="AL11" s="53">
        <f>+'[1]JAN (P)'!AL11+'[1]FEB (P)'!AL11+'[1]MAR (P)'!AL11+'[1]APR (P)'!AL11+'[1]MEI (P)'!AL11+'[1]JUN (P)'!AL11+'[1]JUL (P)'!AL11+'[1]AGS (P)'!AL11+'[1]SEP (P)'!AL11+'[1]OKT (P)'!AL11+'[1]NOP (P)'!AL11+'[1]DES (P)'!AL11</f>
        <v>170</v>
      </c>
      <c r="AM11" s="55">
        <f>+AL11+AK11</f>
        <v>345</v>
      </c>
      <c r="AN11" s="53">
        <f>+'[1]JAN (P)'!AN11+'[1]FEB (P)'!AN11+'[1]MAR (P)'!AN11+'[1]APR (P)'!AN11+'[1]MEI (P)'!AN11+'[1]JUN (P)'!AN11+'[1]JUL (P)'!AN11+'[1]AGS (P)'!AN11+'[1]SEP (P)'!AN11+'[1]OKT (P)'!AN11+'[1]NOP (P)'!AN11+'[1]DES (P)'!AN11</f>
        <v>183</v>
      </c>
      <c r="AO11" s="53">
        <f>+'[1]JAN (P)'!AO11+'[1]FEB (P)'!AO11+'[1]MAR (P)'!AO11+'[1]APR (P)'!AO11+'[1]MEI (P)'!AO11+'[1]JUN (P)'!AO11+'[1]JUL (P)'!AO11+'[1]AGS (P)'!AO11+'[1]SEP (P)'!AO11+'[1]OKT (P)'!AO11+'[1]NOP (P)'!AO11+'[1]DES (P)'!AO11</f>
        <v>222</v>
      </c>
      <c r="AP11" s="56">
        <f>+AO11+AN11</f>
        <v>405</v>
      </c>
      <c r="AQ11" s="59"/>
    </row>
    <row r="12" spans="1:63" s="58" customFormat="1" ht="14.1" customHeight="1">
      <c r="A12" s="50">
        <v>3</v>
      </c>
      <c r="B12" s="51" t="str">
        <f>[1]INFOUTAMA!B14</f>
        <v>Telogowaru</v>
      </c>
      <c r="C12" s="52">
        <f>[1]INFOUTAMA!C14</f>
        <v>7174</v>
      </c>
      <c r="D12" s="52">
        <f>[1]INFOUTAMA!D14</f>
        <v>476</v>
      </c>
      <c r="E12" s="52">
        <f>[1]INFOUTAMA!E14</f>
        <v>21.181999999999999</v>
      </c>
      <c r="F12" s="53">
        <f>+'[1]JAN (P)'!F12+'[1]FEB (P)'!F12+'[1]MAR (P)'!F12+'[1]APR (P)'!F12+'[1]MEI (P)'!F12+'[1]JUN (P)'!F12+'[1]JUL (P)'!F12+'[1]AGS (P)'!F12+'[1]SEP (P)'!F13+'[1]OKT (P)'!F12+'[1]NOP (P)'!F12+'[1]DES (P)'!F12</f>
        <v>67</v>
      </c>
      <c r="G12" s="53">
        <f>+'[1]JAN (P)'!G12+'[1]FEB (P)'!G12+'[1]MAR (P)'!G12+'[1]APR (P)'!G12+'[1]MEI (P)'!G12+'[1]JUN (P)'!G12+'[1]JUL (P)'!G12+'[1]AGS (P)'!G12+'[1]SEP (P)'!G12+'[1]OKT (P)'!G12+'[1]NOP (P)'!G12+'[1]DES (P)'!G12</f>
        <v>0</v>
      </c>
      <c r="H12" s="53">
        <f>+'[1]JAN (P)'!H12+'[1]FEB (P)'!H12+'[1]MAR (P)'!H12+'[1]APR (P)'!H12+'[1]MEI (P)'!H12+'[1]JUN (P)'!H12+'[1]JUL (P)'!H12+'[1]AGS (P)'!H12+'[1]SEP (P)'!H12+'[1]OKT (P)'!H12+'[1]NOP (P)'!H12+'[1]DES (P)'!H12</f>
        <v>0</v>
      </c>
      <c r="I12" s="53">
        <f>+'[1]JAN (P)'!I12+'[1]FEB (P)'!I12+'[1]MAR (P)'!I12+'[1]APR (P)'!I12+'[1]MEI (P)'!I12+'[1]JUN (P)'!I12+'[1]JUL (P)'!I12+'[1]AGS (P)'!I12+'[1]SEP (P)'!I12+'[1]OKT (P)'!I12+'[1]NOP (P)'!I12+'[1]DES (P)'!I12</f>
        <v>2</v>
      </c>
      <c r="J12" s="53">
        <f>+'[1]JAN (P)'!J12+'[1]FEB (P)'!J12+'[1]MAR (P)'!J12+'[1]APR (P)'!J12+'[1]MEI (P)'!J12+'[1]JUN (P)'!J12+'[1]JUL (P)'!J12+'[1]AGS (P)'!J12+'[1]SEP (P)'!J12+'[1]OKT (P)'!J12+'[1]NOP (P)'!J12+'[1]DES (P)'!J12</f>
        <v>1</v>
      </c>
      <c r="K12" s="53">
        <f>+'[1]JAN (P)'!K12+'[1]FEB (P)'!K12+'[1]MAR (P)'!K12+'[1]APR (P)'!K12+'[1]MEI (P)'!K12+'[1]JUN (P)'!K12+'[1]JUL (P)'!K12+'[1]AGS (P)'!K12+'[1]SEP (P)'!K12+'[1]OKT (P)'!K12+'[1]NOP (P)'!K12+'[1]DES (P)'!K12</f>
        <v>0</v>
      </c>
      <c r="L12" s="53">
        <f>+'[1]JAN (P)'!L12+'[1]FEB (P)'!L12+'[1]MAR (P)'!L12+'[1]APR (P)'!L12+'[1]MEI (P)'!L12+'[1]JUN (P)'!L12+'[1]JUL (P)'!L12+'[1]AGS (P)'!L12+'[1]SEP (P)'!L12+'[1]OKT (P)'!L12+'[1]NOP (P)'!L12+'[1]DES (P)'!L12</f>
        <v>0</v>
      </c>
      <c r="M12" s="53">
        <f>+'[1]JAN (P)'!M12+'[1]FEB (P)'!M12+'[1]MAR (P)'!M12+'[1]APR (P)'!M12+'[1]MEI (P)'!M12+'[1]JUN (P)'!M12+'[1]JUL (P)'!M12+'[1]AGS (P)'!M12+'[1]SEP (P)'!M12+'[1]OKT (P)'!M12+'[1]NOP (P)'!M12+'[1]DES (P)'!M12</f>
        <v>0</v>
      </c>
      <c r="N12" s="53">
        <f>+'[1]JAN (P)'!N12+'[1]FEB (P)'!N12+'[1]MAR (P)'!N12+'[1]APR (P)'!N12+'[1]MEI (P)'!N12+'[1]JUN (P)'!N12+'[1]JUL (P)'!N12+'[1]AGS (P)'!N12+'[1]SEP (P)'!N12+'[1]OKT (P)'!N12+'[1]NOP (P)'!N12+'[1]DES (P)'!N12</f>
        <v>0</v>
      </c>
      <c r="O12" s="53">
        <f t="shared" si="0"/>
        <v>0</v>
      </c>
      <c r="P12" s="53">
        <f t="shared" si="0"/>
        <v>0</v>
      </c>
      <c r="Q12" s="53">
        <f t="shared" si="0"/>
        <v>2</v>
      </c>
      <c r="R12" s="53">
        <f t="shared" si="0"/>
        <v>1</v>
      </c>
      <c r="S12" s="53">
        <f t="shared" si="1"/>
        <v>2</v>
      </c>
      <c r="T12" s="53">
        <f t="shared" si="1"/>
        <v>1</v>
      </c>
      <c r="U12" s="53">
        <f>+S12+T12</f>
        <v>3</v>
      </c>
      <c r="V12" s="54">
        <f>+U12/E12*100</f>
        <v>14.162968558209801</v>
      </c>
      <c r="W12" s="53">
        <f>+'[1]JAN (P)'!W12+'[1]FEB (P)'!W12+'[1]MAR (P)'!W12+'[1]APR (P)'!W12+'[1]MEI (P)'!W12+'[1]JUN (P)'!W12+'[1]JUL (P)'!W12+'[1]AGS (P)'!W12+'[1]SEP (P)'!W12+'[1]OKT (P)'!W12+'[1]NOP (P)'!W12+'[1]DES (P)'!W12</f>
        <v>6</v>
      </c>
      <c r="X12" s="53">
        <f>+'[1]JAN (P)'!X12+'[1]FEB (P)'!X12+'[1]MAR (P)'!X12+'[1]APR (P)'!X12+'[1]MEI (P)'!X12+'[1]JUN (P)'!X12+'[1]JUL (P)'!X12+'[1]AGS (P)'!X12+'[1]SEP (P)'!X12+'[1]OKT (P)'!X12+'[1]NOP (P)'!X12+'[1]DES (P)'!X12</f>
        <v>5</v>
      </c>
      <c r="Y12" s="53">
        <f>+'[1]JAN (P)'!Y12+'[1]FEB (P)'!Y12+'[1]MAR (P)'!Y12+'[1]APR (P)'!Y12+'[1]MEI (P)'!Y12+'[1]JUN (P)'!Y12+'[1]JUL (P)'!Y12+'[1]AGS (P)'!Y12+'[1]SEP (P)'!Y12+'[1]OKT (P)'!Y12+'[1]NOP (P)'!Y12+'[1]DES (P)'!Y12</f>
        <v>26</v>
      </c>
      <c r="Z12" s="53">
        <f>+'[1]JAN (P)'!Z12+'[1]FEB (P)'!Z12+'[1]MAR (P)'!Z12+'[1]APR (P)'!Z12+'[1]MEI (P)'!Z12+'[1]JUN (P)'!Z12+'[1]JUL (P)'!Z12+'[1]AGS (P)'!Z12+'[1]SEP (P)'!Z12+'[1]OKT (P)'!Z12+'[1]NOP (P)'!Z12+'[1]DES (P)'!Z12</f>
        <v>19</v>
      </c>
      <c r="AA12" s="53">
        <f>+SUM(W12:Z12)</f>
        <v>56</v>
      </c>
      <c r="AB12" s="53">
        <f>+'[1]JAN (P)'!AB12+'[1]FEB (P)'!AB12+'[1]MAR (P)'!AB12+'[1]APR (P)'!AB12+'[1]MEI (P)'!AB12+'[1]JUN (P)'!AB12+'[1]JUL (P)'!AB12+'[1]AGS (P)'!AB12+'[1]SEP (P)'!AB12+'[1]OKT (P)'!AB12+'[1]NOP (P)'!AB12+'[1]DES (P)'!AB12</f>
        <v>60</v>
      </c>
      <c r="AC12" s="53">
        <f>+'[1]JAN (P)'!AC12+'[1]FEB (P)'!AC12+'[1]MAR (P)'!AC12+'[1]APR (P)'!AC12+'[1]MEI (P)'!AC12+'[1]JUN (P)'!AC12+'[1]JUL (P)'!AC12+'[1]AGS (P)'!AC12+'[1]SEP (P)'!AC12+'[1]OKT (P)'!AC12+'[1]NOP (P)'!AC12+'[1]DES (P)'!AC12</f>
        <v>0</v>
      </c>
      <c r="AD12" s="53">
        <f>+'[1]JAN (P)'!AD12+'[1]FEB (P)'!AD12+'[1]MAR (P)'!AD12+'[1]APR (P)'!AD12+'[1]MEI (P)'!AD12+'[1]JUN (P)'!AD12+'[1]JUL (P)'!AD12+'[1]AGS (P)'!AD12+'[1]SEP (P)'!AD12+'[1]OKT (P)'!AD12+'[1]NOP (P)'!AD12+'[1]DES (P)'!AD12</f>
        <v>0</v>
      </c>
      <c r="AE12" s="55">
        <f>+AD12+AC12</f>
        <v>0</v>
      </c>
      <c r="AF12" s="53">
        <f>+'[1]JAN (P)'!AF12+'[1]FEB (P)'!AF12+'[1]MAR (P)'!AF12+'[1]APR (P)'!AF12+'[1]MEI (P)'!AF12+'[1]JUN (P)'!AF12+'[1]JUL (P)'!AF12+'[1]AGS (P)'!AF12+'[1]SEP (P)'!AF12+'[1]OKT (P)'!AF12+'[1]NOP (P)'!AF12+'[1]DES (P)'!AF12</f>
        <v>0</v>
      </c>
      <c r="AG12" s="53">
        <f>+'[1]JAN (P)'!AG12+'[1]FEB (P)'!AG12+'[1]MAR (P)'!AG12+'[1]APR (P)'!AG12+'[1]MEI (P)'!AG12+'[1]JUN (P)'!AG12+'[1]JUL (P)'!AG12+'[1]AGS (P)'!AG12+'[1]SEP (P)'!AG12+'[1]OKT (P)'!AG12+'[1]NOP (P)'!AG12+'[1]DES (P)'!AG12</f>
        <v>0</v>
      </c>
      <c r="AH12" s="55">
        <f>+AG12+AF12</f>
        <v>0</v>
      </c>
      <c r="AI12" s="55">
        <f t="shared" si="2"/>
        <v>0</v>
      </c>
      <c r="AJ12" s="55">
        <f t="shared" si="2"/>
        <v>0</v>
      </c>
      <c r="AK12" s="53">
        <f>+'[1]JAN (P)'!AK12+'[1]FEB (P)'!AK12+'[1]MAR (P)'!AK12+'[1]APR (P)'!AK12+'[1]MEI (P)'!AK12+'[1]JUN (P)'!AK12+'[1]JUL (P)'!AK12+'[1]AGS (P)'!AK12+'[1]SEP (P)'!AK12+'[1]OKT (P)'!AK12+'[1]NOP (P)'!AK12+'[1]DES (P)'!AK12</f>
        <v>127</v>
      </c>
      <c r="AL12" s="53">
        <f>+'[1]JAN (P)'!AL12+'[1]FEB (P)'!AL12+'[1]MAR (P)'!AL12+'[1]APR (P)'!AL12+'[1]MEI (P)'!AL12+'[1]JUN (P)'!AL12+'[1]JUL (P)'!AL12+'[1]AGS (P)'!AL12+'[1]SEP (P)'!AL12+'[1]OKT (P)'!AL12+'[1]NOP (P)'!AL12+'[1]DES (P)'!AL12</f>
        <v>145</v>
      </c>
      <c r="AM12" s="55">
        <f>+AL12+AK12</f>
        <v>272</v>
      </c>
      <c r="AN12" s="53">
        <f>+'[1]JAN (P)'!AN12+'[1]FEB (P)'!AN12+'[1]MAR (P)'!AN12+'[1]APR (P)'!AN12+'[1]MEI (P)'!AN12+'[1]JUN (P)'!AN12+'[1]JUL (P)'!AN12+'[1]AGS (P)'!AN12+'[1]SEP (P)'!AN12+'[1]OKT (P)'!AN12+'[1]NOP (P)'!AN12+'[1]DES (P)'!AN12</f>
        <v>37</v>
      </c>
      <c r="AO12" s="53">
        <f>+'[1]JAN (P)'!AO12+'[1]FEB (P)'!AO12+'[1]MAR (P)'!AO12+'[1]APR (P)'!AO12+'[1]MEI (P)'!AO12+'[1]JUN (P)'!AO12+'[1]JUL (P)'!AO12+'[1]AGS (P)'!AO12+'[1]SEP (P)'!AO12+'[1]OKT (P)'!AO12+'[1]NOP (P)'!AO12+'[1]DES (P)'!AO12</f>
        <v>44</v>
      </c>
      <c r="AP12" s="56">
        <f>+AO12+AN12</f>
        <v>81</v>
      </c>
      <c r="AQ12" s="59"/>
    </row>
    <row r="13" spans="1:63" s="58" customFormat="1" ht="14.1" customHeight="1">
      <c r="A13" s="50">
        <v>4</v>
      </c>
      <c r="B13" s="51" t="str">
        <f>[1]INFOUTAMA!B15</f>
        <v>Mergosono</v>
      </c>
      <c r="C13" s="52">
        <f>[1]INFOUTAMA!C15</f>
        <v>19023</v>
      </c>
      <c r="D13" s="52">
        <f>[1]INFOUTAMA!D15</f>
        <v>1264</v>
      </c>
      <c r="E13" s="52">
        <f>[1]INFOUTAMA!E15</f>
        <v>56.247999999999998</v>
      </c>
      <c r="F13" s="53">
        <f>+'[1]JAN (P)'!F13+'[1]FEB (P)'!F13+'[1]MAR (P)'!F13+'[1]APR (P)'!F13+'[1]MEI (P)'!F13+'[1]JUN (P)'!F13+'[1]JUL (P)'!F13+'[1]AGS (P)'!F13+'[1]SEP (P)'!F14+'[1]OKT (P)'!F13+'[1]NOP (P)'!F13+'[1]DES (P)'!F13</f>
        <v>106</v>
      </c>
      <c r="G13" s="53">
        <f>+'[1]JAN (P)'!G13+'[1]FEB (P)'!G13+'[1]MAR (P)'!G13+'[1]APR (P)'!G13+'[1]MEI (P)'!G13+'[1]JUN (P)'!G13+'[1]JUL (P)'!G13+'[1]AGS (P)'!G13+'[1]SEP (P)'!G13+'[1]OKT (P)'!G13+'[1]NOP (P)'!G13+'[1]DES (P)'!G13</f>
        <v>0</v>
      </c>
      <c r="H13" s="53">
        <f>+'[1]JAN (P)'!H13+'[1]FEB (P)'!H13+'[1]MAR (P)'!H13+'[1]APR (P)'!H13+'[1]MEI (P)'!H13+'[1]JUN (P)'!H13+'[1]JUL (P)'!H13+'[1]AGS (P)'!H13+'[1]SEP (P)'!H13+'[1]OKT (P)'!H13+'[1]NOP (P)'!H13+'[1]DES (P)'!H13</f>
        <v>0</v>
      </c>
      <c r="I13" s="53">
        <f>+'[1]JAN (P)'!I13+'[1]FEB (P)'!I13+'[1]MAR (P)'!I13+'[1]APR (P)'!I13+'[1]MEI (P)'!I13+'[1]JUN (P)'!I13+'[1]JUL (P)'!I13+'[1]AGS (P)'!I13+'[1]SEP (P)'!I13+'[1]OKT (P)'!I13+'[1]NOP (P)'!I13+'[1]DES (P)'!I13</f>
        <v>5</v>
      </c>
      <c r="J13" s="53">
        <f>+'[1]JAN (P)'!J13+'[1]FEB (P)'!J13+'[1]MAR (P)'!J13+'[1]APR (P)'!J13+'[1]MEI (P)'!J13+'[1]JUN (P)'!J13+'[1]JUL (P)'!J13+'[1]AGS (P)'!J13+'[1]SEP (P)'!J13+'[1]OKT (P)'!J13+'[1]NOP (P)'!J13+'[1]DES (P)'!J13</f>
        <v>6</v>
      </c>
      <c r="K13" s="53">
        <f>+'[1]JAN (P)'!K13+'[1]FEB (P)'!K13+'[1]MAR (P)'!K13+'[1]APR (P)'!K13+'[1]MEI (P)'!K13+'[1]JUN (P)'!K13+'[1]JUL (P)'!K13+'[1]AGS (P)'!K13+'[1]SEP (P)'!K13+'[1]OKT (P)'!K13+'[1]NOP (P)'!K13+'[1]DES (P)'!K13</f>
        <v>0</v>
      </c>
      <c r="L13" s="53">
        <f>+'[1]JAN (P)'!L13+'[1]FEB (P)'!L13+'[1]MAR (P)'!L13+'[1]APR (P)'!L13+'[1]MEI (P)'!L13+'[1]JUN (P)'!L13+'[1]JUL (P)'!L13+'[1]AGS (P)'!L13+'[1]SEP (P)'!L13+'[1]OKT (P)'!L13+'[1]NOP (P)'!L13+'[1]DES (P)'!L13</f>
        <v>0</v>
      </c>
      <c r="M13" s="53">
        <f>+'[1]JAN (P)'!M13+'[1]FEB (P)'!M13+'[1]MAR (P)'!M13+'[1]APR (P)'!M13+'[1]MEI (P)'!M13+'[1]JUN (P)'!M13+'[1]JUL (P)'!M13+'[1]AGS (P)'!M13+'[1]SEP (P)'!M13+'[1]OKT (P)'!M13+'[1]NOP (P)'!M13+'[1]DES (P)'!M13</f>
        <v>0</v>
      </c>
      <c r="N13" s="53">
        <f>+'[1]JAN (P)'!N13+'[1]FEB (P)'!N13+'[1]MAR (P)'!N13+'[1]APR (P)'!N13+'[1]MEI (P)'!N13+'[1]JUN (P)'!N13+'[1]JUL (P)'!N13+'[1]AGS (P)'!N13+'[1]SEP (P)'!N13+'[1]OKT (P)'!N13+'[1]NOP (P)'!N13+'[1]DES (P)'!N13</f>
        <v>1</v>
      </c>
      <c r="O13" s="53">
        <f t="shared" si="0"/>
        <v>0</v>
      </c>
      <c r="P13" s="53">
        <f t="shared" si="0"/>
        <v>0</v>
      </c>
      <c r="Q13" s="53">
        <f t="shared" si="0"/>
        <v>5</v>
      </c>
      <c r="R13" s="53">
        <f t="shared" si="0"/>
        <v>7</v>
      </c>
      <c r="S13" s="53">
        <f t="shared" si="1"/>
        <v>5</v>
      </c>
      <c r="T13" s="53">
        <f t="shared" si="1"/>
        <v>7</v>
      </c>
      <c r="U13" s="53">
        <f>+S13+T13</f>
        <v>12</v>
      </c>
      <c r="V13" s="54">
        <f>+U13/E13*100</f>
        <v>21.33409187882236</v>
      </c>
      <c r="W13" s="53">
        <f>+'[1]JAN (P)'!W13+'[1]FEB (P)'!W13+'[1]MAR (P)'!W13+'[1]APR (P)'!W13+'[1]MEI (P)'!W13+'[1]JUN (P)'!W13+'[1]JUL (P)'!W13+'[1]AGS (P)'!W13+'[1]SEP (P)'!W13+'[1]OKT (P)'!W13+'[1]NOP (P)'!W13+'[1]DES (P)'!W13</f>
        <v>4</v>
      </c>
      <c r="X13" s="53">
        <f>+'[1]JAN (P)'!X13+'[1]FEB (P)'!X13+'[1]MAR (P)'!X13+'[1]APR (P)'!X13+'[1]MEI (P)'!X13+'[1]JUN (P)'!X13+'[1]JUL (P)'!X13+'[1]AGS (P)'!X13+'[1]SEP (P)'!X13+'[1]OKT (P)'!X13+'[1]NOP (P)'!X13+'[1]DES (P)'!X13</f>
        <v>11</v>
      </c>
      <c r="Y13" s="53">
        <f>+'[1]JAN (P)'!Y13+'[1]FEB (P)'!Y13+'[1]MAR (P)'!Y13+'[1]APR (P)'!Y13+'[1]MEI (P)'!Y13+'[1]JUN (P)'!Y13+'[1]JUL (P)'!Y13+'[1]AGS (P)'!Y13+'[1]SEP (P)'!Y13+'[1]OKT (P)'!Y13+'[1]NOP (P)'!Y13+'[1]DES (P)'!Y13</f>
        <v>49</v>
      </c>
      <c r="Z13" s="53">
        <f>+'[1]JAN (P)'!Z13+'[1]FEB (P)'!Z13+'[1]MAR (P)'!Z13+'[1]APR (P)'!Z13+'[1]MEI (P)'!Z13+'[1]JUN (P)'!Z13+'[1]JUL (P)'!Z13+'[1]AGS (P)'!Z13+'[1]SEP (P)'!Z13+'[1]OKT (P)'!Z13+'[1]NOP (P)'!Z13+'[1]DES (P)'!Z13</f>
        <v>52</v>
      </c>
      <c r="AA13" s="53">
        <f>+SUM(W13:Z13)</f>
        <v>116</v>
      </c>
      <c r="AB13" s="53">
        <f>+'[1]JAN (P)'!AB13+'[1]FEB (P)'!AB13+'[1]MAR (P)'!AB13+'[1]APR (P)'!AB13+'[1]MEI (P)'!AB13+'[1]JUN (P)'!AB13+'[1]JUL (P)'!AB13+'[1]AGS (P)'!AB13+'[1]SEP (P)'!AB13+'[1]OKT (P)'!AB13+'[1]NOP (P)'!AB13+'[1]DES (P)'!AB13</f>
        <v>118</v>
      </c>
      <c r="AC13" s="53">
        <f>+'[1]JAN (P)'!AC13+'[1]FEB (P)'!AC13+'[1]MAR (P)'!AC13+'[1]APR (P)'!AC13+'[1]MEI (P)'!AC13+'[1]JUN (P)'!AC13+'[1]JUL (P)'!AC13+'[1]AGS (P)'!AC13+'[1]SEP (P)'!AC13+'[1]OKT (P)'!AC13+'[1]NOP (P)'!AC13+'[1]DES (P)'!AC13</f>
        <v>0</v>
      </c>
      <c r="AD13" s="53">
        <f>+'[1]JAN (P)'!AD13+'[1]FEB (P)'!AD13+'[1]MAR (P)'!AD13+'[1]APR (P)'!AD13+'[1]MEI (P)'!AD13+'[1]JUN (P)'!AD13+'[1]JUL (P)'!AD13+'[1]AGS (P)'!AD13+'[1]SEP (P)'!AD13+'[1]OKT (P)'!AD13+'[1]NOP (P)'!AD13+'[1]DES (P)'!AD13</f>
        <v>0</v>
      </c>
      <c r="AE13" s="55">
        <f>+AD13+AC13</f>
        <v>0</v>
      </c>
      <c r="AF13" s="53">
        <f>+'[1]JAN (P)'!AF13+'[1]FEB (P)'!AF13+'[1]MAR (P)'!AF13+'[1]APR (P)'!AF13+'[1]MEI (P)'!AF13+'[1]JUN (P)'!AF13+'[1]JUL (P)'!AF13+'[1]AGS (P)'!AF13+'[1]SEP (P)'!AF13+'[1]OKT (P)'!AF13+'[1]NOP (P)'!AF13+'[1]DES (P)'!AF13</f>
        <v>0</v>
      </c>
      <c r="AG13" s="53">
        <f>+'[1]JAN (P)'!AG13+'[1]FEB (P)'!AG13+'[1]MAR (P)'!AG13+'[1]APR (P)'!AG13+'[1]MEI (P)'!AG13+'[1]JUN (P)'!AG13+'[1]JUL (P)'!AG13+'[1]AGS (P)'!AG13+'[1]SEP (P)'!AG13+'[1]OKT (P)'!AG13+'[1]NOP (P)'!AG13+'[1]DES (P)'!AG13</f>
        <v>0</v>
      </c>
      <c r="AH13" s="55">
        <f>+AG13+AF13</f>
        <v>0</v>
      </c>
      <c r="AI13" s="55">
        <f t="shared" si="2"/>
        <v>0</v>
      </c>
      <c r="AJ13" s="55">
        <f t="shared" si="2"/>
        <v>0</v>
      </c>
      <c r="AK13" s="53">
        <f>+'[1]JAN (P)'!AK13+'[1]FEB (P)'!AK13+'[1]MAR (P)'!AK13+'[1]APR (P)'!AK13+'[1]MEI (P)'!AK13+'[1]JUN (P)'!AK13+'[1]JUL (P)'!AK13+'[1]AGS (P)'!AK13+'[1]SEP (P)'!AK13+'[1]OKT (P)'!AK13+'[1]NOP (P)'!AK13+'[1]DES (P)'!AK13</f>
        <v>365</v>
      </c>
      <c r="AL13" s="53">
        <f>+'[1]JAN (P)'!AL13+'[1]FEB (P)'!AL13+'[1]MAR (P)'!AL13+'[1]APR (P)'!AL13+'[1]MEI (P)'!AL13+'[1]JUN (P)'!AL13+'[1]JUL (P)'!AL13+'[1]AGS (P)'!AL13+'[1]SEP (P)'!AL13+'[1]OKT (P)'!AL13+'[1]NOP (P)'!AL13+'[1]DES (P)'!AL13</f>
        <v>344</v>
      </c>
      <c r="AM13" s="55">
        <f>+AL13+AK13</f>
        <v>709</v>
      </c>
      <c r="AN13" s="53">
        <f>+'[1]JAN (P)'!AN13+'[1]FEB (P)'!AN13+'[1]MAR (P)'!AN13+'[1]APR (P)'!AN13+'[1]MEI (P)'!AN13+'[1]JUN (P)'!AN13+'[1]JUL (P)'!AN13+'[1]AGS (P)'!AN13+'[1]SEP (P)'!AN13+'[1]OKT (P)'!AN13+'[1]NOP (P)'!AN13+'[1]DES (P)'!AN13</f>
        <v>75</v>
      </c>
      <c r="AO13" s="53">
        <f>+'[1]JAN (P)'!AO13+'[1]FEB (P)'!AO13+'[1]MAR (P)'!AO13+'[1]APR (P)'!AO13+'[1]MEI (P)'!AO13+'[1]JUN (P)'!AO13+'[1]JUL (P)'!AO13+'[1]AGS (P)'!AO13+'[1]SEP (P)'!AO13+'[1]OKT (P)'!AO13+'[1]NOP (P)'!AO13+'[1]DES (P)'!AO13</f>
        <v>107</v>
      </c>
      <c r="AP13" s="56">
        <f>+AO13+AN13</f>
        <v>182</v>
      </c>
      <c r="AQ13" s="59"/>
    </row>
    <row r="14" spans="1:63" s="58" customFormat="1" ht="14.1" customHeight="1">
      <c r="A14" s="50">
        <f>[1]INFOUTAMA!A16</f>
        <v>5</v>
      </c>
      <c r="B14" s="51" t="str">
        <f>[1]INFOUTAMA!B16</f>
        <v>Luar Wilayah</v>
      </c>
      <c r="C14" s="52">
        <f>[1]INFOUTAMA!C16</f>
        <v>0</v>
      </c>
      <c r="D14" s="52">
        <f>[1]INFOUTAMA!D16</f>
        <v>0</v>
      </c>
      <c r="E14" s="52">
        <f>[1]INFOUTAMA!E16</f>
        <v>0</v>
      </c>
      <c r="F14" s="53" t="e">
        <f>+'[1]JAN (P)'!F14+'[1]FEB (P)'!F14+'[1]MAR (P)'!F14+'[1]APR (P)'!F14+'[1]MEI (P)'!F14+'[1]JUN (P)'!F14+'[1]JUL (P)'!F14+'[1]AGS (P)'!F14+'[1]SEP (P)'!#REF!+'[1]OKT (P)'!F14+'[1]NOP (P)'!F14+'[1]DES (P)'!F14</f>
        <v>#REF!</v>
      </c>
      <c r="G14" s="53">
        <f>+'[1]JAN (P)'!G14+'[1]FEB (P)'!G14+'[1]MAR (P)'!G14+'[1]APR (P)'!G14+'[1]MEI (P)'!G14+'[1]JUN (P)'!G14+'[1]JUL (P)'!G14+'[1]AGS (P)'!G14+'[1]SEP (P)'!G14+'[1]OKT (P)'!G14+'[1]NOP (P)'!G14+'[1]DES (P)'!G14</f>
        <v>0</v>
      </c>
      <c r="H14" s="53">
        <f>+'[1]JAN (P)'!H14+'[1]FEB (P)'!H14+'[1]MAR (P)'!H14+'[1]APR (P)'!H14+'[1]MEI (P)'!H14+'[1]JUN (P)'!H14+'[1]JUL (P)'!H14+'[1]AGS (P)'!H14+'[1]SEP (P)'!H14+'[1]OKT (P)'!H14+'[1]NOP (P)'!H14+'[1]DES (P)'!H14</f>
        <v>0</v>
      </c>
      <c r="I14" s="53">
        <f>+'[1]JAN (P)'!I14+'[1]FEB (P)'!I14+'[1]MAR (P)'!I14+'[1]APR (P)'!I14+'[1]MEI (P)'!I14+'[1]JUN (P)'!I14+'[1]JUL (P)'!I14+'[1]AGS (P)'!I14+'[1]SEP (P)'!I14+'[1]OKT (P)'!I14+'[1]NOP (P)'!I14+'[1]DES (P)'!I14</f>
        <v>0</v>
      </c>
      <c r="J14" s="53">
        <f>+'[1]JAN (P)'!J14+'[1]FEB (P)'!J14+'[1]MAR (P)'!J14+'[1]APR (P)'!J14+'[1]MEI (P)'!J14+'[1]JUN (P)'!J14+'[1]JUL (P)'!J14+'[1]AGS (P)'!J14+'[1]SEP (P)'!J14+'[1]OKT (P)'!J14+'[1]NOP (P)'!J14+'[1]DES (P)'!J14</f>
        <v>0</v>
      </c>
      <c r="K14" s="53">
        <f>+'[1]JAN (P)'!K14+'[1]FEB (P)'!K14+'[1]MAR (P)'!K14+'[1]APR (P)'!K14+'[1]MEI (P)'!K14+'[1]JUN (P)'!K14+'[1]JUL (P)'!K14+'[1]AGS (P)'!K14+'[1]SEP (P)'!K14+'[1]OKT (P)'!K14+'[1]NOP (P)'!K14+'[1]DES (P)'!K14</f>
        <v>0</v>
      </c>
      <c r="L14" s="53">
        <f>+'[1]JAN (P)'!L14+'[1]FEB (P)'!L14+'[1]MAR (P)'!L14+'[1]APR (P)'!L14+'[1]MEI (P)'!L14+'[1]JUN (P)'!L14+'[1]JUL (P)'!L14+'[1]AGS (P)'!L14+'[1]SEP (P)'!L14+'[1]OKT (P)'!L14+'[1]NOP (P)'!L14+'[1]DES (P)'!L14</f>
        <v>0</v>
      </c>
      <c r="M14" s="53">
        <f>+'[1]JAN (P)'!M14+'[1]FEB (P)'!M14+'[1]MAR (P)'!M14+'[1]APR (P)'!M14+'[1]MEI (P)'!M14+'[1]JUN (P)'!M14+'[1]JUL (P)'!M14+'[1]AGS (P)'!M14+'[1]SEP (P)'!M14+'[1]OKT (P)'!M14+'[1]NOP (P)'!M14+'[1]DES (P)'!M14</f>
        <v>0</v>
      </c>
      <c r="N14" s="53">
        <f>+'[1]JAN (P)'!N14+'[1]FEB (P)'!N14+'[1]MAR (P)'!N14+'[1]APR (P)'!N14+'[1]MEI (P)'!N14+'[1]JUN (P)'!N14+'[1]JUL (P)'!N14+'[1]AGS (P)'!N14+'[1]SEP (P)'!N14+'[1]OKT (P)'!N14+'[1]NOP (P)'!N14+'[1]DES (P)'!N14</f>
        <v>0</v>
      </c>
      <c r="O14" s="53">
        <f>+K14+G14</f>
        <v>0</v>
      </c>
      <c r="P14" s="53">
        <f>+L14+H14</f>
        <v>0</v>
      </c>
      <c r="Q14" s="53">
        <f>+M14+I14</f>
        <v>0</v>
      </c>
      <c r="R14" s="53">
        <f>+N14+J14</f>
        <v>0</v>
      </c>
      <c r="S14" s="53">
        <f>+Q14+O14</f>
        <v>0</v>
      </c>
      <c r="T14" s="53">
        <f>+R14+P14</f>
        <v>0</v>
      </c>
      <c r="U14" s="53">
        <f>+S14+T14</f>
        <v>0</v>
      </c>
      <c r="V14" s="54"/>
      <c r="W14" s="53">
        <f>+'[1]JAN (P)'!W14+'[1]FEB (P)'!W14+'[1]MAR (P)'!W14+'[1]APR (P)'!W14+'[1]MEI (P)'!W14+'[1]JUN (P)'!W14+'[1]JUL (P)'!W14+'[1]AGS (P)'!W14+'[1]SEP (P)'!W14+'[1]OKT (P)'!W14+'[1]NOP (P)'!W14+'[1]DES (P)'!W14</f>
        <v>0</v>
      </c>
      <c r="X14" s="53">
        <f>+'[1]JAN (P)'!X14+'[1]FEB (P)'!X14+'[1]MAR (P)'!X14+'[1]APR (P)'!X14+'[1]MEI (P)'!X14+'[1]JUN (P)'!X14+'[1]JUL (P)'!X14+'[1]AGS (P)'!X14+'[1]SEP (P)'!X14+'[1]OKT (P)'!X14+'[1]NOP (P)'!X14+'[1]DES (P)'!X14</f>
        <v>1</v>
      </c>
      <c r="Y14" s="53">
        <f>+'[1]JAN (P)'!Y14+'[1]FEB (P)'!Y14+'[1]MAR (P)'!Y14+'[1]APR (P)'!Y14+'[1]MEI (P)'!Y14+'[1]JUN (P)'!Y14+'[1]JUL (P)'!Y14+'[1]AGS (P)'!Y14+'[1]SEP (P)'!Y14+'[1]OKT (P)'!Y14+'[1]NOP (P)'!Y14+'[1]DES (P)'!Y14</f>
        <v>3</v>
      </c>
      <c r="Z14" s="53">
        <f>+'[1]JAN (P)'!Z14+'[1]FEB (P)'!Z14+'[1]MAR (P)'!Z14+'[1]APR (P)'!Z14+'[1]MEI (P)'!Z14+'[1]JUN (P)'!Z14+'[1]JUL (P)'!Z14+'[1]AGS (P)'!Z14+'[1]SEP (P)'!Z14+'[1]OKT (P)'!Z14+'[1]NOP (P)'!Z14+'[1]DES (P)'!Z14</f>
        <v>3</v>
      </c>
      <c r="AA14" s="53">
        <f>+SUM(W14:Z14)</f>
        <v>7</v>
      </c>
      <c r="AB14" s="53">
        <f>+'[1]JAN (P)'!AB14+'[1]FEB (P)'!AB14+'[1]MAR (P)'!AB14+'[1]APR (P)'!AB14+'[1]MEI (P)'!AB14+'[1]JUN (P)'!AB14+'[1]JUL (P)'!AB14+'[1]AGS (P)'!AB14+'[1]SEP (P)'!AB14+'[1]OKT (P)'!AB14+'[1]NOP (P)'!AB14+'[1]DES (P)'!AB14</f>
        <v>7</v>
      </c>
      <c r="AC14" s="53">
        <f>+'[1]JAN (P)'!AC14+'[1]FEB (P)'!AC14+'[1]MAR (P)'!AC14+'[1]APR (P)'!AC14+'[1]MEI (P)'!AC14+'[1]JUN (P)'!AC14+'[1]JUL (P)'!AC14+'[1]AGS (P)'!AC14+'[1]SEP (P)'!AC14+'[1]OKT (P)'!AC14+'[1]NOP (P)'!AC14+'[1]DES (P)'!AC14</f>
        <v>0</v>
      </c>
      <c r="AD14" s="53">
        <f>+'[1]JAN (P)'!AD14+'[1]FEB (P)'!AD14+'[1]MAR (P)'!AD14+'[1]APR (P)'!AD14+'[1]MEI (P)'!AD14+'[1]JUN (P)'!AD14+'[1]JUL (P)'!AD14+'[1]AGS (P)'!AD14+'[1]SEP (P)'!AD14+'[1]OKT (P)'!AD14+'[1]NOP (P)'!AD14+'[1]DES (P)'!AD14</f>
        <v>0</v>
      </c>
      <c r="AE14" s="55">
        <f>+AD14+AC14</f>
        <v>0</v>
      </c>
      <c r="AF14" s="53">
        <f>+'[1]JAN (P)'!AF14+'[1]FEB (P)'!AF14+'[1]MAR (P)'!AF14+'[1]APR (P)'!AF14+'[1]MEI (P)'!AF14+'[1]JUN (P)'!AF14+'[1]JUL (P)'!AF14+'[1]AGS (P)'!AF14+'[1]SEP (P)'!AF14+'[1]OKT (P)'!AF14+'[1]NOP (P)'!AF14+'[1]DES (P)'!AF14</f>
        <v>0</v>
      </c>
      <c r="AG14" s="53">
        <f>+'[1]JAN (P)'!AG14+'[1]FEB (P)'!AG14+'[1]MAR (P)'!AG14+'[1]APR (P)'!AG14+'[1]MEI (P)'!AG14+'[1]JUN (P)'!AG14+'[1]JUL (P)'!AG14+'[1]AGS (P)'!AG14+'[1]SEP (P)'!AG14+'[1]OKT (P)'!AG14+'[1]NOP (P)'!AG14+'[1]DES (P)'!AG14</f>
        <v>0</v>
      </c>
      <c r="AH14" s="55">
        <f>+AG14+AF14</f>
        <v>0</v>
      </c>
      <c r="AI14" s="55">
        <f>+AF14+AC14</f>
        <v>0</v>
      </c>
      <c r="AJ14" s="55">
        <f>+AG14+AD14</f>
        <v>0</v>
      </c>
      <c r="AK14" s="53">
        <f>+'[1]JAN (P)'!AK14+'[1]FEB (P)'!AK14+'[1]MAR (P)'!AK14+'[1]APR (P)'!AK14+'[1]MEI (P)'!AK14+'[1]JUN (P)'!AK14+'[1]JUL (P)'!AK14+'[1]AGS (P)'!AK14+'[1]SEP (P)'!AK14+'[1]OKT (P)'!AK14+'[1]NOP (P)'!AK14+'[1]DES (P)'!AK14</f>
        <v>2</v>
      </c>
      <c r="AL14" s="53">
        <f>+'[1]JAN (P)'!AL14+'[1]FEB (P)'!AL14+'[1]MAR (P)'!AL14+'[1]APR (P)'!AL14+'[1]MEI (P)'!AL14+'[1]JUN (P)'!AL14+'[1]JUL (P)'!AL14+'[1]AGS (P)'!AL14+'[1]SEP (P)'!AL14+'[1]OKT (P)'!AL14+'[1]NOP (P)'!AL14+'[1]DES (P)'!AL14</f>
        <v>3</v>
      </c>
      <c r="AM14" s="55">
        <f>+AL14+AK14</f>
        <v>5</v>
      </c>
      <c r="AN14" s="53">
        <f>+'[1]JAN (P)'!AN14+'[1]FEB (P)'!AN14+'[1]MAR (P)'!AN14+'[1]APR (P)'!AN14+'[1]MEI (P)'!AN14+'[1]JUN (P)'!AN14+'[1]JUL (P)'!AN14+'[1]AGS (P)'!AN14+'[1]SEP (P)'!AN14+'[1]OKT (P)'!AN14+'[1]NOP (P)'!AN14+'[1]DES (P)'!AN14</f>
        <v>2</v>
      </c>
      <c r="AO14" s="53">
        <f>+'[1]JAN (P)'!AO14+'[1]FEB (P)'!AO14+'[1]MAR (P)'!AO14+'[1]APR (P)'!AO14+'[1]MEI (P)'!AO14+'[1]JUN (P)'!AO14+'[1]JUL (P)'!AO14+'[1]AGS (P)'!AO14+'[1]SEP (P)'!AO14+'[1]OKT (P)'!AO14+'[1]NOP (P)'!AO14+'[1]DES (P)'!AO14</f>
        <v>1</v>
      </c>
      <c r="AP14" s="56">
        <f>+AO14+AN14</f>
        <v>3</v>
      </c>
      <c r="AQ14" s="59"/>
    </row>
    <row r="15" spans="1:63" ht="14.1" customHeight="1">
      <c r="A15" s="60"/>
      <c r="B15" s="61" t="s">
        <v>12</v>
      </c>
      <c r="C15" s="62">
        <f>[1]INFOUTAMA!C17</f>
        <v>58710</v>
      </c>
      <c r="D15" s="62">
        <f>[1]INFOUTAMA!D17</f>
        <v>3898</v>
      </c>
      <c r="E15" s="62">
        <f>[1]INFOUTAMA!E17</f>
        <v>173.46099999999998</v>
      </c>
      <c r="F15" s="63">
        <f>+'[1]JAN (P)'!F15+'[1]FEB (P)'!F15+'[1]MAR (P)'!F15+'[1]APR (P)'!F15+'[1]MEI (P)'!F15+'[1]JUN (P)'!F15+'[1]JUL (P)'!F15+'[1]AGS (P)'!F15+'[1]SEP (P)'!F15+'[1]OKT (P)'!F15+'[1]NOP (P)'!F15+'[1]DES (P)'!F15</f>
        <v>437</v>
      </c>
      <c r="G15" s="63">
        <f t="shared" ref="G15:U15" si="3">+SUM(G10:G14)</f>
        <v>4</v>
      </c>
      <c r="H15" s="63">
        <f t="shared" si="3"/>
        <v>3</v>
      </c>
      <c r="I15" s="63">
        <f t="shared" si="3"/>
        <v>16</v>
      </c>
      <c r="J15" s="63">
        <f t="shared" si="3"/>
        <v>13</v>
      </c>
      <c r="K15" s="63">
        <f t="shared" si="3"/>
        <v>0</v>
      </c>
      <c r="L15" s="63">
        <f t="shared" si="3"/>
        <v>1</v>
      </c>
      <c r="M15" s="63">
        <f t="shared" si="3"/>
        <v>3</v>
      </c>
      <c r="N15" s="63">
        <f t="shared" si="3"/>
        <v>2</v>
      </c>
      <c r="O15" s="63">
        <f t="shared" si="3"/>
        <v>4</v>
      </c>
      <c r="P15" s="63">
        <f t="shared" si="3"/>
        <v>4</v>
      </c>
      <c r="Q15" s="63">
        <f t="shared" si="3"/>
        <v>19</v>
      </c>
      <c r="R15" s="63">
        <f t="shared" si="3"/>
        <v>15</v>
      </c>
      <c r="S15" s="63">
        <f t="shared" si="3"/>
        <v>23</v>
      </c>
      <c r="T15" s="63">
        <f t="shared" si="3"/>
        <v>19</v>
      </c>
      <c r="U15" s="63">
        <f t="shared" si="3"/>
        <v>42</v>
      </c>
      <c r="V15" s="64">
        <f>+U15/E15*100</f>
        <v>24.212935472526969</v>
      </c>
      <c r="W15" s="63">
        <f>+SUM(W10:W14)</f>
        <v>40</v>
      </c>
      <c r="X15" s="63">
        <f>+SUM(X10:X14)</f>
        <v>30</v>
      </c>
      <c r="Y15" s="63">
        <f>+SUM(Y10:Y14)</f>
        <v>193</v>
      </c>
      <c r="Z15" s="63">
        <f>+SUM(Z10:Z14)</f>
        <v>144</v>
      </c>
      <c r="AA15" s="63">
        <f>+SUM(AA10:AA14)</f>
        <v>407</v>
      </c>
      <c r="AB15" s="63">
        <f>SUM(AB10:AB14)</f>
        <v>431</v>
      </c>
      <c r="AC15" s="63">
        <f t="shared" ref="AC15:AP15" si="4">+SUM(AC10:AC14)</f>
        <v>0</v>
      </c>
      <c r="AD15" s="63">
        <f t="shared" si="4"/>
        <v>0</v>
      </c>
      <c r="AE15" s="63">
        <f t="shared" si="4"/>
        <v>0</v>
      </c>
      <c r="AF15" s="63">
        <f t="shared" si="4"/>
        <v>0</v>
      </c>
      <c r="AG15" s="63">
        <f t="shared" si="4"/>
        <v>0</v>
      </c>
      <c r="AH15" s="63">
        <f t="shared" si="4"/>
        <v>0</v>
      </c>
      <c r="AI15" s="63">
        <f t="shared" si="4"/>
        <v>0</v>
      </c>
      <c r="AJ15" s="63">
        <f t="shared" si="4"/>
        <v>0</v>
      </c>
      <c r="AK15" s="63">
        <f t="shared" si="4"/>
        <v>1064</v>
      </c>
      <c r="AL15" s="63">
        <f t="shared" si="4"/>
        <v>1078</v>
      </c>
      <c r="AM15" s="63">
        <f t="shared" si="4"/>
        <v>2142</v>
      </c>
      <c r="AN15" s="63">
        <f t="shared" si="4"/>
        <v>508</v>
      </c>
      <c r="AO15" s="63">
        <f t="shared" si="4"/>
        <v>555</v>
      </c>
      <c r="AP15" s="65">
        <f t="shared" si="4"/>
        <v>1063</v>
      </c>
      <c r="AR15" s="3"/>
      <c r="AS15" s="3"/>
      <c r="AT15" s="3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63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7" t="s">
        <v>24</v>
      </c>
      <c r="W16" s="67"/>
      <c r="X16" s="67"/>
      <c r="Y16" s="67"/>
      <c r="Z16" s="67"/>
      <c r="AA16" s="67"/>
      <c r="AB16" s="68">
        <f>AB15/F15</f>
        <v>0.98627002288329524</v>
      </c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R16" s="3"/>
      <c r="AS16" s="3"/>
      <c r="AT16" s="3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>
      <c r="A17" s="66"/>
      <c r="B17" s="66"/>
      <c r="C17" s="66"/>
      <c r="D17" s="69" t="s">
        <v>25</v>
      </c>
      <c r="E17" s="69"/>
      <c r="F17" s="69"/>
      <c r="G17" s="69"/>
      <c r="H17" s="69"/>
      <c r="I17" s="70"/>
      <c r="J17" s="70"/>
      <c r="K17" s="70"/>
      <c r="L17" s="71"/>
      <c r="M17" s="71"/>
      <c r="N17" s="66"/>
      <c r="O17" s="66"/>
      <c r="P17" s="66"/>
      <c r="Q17" s="66"/>
      <c r="R17" s="66"/>
      <c r="S17" s="66"/>
      <c r="T17" s="66"/>
      <c r="U17" s="66"/>
      <c r="V17" s="67"/>
      <c r="W17" s="67"/>
      <c r="X17" s="67"/>
      <c r="Y17" s="67"/>
      <c r="Z17" s="67"/>
      <c r="AA17" s="67"/>
      <c r="AB17" s="72"/>
      <c r="AC17" s="73"/>
      <c r="AD17" s="73"/>
      <c r="AE17" s="73"/>
      <c r="AF17" s="73"/>
      <c r="AG17" s="73"/>
      <c r="AH17" s="66"/>
      <c r="AI17" s="66"/>
      <c r="AJ17" s="66"/>
      <c r="AK17" s="66"/>
      <c r="AL17" s="66"/>
      <c r="AM17" s="66"/>
      <c r="AN17" s="66"/>
      <c r="AO17" s="66"/>
      <c r="AP17" s="66"/>
      <c r="AR17" s="3"/>
      <c r="AS17" s="3"/>
      <c r="AT17" s="3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>
      <c r="A18" s="66"/>
      <c r="B18" s="66"/>
      <c r="C18" s="66"/>
      <c r="D18" s="74" t="str">
        <f>[1]INFOUTAMA!F19</f>
        <v>Kepala Puskesmas</v>
      </c>
      <c r="E18" s="74"/>
      <c r="F18" s="74"/>
      <c r="G18" s="74"/>
      <c r="H18" s="74"/>
      <c r="I18" s="70"/>
      <c r="J18" s="70"/>
      <c r="K18" s="70"/>
      <c r="L18" s="71"/>
      <c r="M18" s="71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 t="s">
        <v>26</v>
      </c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R18" s="3"/>
      <c r="AS18" s="3"/>
      <c r="AT18" s="3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R19" s="3"/>
      <c r="AS19" s="3"/>
      <c r="AT19" s="3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R20" s="3"/>
      <c r="AS20" s="3"/>
      <c r="AT20" s="3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R21" s="3"/>
      <c r="AS21" s="3"/>
      <c r="AT21" s="3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R22" s="3"/>
      <c r="AS22" s="3"/>
      <c r="AT22" s="3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>
      <c r="A23" s="66"/>
      <c r="B23" s="66"/>
      <c r="C23" s="66"/>
      <c r="D23" s="75" t="str">
        <f>[1]INFOUTAMA!F18</f>
        <v>dr farida angrijani nuna</v>
      </c>
      <c r="E23" s="75"/>
      <c r="F23" s="75"/>
      <c r="G23" s="75"/>
      <c r="H23" s="75"/>
      <c r="I23" s="76"/>
      <c r="J23" s="76"/>
      <c r="K23" s="76"/>
      <c r="L23" s="77"/>
      <c r="M23" s="77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78" t="str">
        <f>[1]INFOUTAMA!F17</f>
        <v xml:space="preserve">    Danu Bayu Prastika, A.Md.Keb</v>
      </c>
      <c r="AD23" s="78"/>
      <c r="AE23" s="78"/>
      <c r="AF23" s="78"/>
      <c r="AG23" s="78"/>
      <c r="AH23" s="79"/>
      <c r="AI23" s="76"/>
      <c r="AJ23" s="76"/>
      <c r="AK23" s="76"/>
      <c r="AL23" s="77"/>
      <c r="AM23" s="77"/>
      <c r="AN23" s="77"/>
      <c r="AO23" s="77"/>
      <c r="AP23" s="66"/>
      <c r="AR23" s="3"/>
      <c r="AS23" s="3"/>
      <c r="AT23" s="3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>
      <c r="A24" s="66"/>
      <c r="B24" s="66"/>
      <c r="C24" s="66"/>
      <c r="D24" s="80" t="s">
        <v>27</v>
      </c>
      <c r="E24" s="70" t="str">
        <f>[1]INFOUTAMA!G18</f>
        <v>19661227 198901 2 002</v>
      </c>
      <c r="F24" s="70"/>
      <c r="G24" s="70"/>
      <c r="H24" s="70"/>
      <c r="I24" s="70"/>
      <c r="J24" s="70"/>
      <c r="K24" s="70"/>
      <c r="L24" s="70"/>
      <c r="M24" s="70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 t="s">
        <v>27</v>
      </c>
      <c r="AD24" s="81" t="str">
        <f>[1]INFOUTAMA!G17</f>
        <v>19960326 202012 2 005</v>
      </c>
      <c r="AE24" s="66"/>
      <c r="AF24" s="66"/>
      <c r="AG24" s="66"/>
      <c r="AH24" s="81"/>
      <c r="AI24" s="81"/>
      <c r="AJ24" s="66"/>
      <c r="AK24" s="66"/>
      <c r="AL24" s="66"/>
      <c r="AM24" s="66"/>
      <c r="AN24" s="66"/>
      <c r="AO24" s="66"/>
      <c r="AP24" s="66"/>
      <c r="AR24" s="3"/>
      <c r="AS24" s="3"/>
      <c r="AT24" s="3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R25" s="3"/>
      <c r="AS25" s="3"/>
      <c r="AT25" s="3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R26" s="3"/>
      <c r="AS26" s="3"/>
      <c r="AT26" s="3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R27" s="3"/>
      <c r="AS27" s="3"/>
      <c r="AT27" s="3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>
      <c r="A28" s="82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R28" s="3"/>
      <c r="AS28" s="3"/>
      <c r="AT28" s="3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>
      <c r="A29" s="82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R29" s="3"/>
      <c r="AS29" s="3"/>
      <c r="AT29" s="3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>
      <c r="A30" s="82"/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R30" s="3"/>
      <c r="AS30" s="3"/>
      <c r="AT30" s="3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s="88" customFormat="1">
      <c r="A31" s="83"/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6"/>
      <c r="AS31" s="86"/>
      <c r="AT31" s="86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</row>
    <row r="32" spans="1:63" s="88" customFormat="1">
      <c r="A32" s="83"/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5"/>
      <c r="AR32" s="86"/>
      <c r="AS32" s="86"/>
      <c r="AT32" s="86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</row>
    <row r="33" spans="1:63" s="88" customFormat="1">
      <c r="A33" s="83"/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5"/>
      <c r="AR33" s="86"/>
      <c r="AS33" s="86"/>
      <c r="AT33" s="86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</row>
    <row r="34" spans="1:63" s="88" customFormat="1">
      <c r="A34" s="83"/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5"/>
      <c r="AR34" s="86"/>
      <c r="AS34" s="86"/>
      <c r="AT34" s="86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</row>
    <row r="35" spans="1:63" s="88" customFormat="1">
      <c r="A35" s="83"/>
      <c r="B35" s="83"/>
      <c r="C35" s="83"/>
      <c r="D35" s="83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85"/>
      <c r="AR35" s="86"/>
      <c r="AS35" s="86"/>
      <c r="AT35" s="86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</row>
    <row r="36" spans="1:63" s="88" customForma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85"/>
      <c r="AR36" s="86"/>
      <c r="AS36" s="86"/>
      <c r="AT36" s="86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</row>
    <row r="37" spans="1:63" s="88" customFormat="1">
      <c r="A37" s="89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3"/>
      <c r="X37" s="83"/>
      <c r="Y37" s="83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5"/>
      <c r="AR37" s="86"/>
      <c r="AS37" s="86"/>
      <c r="AT37" s="86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</row>
    <row r="38" spans="1:63" s="88" customFormat="1">
      <c r="A38" s="89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3"/>
      <c r="X38" s="83"/>
      <c r="Y38" s="83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5"/>
      <c r="AR38" s="86"/>
      <c r="AS38" s="86"/>
      <c r="AT38" s="86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</row>
    <row r="39" spans="1:63" s="88" customFormat="1">
      <c r="A39" s="89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3"/>
      <c r="X39" s="83"/>
      <c r="Y39" s="83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5"/>
      <c r="AR39" s="86"/>
      <c r="AS39" s="86"/>
      <c r="AT39" s="86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</row>
    <row r="40" spans="1:63" s="88" customFormat="1">
      <c r="A40" s="89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3"/>
      <c r="X40" s="83"/>
      <c r="Y40" s="83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5"/>
      <c r="AR40" s="86"/>
      <c r="AS40" s="86"/>
      <c r="AT40" s="86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</row>
    <row r="41" spans="1:63" s="88" customFormat="1">
      <c r="A41" s="89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3"/>
      <c r="X41" s="83"/>
      <c r="Y41" s="83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5"/>
      <c r="AR41" s="86"/>
      <c r="AS41" s="86"/>
      <c r="AT41" s="86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</row>
    <row r="42" spans="1:63" s="88" customForma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3"/>
      <c r="X42" s="83"/>
      <c r="Y42" s="83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5"/>
      <c r="AR42" s="86"/>
      <c r="AS42" s="86"/>
      <c r="AT42" s="86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</row>
    <row r="43" spans="1:63" s="88" customForma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3"/>
      <c r="X43" s="83"/>
      <c r="Y43" s="83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85"/>
      <c r="AR43" s="86"/>
      <c r="AS43" s="86"/>
      <c r="AT43" s="86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</row>
    <row r="44" spans="1:63" s="88" customForma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3"/>
      <c r="X44" s="83"/>
      <c r="Y44" s="83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5"/>
      <c r="AR44" s="86"/>
      <c r="AS44" s="86"/>
      <c r="AT44" s="86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</row>
    <row r="45" spans="1:63" s="88" customForma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3"/>
      <c r="X45" s="83"/>
      <c r="Y45" s="83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5"/>
      <c r="AR45" s="86"/>
      <c r="AS45" s="86"/>
      <c r="AT45" s="86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</row>
    <row r="46" spans="1:63" s="88" customForma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3"/>
      <c r="X46" s="83"/>
      <c r="Y46" s="83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5"/>
      <c r="AR46" s="86"/>
      <c r="AS46" s="86"/>
      <c r="AT46" s="86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</row>
    <row r="47" spans="1:63" s="88" customForma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3"/>
      <c r="X47" s="83"/>
      <c r="Y47" s="83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5"/>
      <c r="AR47" s="86"/>
      <c r="AS47" s="86"/>
      <c r="AT47" s="86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</row>
    <row r="48" spans="1:63" s="88" customForma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3"/>
      <c r="X48" s="83"/>
      <c r="Y48" s="83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5"/>
      <c r="AR48" s="86"/>
      <c r="AS48" s="86"/>
      <c r="AT48" s="86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</row>
    <row r="49" spans="1:85" s="88" customFormat="1">
      <c r="A49" s="89"/>
      <c r="B49" s="89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3"/>
      <c r="X49" s="83"/>
      <c r="Y49" s="83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5"/>
      <c r="AR49" s="86"/>
      <c r="AS49" s="86"/>
      <c r="AT49" s="86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</row>
    <row r="50" spans="1:85" s="88" customFormat="1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3"/>
      <c r="X50" s="83"/>
      <c r="Y50" s="83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85"/>
      <c r="AR50" s="86"/>
      <c r="AS50" s="86"/>
      <c r="AT50" s="86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</row>
    <row r="51" spans="1:85" s="88" customForma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3"/>
      <c r="X51" s="83"/>
      <c r="Y51" s="83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5"/>
      <c r="AR51" s="86"/>
      <c r="AS51" s="86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</row>
    <row r="52" spans="1:85" s="88" customForma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3"/>
      <c r="X52" s="83"/>
      <c r="Y52" s="83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5"/>
      <c r="AR52" s="86"/>
      <c r="AS52" s="86"/>
      <c r="AT52" s="86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</row>
    <row r="53" spans="1:85" s="88" customForma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3"/>
      <c r="X53" s="83"/>
      <c r="Y53" s="83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5"/>
      <c r="AR53" s="86"/>
      <c r="AS53" s="86"/>
      <c r="AT53" s="86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</row>
    <row r="54" spans="1:85" s="88" customForma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3"/>
      <c r="Y54" s="83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6"/>
      <c r="AS54" s="86"/>
      <c r="AT54" s="86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</row>
    <row r="55" spans="1:85" s="93" customForma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3"/>
      <c r="Y55" s="83"/>
      <c r="Z55" s="89"/>
      <c r="AA55" s="89"/>
      <c r="AB55" s="89"/>
      <c r="AC55" s="89"/>
      <c r="AD55" s="89"/>
      <c r="AE55" s="89"/>
      <c r="AF55" s="89"/>
      <c r="AG55" s="89"/>
      <c r="AH55" s="89"/>
      <c r="AI55" s="89"/>
      <c r="AJ55" s="89"/>
      <c r="AK55" s="89"/>
      <c r="AL55" s="89"/>
      <c r="AM55" s="89"/>
      <c r="AN55" s="89"/>
      <c r="AO55" s="89"/>
      <c r="AP55" s="89"/>
      <c r="AQ55" s="90"/>
      <c r="AR55" s="91"/>
      <c r="AS55" s="91"/>
      <c r="AT55" s="91"/>
      <c r="AU55" s="92"/>
      <c r="AV55" s="92"/>
      <c r="AW55" s="92"/>
      <c r="AX55" s="92"/>
      <c r="AY55" s="92"/>
      <c r="AZ55" s="92"/>
      <c r="BA55" s="92"/>
      <c r="BB55" s="92"/>
      <c r="BC55" s="92"/>
      <c r="BD55" s="92"/>
      <c r="BE55" s="92"/>
      <c r="BF55" s="92"/>
      <c r="BG55" s="92"/>
      <c r="BH55" s="92"/>
      <c r="BI55" s="92"/>
      <c r="BJ55" s="92"/>
      <c r="BK55" s="92"/>
    </row>
    <row r="56" spans="1:85" s="93" customForma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3"/>
      <c r="Y56" s="83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90"/>
      <c r="AR56" s="91"/>
      <c r="AS56" s="91"/>
      <c r="AT56" s="91"/>
      <c r="AU56" s="92"/>
      <c r="AV56" s="92"/>
      <c r="AW56" s="92"/>
      <c r="AX56" s="92"/>
      <c r="AY56" s="92"/>
      <c r="AZ56" s="92"/>
      <c r="BA56" s="92"/>
      <c r="BB56" s="92"/>
      <c r="BC56" s="92"/>
      <c r="BD56" s="92"/>
      <c r="BE56" s="92"/>
      <c r="BF56" s="92"/>
      <c r="BG56" s="92"/>
      <c r="BH56" s="92"/>
      <c r="BI56" s="92"/>
      <c r="BJ56" s="92"/>
      <c r="BK56" s="92"/>
    </row>
    <row r="57" spans="1:85" s="93" customForma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3"/>
      <c r="Y57" s="83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90"/>
      <c r="AR57" s="91"/>
      <c r="AS57" s="91"/>
      <c r="AT57" s="91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</row>
    <row r="58" spans="1:85" s="93" customFormat="1">
      <c r="A58" s="89"/>
      <c r="B58" s="89"/>
      <c r="C58" s="89"/>
      <c r="D58" s="89"/>
      <c r="E58" s="89"/>
      <c r="F58" s="89"/>
      <c r="G58" s="94">
        <f>SUM(G15:J15)</f>
        <v>36</v>
      </c>
      <c r="H58" s="95"/>
      <c r="I58" s="94">
        <f>SUM(K15:N15)</f>
        <v>6</v>
      </c>
      <c r="J58" s="95"/>
      <c r="K58" s="94">
        <f>+K15+L15</f>
        <v>1</v>
      </c>
      <c r="L58" s="95"/>
      <c r="M58" s="94">
        <f>+M15+N15</f>
        <v>5</v>
      </c>
      <c r="N58" s="95"/>
      <c r="O58" s="89"/>
      <c r="P58" s="89"/>
      <c r="Q58" s="89"/>
      <c r="R58" s="89"/>
      <c r="S58" s="89"/>
      <c r="T58" s="89"/>
      <c r="U58" s="89"/>
      <c r="V58" s="89"/>
      <c r="W58" s="89"/>
      <c r="X58" s="83"/>
      <c r="Y58" s="83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90"/>
    </row>
    <row r="59" spans="1:85" s="93" customFormat="1">
      <c r="A59" s="89"/>
      <c r="B59" s="89"/>
      <c r="C59" s="89"/>
      <c r="D59" s="96"/>
      <c r="E59" s="96"/>
      <c r="F59" s="96"/>
      <c r="G59" s="96"/>
      <c r="H59" s="96"/>
      <c r="I59" s="96"/>
      <c r="J59" s="96"/>
      <c r="K59" s="96"/>
      <c r="L59" s="97"/>
      <c r="M59" s="97"/>
      <c r="N59" s="89"/>
      <c r="O59" s="89"/>
      <c r="P59" s="89"/>
      <c r="Q59" s="89"/>
      <c r="R59" s="89"/>
      <c r="S59" s="89" t="s">
        <v>21</v>
      </c>
      <c r="T59" s="89" t="s">
        <v>22</v>
      </c>
      <c r="U59" s="89"/>
      <c r="V59" s="89"/>
      <c r="W59" s="89"/>
      <c r="X59" s="83"/>
      <c r="Y59" s="83"/>
      <c r="Z59" s="89"/>
      <c r="AA59" s="89"/>
      <c r="AB59" s="89"/>
      <c r="AC59" s="89"/>
      <c r="AD59" s="89"/>
      <c r="AE59" s="89"/>
      <c r="AF59" s="89"/>
      <c r="AG59" s="89"/>
      <c r="AH59" s="89"/>
      <c r="AI59" s="89" t="s">
        <v>21</v>
      </c>
      <c r="AJ59" s="89" t="s">
        <v>22</v>
      </c>
      <c r="AK59" s="89"/>
      <c r="AL59" s="89"/>
      <c r="AM59" s="89"/>
      <c r="AN59" s="89"/>
      <c r="AO59" s="89"/>
      <c r="AP59" s="89"/>
      <c r="AQ59" s="90"/>
    </row>
    <row r="60" spans="1:85" s="93" customFormat="1">
      <c r="A60" s="89"/>
      <c r="B60" s="89"/>
      <c r="C60" s="89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89"/>
      <c r="O60" s="98"/>
      <c r="P60" s="89"/>
      <c r="Q60" s="89"/>
      <c r="R60" s="89"/>
      <c r="S60" s="98">
        <f>S15</f>
        <v>23</v>
      </c>
      <c r="T60" s="98">
        <f>T15</f>
        <v>19</v>
      </c>
      <c r="U60" s="89"/>
      <c r="V60" s="89"/>
      <c r="W60" s="89"/>
      <c r="X60" s="83"/>
      <c r="Y60" s="83"/>
      <c r="Z60" s="89"/>
      <c r="AA60" s="89"/>
      <c r="AB60" s="89"/>
      <c r="AC60" s="89"/>
      <c r="AD60" s="89"/>
      <c r="AE60" s="89"/>
      <c r="AF60" s="89"/>
      <c r="AG60" s="89"/>
      <c r="AH60" s="89"/>
      <c r="AI60" s="98">
        <f>AI15</f>
        <v>0</v>
      </c>
      <c r="AJ60" s="98">
        <f>AJ15</f>
        <v>0</v>
      </c>
      <c r="AK60" s="89"/>
      <c r="AL60" s="89"/>
      <c r="AM60" s="89"/>
      <c r="AN60" s="89"/>
      <c r="AO60" s="89"/>
      <c r="AP60" s="89"/>
      <c r="AQ60" s="90"/>
    </row>
    <row r="61" spans="1:85" s="93" customFormat="1">
      <c r="A61" s="89"/>
      <c r="B61" s="89"/>
      <c r="C61" s="89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89"/>
      <c r="O61" s="98"/>
      <c r="P61" s="89"/>
      <c r="Q61" s="89"/>
      <c r="R61" s="89"/>
      <c r="S61" s="89"/>
      <c r="T61" s="89"/>
      <c r="U61" s="89"/>
      <c r="V61" s="89"/>
      <c r="W61" s="89"/>
      <c r="X61" s="83"/>
      <c r="Y61" s="83"/>
      <c r="Z61" s="89"/>
      <c r="AA61" s="89"/>
      <c r="AB61" s="89"/>
      <c r="AC61" s="89"/>
      <c r="AD61" s="89"/>
      <c r="AE61" s="89"/>
      <c r="AF61" s="89"/>
      <c r="AG61" s="89"/>
      <c r="AH61" s="89"/>
      <c r="AI61" s="99">
        <f>+AI60+AJ60</f>
        <v>0</v>
      </c>
      <c r="AJ61" s="100"/>
      <c r="AK61" s="89"/>
      <c r="AL61" s="89"/>
      <c r="AM61" s="89"/>
      <c r="AN61" s="89"/>
      <c r="AO61" s="89"/>
      <c r="AP61" s="89"/>
      <c r="AQ61" s="90"/>
    </row>
    <row r="62" spans="1:85" s="93" customFormat="1">
      <c r="A62" s="89"/>
      <c r="B62" s="89"/>
      <c r="C62" s="89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89"/>
      <c r="O62" s="100" t="s">
        <v>10</v>
      </c>
      <c r="P62" s="100"/>
      <c r="Q62" s="100"/>
      <c r="R62" s="100"/>
      <c r="S62" s="100"/>
      <c r="T62" s="100"/>
      <c r="U62" s="89"/>
      <c r="V62" s="89"/>
      <c r="W62" s="89"/>
      <c r="X62" s="83"/>
      <c r="Y62" s="83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90"/>
    </row>
    <row r="63" spans="1:85" s="93" customFormat="1">
      <c r="A63" s="89"/>
      <c r="B63" s="89"/>
      <c r="C63" s="89"/>
      <c r="D63" s="89" t="s">
        <v>10</v>
      </c>
      <c r="E63" s="98">
        <f>G58</f>
        <v>36</v>
      </c>
      <c r="F63" s="98"/>
      <c r="G63" s="89"/>
      <c r="H63" s="89" t="s">
        <v>10</v>
      </c>
      <c r="I63" s="101">
        <f>+E63/G65</f>
        <v>8.0178173719376397E-2</v>
      </c>
      <c r="J63" s="89"/>
      <c r="K63" s="89"/>
      <c r="L63" s="89"/>
      <c r="M63" s="89"/>
      <c r="N63" s="89"/>
      <c r="O63" s="95" t="s">
        <v>17</v>
      </c>
      <c r="P63" s="95"/>
      <c r="Q63" s="95" t="s">
        <v>18</v>
      </c>
      <c r="R63" s="95"/>
      <c r="S63" s="95" t="s">
        <v>28</v>
      </c>
      <c r="T63" s="95"/>
      <c r="U63" s="89"/>
      <c r="V63" s="89"/>
      <c r="W63" s="89"/>
      <c r="X63" s="83"/>
      <c r="Y63" s="83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90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</row>
    <row r="64" spans="1:85" s="93" customFormat="1">
      <c r="A64" s="89"/>
      <c r="B64" s="89"/>
      <c r="C64" s="89"/>
      <c r="D64" s="89" t="s">
        <v>11</v>
      </c>
      <c r="E64" s="98">
        <f>I58</f>
        <v>6</v>
      </c>
      <c r="F64" s="98"/>
      <c r="G64" s="89"/>
      <c r="H64" s="89" t="s">
        <v>11</v>
      </c>
      <c r="I64" s="101">
        <f>+E64/G65</f>
        <v>1.3363028953229399E-2</v>
      </c>
      <c r="J64" s="89"/>
      <c r="K64" s="89"/>
      <c r="L64" s="89"/>
      <c r="M64" s="89"/>
      <c r="N64" s="89"/>
      <c r="O64" s="103" t="s">
        <v>21</v>
      </c>
      <c r="P64" s="103" t="s">
        <v>22</v>
      </c>
      <c r="Q64" s="103" t="s">
        <v>21</v>
      </c>
      <c r="R64" s="103" t="s">
        <v>22</v>
      </c>
      <c r="S64" s="103" t="s">
        <v>21</v>
      </c>
      <c r="T64" s="103" t="s">
        <v>22</v>
      </c>
      <c r="U64" s="89"/>
      <c r="V64" s="89"/>
      <c r="W64" s="89"/>
      <c r="X64" s="83"/>
      <c r="Y64" s="83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90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</row>
    <row r="65" spans="1:85" s="93" customFormat="1">
      <c r="A65" s="89"/>
      <c r="B65" s="89"/>
      <c r="C65" s="89"/>
      <c r="D65" s="89" t="s">
        <v>14</v>
      </c>
      <c r="E65" s="98">
        <f>AA15</f>
        <v>407</v>
      </c>
      <c r="F65" s="98"/>
      <c r="G65" s="98">
        <f>+SUM(E63:E65)</f>
        <v>449</v>
      </c>
      <c r="H65" s="89" t="s">
        <v>14</v>
      </c>
      <c r="I65" s="101">
        <f>+E65/G65</f>
        <v>0.90645879732739421</v>
      </c>
      <c r="J65" s="89"/>
      <c r="K65" s="89"/>
      <c r="L65" s="89"/>
      <c r="M65" s="89"/>
      <c r="N65" s="89"/>
      <c r="O65" s="98">
        <f>O15</f>
        <v>4</v>
      </c>
      <c r="P65" s="98">
        <f>P15</f>
        <v>4</v>
      </c>
      <c r="Q65" s="98">
        <f>Q15</f>
        <v>19</v>
      </c>
      <c r="R65" s="98">
        <f>R15</f>
        <v>15</v>
      </c>
      <c r="S65" s="98">
        <f>AN15</f>
        <v>508</v>
      </c>
      <c r="T65" s="98">
        <f>AO15</f>
        <v>555</v>
      </c>
      <c r="U65" s="89"/>
      <c r="V65" s="89"/>
      <c r="W65" s="89"/>
      <c r="X65" s="83"/>
      <c r="Y65" s="83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90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</row>
    <row r="66" spans="1:85" s="93" customFormat="1">
      <c r="A66" s="89"/>
      <c r="B66" s="89"/>
      <c r="C66" s="89"/>
      <c r="D66" s="89" t="s">
        <v>29</v>
      </c>
      <c r="E66" s="98">
        <f>AI61</f>
        <v>0</v>
      </c>
      <c r="F66" s="98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3"/>
      <c r="Y66" s="83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90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</row>
    <row r="67" spans="1:85" s="93" customFormat="1">
      <c r="A67" s="89"/>
      <c r="B67" s="89"/>
      <c r="C67" s="89"/>
      <c r="D67" s="89"/>
      <c r="E67" s="98"/>
      <c r="F67" s="98"/>
      <c r="G67" s="89"/>
      <c r="H67" s="89"/>
      <c r="I67" s="89"/>
      <c r="J67" s="89"/>
      <c r="K67" s="89"/>
      <c r="L67" s="89"/>
      <c r="M67" s="89"/>
      <c r="N67" s="89"/>
      <c r="O67" s="89" t="s">
        <v>21</v>
      </c>
      <c r="P67" s="89" t="s">
        <v>22</v>
      </c>
      <c r="Q67" s="89"/>
      <c r="R67" s="89"/>
      <c r="S67" s="89"/>
      <c r="T67" s="89"/>
      <c r="U67" s="89"/>
      <c r="V67" s="89"/>
      <c r="W67" s="89"/>
      <c r="X67" s="83"/>
      <c r="Y67" s="83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90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</row>
    <row r="68" spans="1:85" s="93" customFormat="1">
      <c r="A68" s="89"/>
      <c r="B68" s="89"/>
      <c r="C68" s="89"/>
      <c r="D68" s="89" t="s">
        <v>30</v>
      </c>
      <c r="E68" s="98">
        <f>AP15</f>
        <v>1063</v>
      </c>
      <c r="F68" s="98"/>
      <c r="G68" s="89"/>
      <c r="H68" s="89"/>
      <c r="I68" s="89"/>
      <c r="J68" s="89"/>
      <c r="K68" s="89"/>
      <c r="L68" s="89"/>
      <c r="M68" s="89"/>
      <c r="N68" s="89" t="str">
        <f>O63</f>
        <v>&lt; 1 th</v>
      </c>
      <c r="O68" s="98">
        <f>O65</f>
        <v>4</v>
      </c>
      <c r="P68" s="98">
        <f>P65</f>
        <v>4</v>
      </c>
      <c r="Q68" s="89"/>
      <c r="R68" s="89"/>
      <c r="S68" s="89"/>
      <c r="T68" s="89"/>
      <c r="U68" s="89"/>
      <c r="V68" s="89"/>
      <c r="W68" s="89"/>
      <c r="X68" s="83"/>
      <c r="Y68" s="83"/>
      <c r="Z68" s="89"/>
      <c r="AA68" s="89"/>
      <c r="AB68" s="89"/>
      <c r="AC68" s="104"/>
      <c r="AD68" s="104"/>
      <c r="AE68" s="104"/>
      <c r="AF68" s="104"/>
      <c r="AG68" s="104"/>
      <c r="AH68" s="104"/>
      <c r="AI68" s="105"/>
      <c r="AJ68" s="105"/>
      <c r="AK68" s="105"/>
      <c r="AL68" s="106"/>
      <c r="AM68" s="106"/>
      <c r="AN68" s="106"/>
      <c r="AO68" s="106"/>
      <c r="AP68" s="89"/>
      <c r="AQ68" s="90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</row>
    <row r="69" spans="1:85" s="93" customFormat="1">
      <c r="A69" s="89"/>
      <c r="B69" s="89"/>
      <c r="C69" s="89"/>
      <c r="D69" s="89" t="s">
        <v>31</v>
      </c>
      <c r="E69" s="98">
        <f>AM15</f>
        <v>2142</v>
      </c>
      <c r="F69" s="98"/>
      <c r="G69" s="89"/>
      <c r="H69" s="89"/>
      <c r="I69" s="89"/>
      <c r="J69" s="89"/>
      <c r="K69" s="89"/>
      <c r="L69" s="89"/>
      <c r="M69" s="89"/>
      <c r="N69" s="89" t="str">
        <f>Q63</f>
        <v>1-&lt;5 Th</v>
      </c>
      <c r="O69" s="98">
        <f>Q65</f>
        <v>19</v>
      </c>
      <c r="P69" s="98">
        <f>R65</f>
        <v>15</v>
      </c>
      <c r="Q69" s="89"/>
      <c r="R69" s="89"/>
      <c r="S69" s="89"/>
      <c r="T69" s="89"/>
      <c r="U69" s="89"/>
      <c r="V69" s="89"/>
      <c r="W69" s="89"/>
      <c r="X69" s="83"/>
      <c r="Y69" s="83"/>
      <c r="Z69" s="89"/>
      <c r="AA69" s="89"/>
      <c r="AB69" s="89"/>
      <c r="AC69" s="89"/>
      <c r="AD69" s="107"/>
      <c r="AE69" s="89"/>
      <c r="AF69" s="89"/>
      <c r="AG69" s="89"/>
      <c r="AH69" s="107"/>
      <c r="AI69" s="107"/>
      <c r="AJ69" s="89"/>
      <c r="AK69" s="89"/>
      <c r="AL69" s="89"/>
      <c r="AM69" s="89"/>
      <c r="AN69" s="89"/>
      <c r="AO69" s="89"/>
      <c r="AP69" s="89"/>
      <c r="AQ69" s="90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</row>
    <row r="70" spans="1:85" s="93" customFormat="1">
      <c r="A70" s="89"/>
      <c r="B70" s="89"/>
      <c r="C70" s="89"/>
      <c r="D70" s="89"/>
      <c r="E70" s="98"/>
      <c r="F70" s="98"/>
      <c r="G70" s="89"/>
      <c r="H70" s="89"/>
      <c r="I70" s="89"/>
      <c r="J70" s="89"/>
      <c r="K70" s="89"/>
      <c r="L70" s="89"/>
      <c r="M70" s="89"/>
      <c r="N70" s="89" t="str">
        <f>S63</f>
        <v>≥ 5 Th</v>
      </c>
      <c r="O70" s="98">
        <f>S65</f>
        <v>508</v>
      </c>
      <c r="P70" s="98">
        <f>T65</f>
        <v>555</v>
      </c>
      <c r="Q70" s="89"/>
      <c r="R70" s="89"/>
      <c r="S70" s="89"/>
      <c r="T70" s="89"/>
      <c r="U70" s="89"/>
      <c r="V70" s="89"/>
      <c r="W70" s="89"/>
      <c r="X70" s="83"/>
      <c r="Y70" s="83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90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</row>
    <row r="71" spans="1:85" s="93" customFormat="1">
      <c r="A71" s="89"/>
      <c r="B71" s="89"/>
      <c r="C71" s="89"/>
      <c r="D71" s="89" t="s">
        <v>32</v>
      </c>
      <c r="E71" s="98">
        <f>+E64+E63</f>
        <v>42</v>
      </c>
      <c r="F71" s="98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3"/>
      <c r="Y71" s="83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90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</row>
    <row r="72" spans="1:85" s="93" customFormat="1">
      <c r="A72" s="89"/>
      <c r="B72" s="89"/>
      <c r="C72" s="89"/>
      <c r="D72" s="89" t="s">
        <v>30</v>
      </c>
      <c r="E72" s="98">
        <f>E68</f>
        <v>1063</v>
      </c>
      <c r="F72" s="98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3"/>
      <c r="Y72" s="83"/>
      <c r="Z72" s="89"/>
      <c r="AA72" s="89"/>
      <c r="AB72" s="89"/>
      <c r="AC72" s="89"/>
      <c r="AD72" s="89"/>
      <c r="AE72" s="89"/>
      <c r="AF72" s="89"/>
      <c r="AG72" s="89"/>
      <c r="AH72" s="89"/>
      <c r="AI72" s="89"/>
      <c r="AJ72" s="89"/>
      <c r="AK72" s="89"/>
      <c r="AL72" s="89"/>
      <c r="AM72" s="89"/>
      <c r="AN72" s="89"/>
      <c r="AO72" s="89"/>
      <c r="AP72" s="89"/>
      <c r="AQ72" s="90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</row>
    <row r="73" spans="1:85" s="93" customFormat="1">
      <c r="A73" s="89"/>
      <c r="B73" s="89"/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3"/>
      <c r="Y73" s="83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90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</row>
    <row r="74" spans="1:85" s="93" customFormat="1">
      <c r="A74" s="89"/>
      <c r="B74" s="89"/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3"/>
      <c r="Y74" s="83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90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</row>
    <row r="75" spans="1:85" s="93" customFormat="1" ht="25.5">
      <c r="A75" s="89"/>
      <c r="B75" s="89"/>
      <c r="C75" s="108" t="s">
        <v>16</v>
      </c>
      <c r="D75" s="109" t="s">
        <v>10</v>
      </c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3"/>
      <c r="Y75" s="83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90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</row>
    <row r="76" spans="1:85" s="93" customFormat="1">
      <c r="A76" s="89"/>
      <c r="B76" s="89" t="str">
        <f>B10</f>
        <v>Arjowinangun</v>
      </c>
      <c r="C76" s="98">
        <f>AM10</f>
        <v>811</v>
      </c>
      <c r="D76" s="98">
        <f>AP10</f>
        <v>392</v>
      </c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3"/>
      <c r="Y76" s="83"/>
      <c r="Z76" s="89"/>
      <c r="AA76" s="89"/>
      <c r="AB76" s="89"/>
      <c r="AC76" s="89"/>
      <c r="AD76" s="89"/>
      <c r="AE76" s="89"/>
      <c r="AF76" s="89"/>
      <c r="AG76" s="89"/>
      <c r="AH76" s="89"/>
      <c r="AI76" s="89"/>
      <c r="AJ76" s="89"/>
      <c r="AK76" s="89"/>
      <c r="AL76" s="89"/>
      <c r="AM76" s="89"/>
      <c r="AN76" s="89"/>
      <c r="AO76" s="89"/>
      <c r="AP76" s="89"/>
      <c r="AQ76" s="90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</row>
    <row r="77" spans="1:85" s="93" customFormat="1">
      <c r="A77" s="89"/>
      <c r="B77" s="89" t="str">
        <f>B11</f>
        <v>Bumiayu</v>
      </c>
      <c r="C77" s="98">
        <f>AM11</f>
        <v>345</v>
      </c>
      <c r="D77" s="98">
        <f>AP11</f>
        <v>405</v>
      </c>
      <c r="E77" s="89"/>
      <c r="F77" s="89"/>
      <c r="G77" s="89"/>
      <c r="H77" s="89"/>
      <c r="I77" s="89"/>
      <c r="J77" s="89"/>
      <c r="K77" s="89"/>
      <c r="L77" s="89"/>
      <c r="M77" s="89">
        <f>[1]INFOUTAMA!$B$23</f>
        <v>2020</v>
      </c>
      <c r="N77" s="89">
        <f>[1]INFOUTAMA!$B$24</f>
        <v>2021</v>
      </c>
      <c r="O77" s="89">
        <f>[1]INFOUTAMA!$B$25</f>
        <v>2022</v>
      </c>
      <c r="P77" s="89">
        <f>[1]INFOUTAMA!$B$26</f>
        <v>2023</v>
      </c>
      <c r="Q77" s="89">
        <f>[1]INFOUTAMA!$B$27</f>
        <v>2024</v>
      </c>
      <c r="R77" s="89">
        <f>[1]INFOUTAMA!$B$28</f>
        <v>2025</v>
      </c>
      <c r="S77" s="89">
        <f>[1]INFOUTAMA!$B$29</f>
        <v>2026</v>
      </c>
      <c r="T77" s="89">
        <f>[1]INFOUTAMA!$B$30</f>
        <v>2026</v>
      </c>
      <c r="U77" s="89"/>
      <c r="V77" s="89"/>
      <c r="W77" s="89"/>
      <c r="X77" s="83"/>
      <c r="Y77" s="83"/>
      <c r="Z77" s="89"/>
      <c r="AA77" s="89"/>
      <c r="AB77" s="89"/>
      <c r="AC77" s="89"/>
      <c r="AD77" s="89"/>
      <c r="AE77" s="89"/>
      <c r="AF77" s="89"/>
      <c r="AG77" s="89"/>
      <c r="AH77" s="89"/>
      <c r="AI77" s="89"/>
      <c r="AJ77" s="89"/>
      <c r="AK77" s="89"/>
      <c r="AL77" s="89"/>
      <c r="AM77" s="89"/>
      <c r="AN77" s="89"/>
      <c r="AO77" s="89"/>
      <c r="AP77" s="89"/>
      <c r="AQ77" s="90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</row>
    <row r="78" spans="1:85" s="93" customFormat="1">
      <c r="A78" s="89"/>
      <c r="B78" s="89" t="str">
        <f>B12</f>
        <v>Telogowaru</v>
      </c>
      <c r="C78" s="98">
        <f>AM12</f>
        <v>272</v>
      </c>
      <c r="D78" s="98">
        <f>AP12</f>
        <v>81</v>
      </c>
      <c r="E78" s="89"/>
      <c r="F78" s="89"/>
      <c r="G78" s="89"/>
      <c r="H78" s="110"/>
      <c r="I78" s="89"/>
      <c r="J78" s="110"/>
      <c r="K78" s="110"/>
      <c r="L78" s="89" t="s">
        <v>33</v>
      </c>
      <c r="M78" s="110">
        <f>[1]INFOUTAMA!$C$23</f>
        <v>0</v>
      </c>
      <c r="N78" s="110">
        <f>[1]INFOUTAMA!$C$24</f>
        <v>0</v>
      </c>
      <c r="O78" s="110">
        <f>[1]INFOUTAMA!$C$25</f>
        <v>0</v>
      </c>
      <c r="P78" s="110">
        <f>[1]INFOUTAMA!$C$26</f>
        <v>0</v>
      </c>
      <c r="Q78" s="110">
        <f>[1]INFOUTAMA!$C$27</f>
        <v>0</v>
      </c>
      <c r="R78" s="110">
        <f>[1]INFOUTAMA!$C$28</f>
        <v>0</v>
      </c>
      <c r="S78" s="110">
        <f>[1]INFOUTAMA!$C$29</f>
        <v>0</v>
      </c>
      <c r="T78" s="110">
        <f>'Rekap (P)'!V15</f>
        <v>24.212935472526969</v>
      </c>
      <c r="U78" s="89"/>
      <c r="V78" s="89"/>
      <c r="W78" s="89"/>
      <c r="X78" s="83"/>
      <c r="Y78" s="83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90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</row>
    <row r="79" spans="1:85" s="93" customFormat="1">
      <c r="A79" s="89"/>
      <c r="B79" s="89" t="str">
        <f>B13</f>
        <v>Mergosono</v>
      </c>
      <c r="C79" s="98">
        <f>AM13</f>
        <v>709</v>
      </c>
      <c r="D79" s="98">
        <f>AP13</f>
        <v>182</v>
      </c>
      <c r="E79" s="89"/>
      <c r="F79" s="89"/>
      <c r="G79" s="89"/>
      <c r="H79" s="89"/>
      <c r="I79" s="89"/>
      <c r="J79" s="89"/>
      <c r="K79" s="89"/>
      <c r="L79" s="89" t="s">
        <v>34</v>
      </c>
      <c r="M79" s="89">
        <f>[1]INFOUTAMA!$D$23</f>
        <v>85</v>
      </c>
      <c r="N79" s="89">
        <f>[1]INFOUTAMA!$D$24</f>
        <v>85</v>
      </c>
      <c r="O79" s="89">
        <f>[1]INFOUTAMA!$D$25</f>
        <v>85</v>
      </c>
      <c r="P79" s="89">
        <f>[1]INFOUTAMA!$D$26</f>
        <v>85</v>
      </c>
      <c r="Q79" s="89">
        <f>[1]INFOUTAMA!$D$27</f>
        <v>85</v>
      </c>
      <c r="R79" s="89">
        <f>[1]INFOUTAMA!$D$28</f>
        <v>85</v>
      </c>
      <c r="S79" s="89">
        <f>[1]INFOUTAMA!$D$29</f>
        <v>85</v>
      </c>
      <c r="T79" s="89">
        <f>[1]INFOUTAMA!$D$30</f>
        <v>85</v>
      </c>
      <c r="U79" s="89"/>
      <c r="V79" s="89"/>
      <c r="W79" s="89"/>
      <c r="X79" s="83"/>
      <c r="Y79" s="83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90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</row>
    <row r="80" spans="1:85" s="93" customFormat="1">
      <c r="A80" s="89"/>
      <c r="B80" s="89" t="str">
        <f>B14</f>
        <v>Luar Wilayah</v>
      </c>
      <c r="C80" s="98">
        <f>AM14</f>
        <v>5</v>
      </c>
      <c r="D80" s="98">
        <f>AP14</f>
        <v>3</v>
      </c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3"/>
      <c r="Y80" s="83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90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</row>
    <row r="81" spans="1:85" s="93" customForma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3"/>
      <c r="Y81" s="83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90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</row>
    <row r="82" spans="1:85" s="93" customForma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3"/>
      <c r="Y82" s="83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90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</row>
    <row r="83" spans="1:85" s="93" customFormat="1">
      <c r="A83" s="89"/>
      <c r="B83" s="89"/>
      <c r="C83" s="89" t="s">
        <v>35</v>
      </c>
      <c r="D83" s="89" t="s">
        <v>36</v>
      </c>
      <c r="E83" s="111" t="s">
        <v>37</v>
      </c>
      <c r="F83" s="89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3"/>
      <c r="Y83" s="83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90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</row>
    <row r="84" spans="1:85" s="93" customFormat="1">
      <c r="A84" s="89"/>
      <c r="B84" s="89" t="str">
        <f>B10</f>
        <v>Arjowinangun</v>
      </c>
      <c r="C84" s="98">
        <f>+O10+P10</f>
        <v>4</v>
      </c>
      <c r="D84" s="98">
        <f>+Q10+R10</f>
        <v>10</v>
      </c>
      <c r="E84" s="98">
        <f>+AP10</f>
        <v>392</v>
      </c>
      <c r="F84" s="98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3"/>
      <c r="Y84" s="83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90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</row>
    <row r="85" spans="1:85" s="93" customFormat="1">
      <c r="A85" s="89"/>
      <c r="B85" s="89" t="str">
        <f>B11</f>
        <v>Bumiayu</v>
      </c>
      <c r="C85" s="98">
        <f>+O11+P11</f>
        <v>4</v>
      </c>
      <c r="D85" s="98">
        <f>+Q11+R11</f>
        <v>9</v>
      </c>
      <c r="E85" s="98">
        <f>+AP11</f>
        <v>405</v>
      </c>
      <c r="F85" s="98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3"/>
      <c r="Y85" s="83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90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</row>
    <row r="86" spans="1:85" s="93" customFormat="1">
      <c r="A86" s="89"/>
      <c r="B86" s="89" t="str">
        <f>B12</f>
        <v>Telogowaru</v>
      </c>
      <c r="C86" s="98">
        <f>+O12+P12</f>
        <v>0</v>
      </c>
      <c r="D86" s="98">
        <f>+Q12+R12</f>
        <v>3</v>
      </c>
      <c r="E86" s="98">
        <f>+AP12</f>
        <v>81</v>
      </c>
      <c r="F86" s="98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3"/>
      <c r="Y86" s="83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90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</row>
    <row r="87" spans="1:85" s="93" customFormat="1">
      <c r="A87" s="89"/>
      <c r="B87" s="89" t="str">
        <f>B13</f>
        <v>Mergosono</v>
      </c>
      <c r="C87" s="98">
        <f>+O13+P13</f>
        <v>0</v>
      </c>
      <c r="D87" s="98">
        <f>+Q13+R13</f>
        <v>12</v>
      </c>
      <c r="E87" s="98">
        <f>+AP13</f>
        <v>182</v>
      </c>
      <c r="F87" s="98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3"/>
      <c r="Y87" s="83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90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</row>
    <row r="88" spans="1:85" s="93" customFormat="1">
      <c r="A88" s="89"/>
      <c r="B88" s="89" t="str">
        <f>B14</f>
        <v>Luar Wilayah</v>
      </c>
      <c r="C88" s="98">
        <f>+O14+P14</f>
        <v>0</v>
      </c>
      <c r="D88" s="98">
        <f>+Q14+R14</f>
        <v>0</v>
      </c>
      <c r="E88" s="98">
        <f>+AP14</f>
        <v>3</v>
      </c>
      <c r="F88" s="98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3"/>
      <c r="Y88" s="83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90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</row>
    <row r="89" spans="1:85" s="93" customFormat="1">
      <c r="A89" s="89"/>
      <c r="B89" s="89"/>
      <c r="C89" s="89" t="s">
        <v>35</v>
      </c>
      <c r="D89" s="89" t="s">
        <v>36</v>
      </c>
      <c r="E89" s="111" t="s">
        <v>37</v>
      </c>
      <c r="F89" s="89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3"/>
      <c r="Y89" s="83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90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</row>
    <row r="90" spans="1:85" s="93" customFormat="1">
      <c r="A90" s="89"/>
      <c r="B90" s="89" t="str">
        <f>B15</f>
        <v>Jumlah</v>
      </c>
      <c r="C90" s="98">
        <f>+O15+P15</f>
        <v>8</v>
      </c>
      <c r="D90" s="98">
        <f>+Q15+R15</f>
        <v>34</v>
      </c>
      <c r="E90" s="98">
        <f>+AP15</f>
        <v>1063</v>
      </c>
      <c r="F90" s="98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3"/>
      <c r="Y90" s="83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N90" s="89"/>
      <c r="AO90" s="89"/>
      <c r="AP90" s="89"/>
      <c r="AQ90" s="90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</row>
    <row r="91" spans="1:85" s="93" customFormat="1">
      <c r="A91" s="89"/>
      <c r="B91" s="89"/>
      <c r="C91" s="98"/>
      <c r="D91" s="98"/>
      <c r="E91" s="98"/>
      <c r="F91" s="98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3"/>
      <c r="Y91" s="83"/>
      <c r="Z91" s="89"/>
      <c r="AA91" s="89"/>
      <c r="AB91" s="89"/>
      <c r="AC91" s="89"/>
      <c r="AD91" s="89"/>
      <c r="AE91" s="89"/>
      <c r="AF91" s="89"/>
      <c r="AG91" s="89"/>
      <c r="AH91" s="89"/>
      <c r="AI91" s="89"/>
      <c r="AJ91" s="89"/>
      <c r="AK91" s="89"/>
      <c r="AL91" s="89"/>
      <c r="AM91" s="89"/>
      <c r="AN91" s="89"/>
      <c r="AO91" s="89"/>
      <c r="AP91" s="89"/>
      <c r="AQ91" s="90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</row>
    <row r="92" spans="1:85" s="93" customFormat="1">
      <c r="A92" s="89"/>
      <c r="B92" s="89"/>
      <c r="C92" s="89"/>
      <c r="D92" s="89"/>
      <c r="E92" s="89"/>
      <c r="F92" s="89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3"/>
      <c r="Y92" s="83"/>
      <c r="Z92" s="89"/>
      <c r="AA92" s="89"/>
      <c r="AB92" s="89"/>
      <c r="AC92" s="89"/>
      <c r="AD92" s="89"/>
      <c r="AE92" s="89"/>
      <c r="AF92" s="89"/>
      <c r="AG92" s="89"/>
      <c r="AH92" s="89"/>
      <c r="AI92" s="89"/>
      <c r="AJ92" s="89"/>
      <c r="AK92" s="89"/>
      <c r="AL92" s="89"/>
      <c r="AM92" s="89"/>
      <c r="AN92" s="89"/>
      <c r="AO92" s="89"/>
      <c r="AP92" s="89"/>
      <c r="AQ92" s="90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</row>
    <row r="93" spans="1:85" s="93" customFormat="1">
      <c r="A93" s="89"/>
      <c r="B93" s="89"/>
      <c r="C93" s="89"/>
      <c r="D93" s="89"/>
      <c r="E93" s="89"/>
      <c r="F93" s="89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3"/>
      <c r="Y93" s="83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90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</row>
    <row r="94" spans="1:85" s="93" customForma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3"/>
      <c r="Y94" s="83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90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</row>
    <row r="95" spans="1:85" s="93" customForma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3"/>
      <c r="Y95" s="83"/>
      <c r="Z95" s="89"/>
      <c r="AA95" s="89"/>
      <c r="AB95" s="89"/>
      <c r="AC95" s="89"/>
      <c r="AD95" s="89"/>
      <c r="AE95" s="89"/>
      <c r="AF95" s="89"/>
      <c r="AG95" s="89"/>
      <c r="AH95" s="89"/>
      <c r="AI95" s="89"/>
      <c r="AJ95" s="89"/>
      <c r="AK95" s="89"/>
      <c r="AL95" s="89"/>
      <c r="AM95" s="89"/>
      <c r="AN95" s="89"/>
      <c r="AO95" s="89"/>
      <c r="AP95" s="89"/>
      <c r="AQ95" s="90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</row>
    <row r="96" spans="1:85" s="93" customForma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3"/>
      <c r="Y96" s="83"/>
      <c r="Z96" s="89"/>
      <c r="AA96" s="89"/>
      <c r="AB96" s="89"/>
      <c r="AC96" s="89"/>
      <c r="AD96" s="89"/>
      <c r="AE96" s="89"/>
      <c r="AF96" s="89"/>
      <c r="AG96" s="89"/>
      <c r="AH96" s="89"/>
      <c r="AI96" s="89"/>
      <c r="AJ96" s="89"/>
      <c r="AK96" s="89"/>
      <c r="AL96" s="89"/>
      <c r="AM96" s="89"/>
      <c r="AN96" s="89"/>
      <c r="AO96" s="89"/>
      <c r="AP96" s="89"/>
      <c r="AQ96" s="90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</row>
    <row r="97" spans="1:85" s="93" customForma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3"/>
      <c r="Y97" s="83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90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</row>
    <row r="98" spans="1:85" s="93" customForma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3"/>
      <c r="Y98" s="83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90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</row>
    <row r="99" spans="1:85" s="93" customForma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3"/>
      <c r="Y99" s="83"/>
      <c r="Z99" s="89"/>
      <c r="AA99" s="89"/>
      <c r="AB99" s="89"/>
      <c r="AC99" s="89"/>
      <c r="AD99" s="89"/>
      <c r="AE99" s="89"/>
      <c r="AF99" s="89"/>
      <c r="AG99" s="89"/>
      <c r="AH99" s="89"/>
      <c r="AI99" s="89"/>
      <c r="AJ99" s="89"/>
      <c r="AK99" s="89"/>
      <c r="AL99" s="89"/>
      <c r="AM99" s="89"/>
      <c r="AN99" s="89"/>
      <c r="AO99" s="89"/>
      <c r="AP99" s="89"/>
      <c r="AQ99" s="90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</row>
    <row r="100" spans="1:85" s="93" customForma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3"/>
      <c r="Y100" s="83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89"/>
      <c r="AN100" s="89"/>
      <c r="AO100" s="89"/>
      <c r="AP100" s="89"/>
      <c r="AQ100" s="90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</row>
    <row r="101" spans="1:85" s="93" customFormat="1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3"/>
      <c r="Y101" s="83"/>
      <c r="Z101" s="89"/>
      <c r="AA101" s="89"/>
      <c r="AB101" s="89"/>
      <c r="AC101" s="89"/>
      <c r="AD101" s="89"/>
      <c r="AE101" s="89"/>
      <c r="AF101" s="89"/>
      <c r="AG101" s="89"/>
      <c r="AH101" s="89"/>
      <c r="AI101" s="89"/>
      <c r="AJ101" s="89"/>
      <c r="AK101" s="89"/>
      <c r="AL101" s="89"/>
      <c r="AM101" s="89"/>
      <c r="AN101" s="89"/>
      <c r="AO101" s="89"/>
      <c r="AP101" s="89"/>
      <c r="AQ101" s="90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</row>
    <row r="102" spans="1:85" s="93" customFormat="1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3"/>
      <c r="Y102" s="83"/>
      <c r="Z102" s="89"/>
      <c r="AA102" s="89"/>
      <c r="AB102" s="89"/>
      <c r="AC102" s="89"/>
      <c r="AD102" s="89"/>
      <c r="AE102" s="89"/>
      <c r="AF102" s="89"/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90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</row>
    <row r="103" spans="1:85" s="93" customFormat="1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3"/>
      <c r="Y103" s="83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N103" s="89"/>
      <c r="AO103" s="89"/>
      <c r="AP103" s="89"/>
      <c r="AQ103" s="90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</row>
    <row r="104" spans="1:85" s="93" customFormat="1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3"/>
      <c r="Y104" s="83"/>
      <c r="Z104" s="89"/>
      <c r="AA104" s="89"/>
      <c r="AB104" s="89"/>
      <c r="AC104" s="89"/>
      <c r="AD104" s="89"/>
      <c r="AE104" s="89"/>
      <c r="AF104" s="89"/>
      <c r="AG104" s="89"/>
      <c r="AH104" s="89"/>
      <c r="AI104" s="89"/>
      <c r="AJ104" s="89"/>
      <c r="AK104" s="89"/>
      <c r="AL104" s="89"/>
      <c r="AM104" s="89"/>
      <c r="AN104" s="89"/>
      <c r="AO104" s="89"/>
      <c r="AP104" s="89"/>
      <c r="AQ104" s="90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</row>
    <row r="105" spans="1:85" s="93" customFormat="1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3"/>
      <c r="Y105" s="83"/>
      <c r="Z105" s="89"/>
      <c r="AA105" s="89"/>
      <c r="AB105" s="89"/>
      <c r="AC105" s="89"/>
      <c r="AD105" s="89"/>
      <c r="AE105" s="89"/>
      <c r="AF105" s="89"/>
      <c r="AG105" s="89"/>
      <c r="AH105" s="89"/>
      <c r="AI105" s="89"/>
      <c r="AJ105" s="89"/>
      <c r="AK105" s="89"/>
      <c r="AL105" s="89"/>
      <c r="AM105" s="89"/>
      <c r="AN105" s="89"/>
      <c r="AO105" s="89"/>
      <c r="AP105" s="89"/>
      <c r="AQ105" s="90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</row>
    <row r="106" spans="1:85" s="93" customFormat="1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3"/>
      <c r="X106" s="83"/>
      <c r="Y106" s="83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90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</row>
    <row r="107" spans="1:85" s="93" customFormat="1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3"/>
      <c r="X107" s="83"/>
      <c r="Y107" s="83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89"/>
      <c r="AL107" s="89"/>
      <c r="AM107" s="89"/>
      <c r="AN107" s="89"/>
      <c r="AO107" s="89"/>
      <c r="AP107" s="89"/>
      <c r="AQ107" s="90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</row>
    <row r="108" spans="1:85" s="88" customFormat="1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  <c r="N108" s="89"/>
      <c r="O108" s="89"/>
      <c r="P108" s="89"/>
      <c r="Q108" s="89"/>
      <c r="R108" s="89"/>
      <c r="S108" s="89"/>
      <c r="T108" s="89"/>
      <c r="U108" s="89"/>
      <c r="V108" s="89"/>
      <c r="W108" s="83"/>
      <c r="X108" s="83"/>
      <c r="Y108" s="83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5"/>
      <c r="AR108" s="112"/>
      <c r="AS108" s="112"/>
      <c r="AT108" s="112"/>
      <c r="AU108" s="112"/>
      <c r="AV108" s="112"/>
      <c r="AW108" s="112"/>
      <c r="AX108" s="112"/>
      <c r="AY108" s="112"/>
      <c r="AZ108" s="112"/>
      <c r="BA108" s="112"/>
      <c r="BB108" s="112"/>
      <c r="BC108" s="112"/>
      <c r="BD108" s="112"/>
      <c r="BE108" s="112"/>
      <c r="BF108" s="112"/>
      <c r="BG108" s="112"/>
      <c r="BH108" s="112"/>
      <c r="BI108" s="112"/>
      <c r="BJ108" s="112"/>
      <c r="BK108" s="112"/>
      <c r="BL108" s="112"/>
      <c r="BM108" s="112"/>
      <c r="BN108" s="112"/>
      <c r="BO108" s="112"/>
      <c r="BP108" s="112"/>
      <c r="BQ108" s="112"/>
      <c r="BR108" s="112"/>
      <c r="BS108" s="112"/>
      <c r="BT108" s="112"/>
      <c r="BU108" s="112"/>
      <c r="BV108" s="112"/>
      <c r="BW108" s="112"/>
      <c r="BX108" s="112"/>
      <c r="BY108" s="112"/>
      <c r="BZ108" s="112"/>
      <c r="CA108" s="112"/>
      <c r="CB108" s="112"/>
      <c r="CC108" s="112"/>
      <c r="CD108" s="112"/>
      <c r="CE108" s="112"/>
      <c r="CF108" s="112"/>
      <c r="CG108" s="112"/>
    </row>
    <row r="109" spans="1:85" s="88" customFormat="1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3"/>
      <c r="X109" s="83"/>
      <c r="Y109" s="83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5"/>
      <c r="AR109" s="112"/>
      <c r="AS109" s="112"/>
      <c r="AT109" s="112"/>
      <c r="AU109" s="112"/>
      <c r="AV109" s="112"/>
      <c r="AW109" s="112"/>
      <c r="AX109" s="112"/>
      <c r="AY109" s="112"/>
      <c r="AZ109" s="112"/>
      <c r="BA109" s="112"/>
      <c r="BB109" s="112"/>
      <c r="BC109" s="112"/>
      <c r="BD109" s="112"/>
      <c r="BE109" s="112"/>
      <c r="BF109" s="112"/>
      <c r="BG109" s="112"/>
      <c r="BH109" s="112"/>
      <c r="BI109" s="112"/>
      <c r="BJ109" s="112"/>
      <c r="BK109" s="112"/>
      <c r="BL109" s="112"/>
      <c r="BM109" s="112"/>
      <c r="BN109" s="112"/>
      <c r="BO109" s="112"/>
      <c r="BP109" s="112"/>
      <c r="BQ109" s="112"/>
      <c r="BR109" s="112"/>
      <c r="BS109" s="112"/>
      <c r="BT109" s="112"/>
      <c r="BU109" s="112"/>
      <c r="BV109" s="112"/>
      <c r="BW109" s="112"/>
      <c r="BX109" s="112"/>
      <c r="BY109" s="112"/>
      <c r="BZ109" s="112"/>
      <c r="CA109" s="112"/>
      <c r="CB109" s="112"/>
      <c r="CC109" s="112"/>
      <c r="CD109" s="112"/>
      <c r="CE109" s="112"/>
      <c r="CF109" s="112"/>
      <c r="CG109" s="112"/>
    </row>
    <row r="110" spans="1:85" s="88" customFormat="1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3"/>
      <c r="X110" s="83"/>
      <c r="Y110" s="83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4"/>
      <c r="AO110" s="84"/>
      <c r="AP110" s="84"/>
      <c r="AQ110" s="85"/>
      <c r="AR110" s="112"/>
      <c r="AS110" s="112"/>
      <c r="AT110" s="112"/>
      <c r="AU110" s="112"/>
      <c r="AV110" s="112"/>
      <c r="AW110" s="112"/>
      <c r="AX110" s="112"/>
      <c r="AY110" s="112"/>
      <c r="AZ110" s="112"/>
      <c r="BA110" s="112"/>
      <c r="BB110" s="112"/>
      <c r="BC110" s="112"/>
      <c r="BD110" s="112"/>
      <c r="BE110" s="112"/>
      <c r="BF110" s="112"/>
      <c r="BG110" s="112"/>
      <c r="BH110" s="112"/>
      <c r="BI110" s="112"/>
      <c r="BJ110" s="112"/>
      <c r="BK110" s="112"/>
      <c r="BL110" s="112"/>
      <c r="BM110" s="112"/>
      <c r="BN110" s="112"/>
      <c r="BO110" s="112"/>
      <c r="BP110" s="112"/>
      <c r="BQ110" s="112"/>
      <c r="BR110" s="112"/>
      <c r="BS110" s="112"/>
      <c r="BT110" s="112"/>
      <c r="BU110" s="112"/>
      <c r="BV110" s="112"/>
      <c r="BW110" s="112"/>
      <c r="BX110" s="112"/>
      <c r="BY110" s="112"/>
      <c r="BZ110" s="112"/>
      <c r="CA110" s="112"/>
      <c r="CB110" s="112"/>
      <c r="CC110" s="112"/>
      <c r="CD110" s="112"/>
      <c r="CE110" s="112"/>
      <c r="CF110" s="112"/>
      <c r="CG110" s="112"/>
    </row>
    <row r="111" spans="1:85" s="88" customFormat="1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3"/>
      <c r="X111" s="83"/>
      <c r="Y111" s="83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85"/>
      <c r="AR111" s="112"/>
      <c r="AS111" s="112"/>
      <c r="AT111" s="112"/>
      <c r="AU111" s="112"/>
      <c r="AV111" s="112"/>
      <c r="AW111" s="112"/>
      <c r="AX111" s="112"/>
      <c r="AY111" s="112"/>
      <c r="AZ111" s="112"/>
      <c r="BA111" s="112"/>
      <c r="BB111" s="112"/>
      <c r="BC111" s="112"/>
      <c r="BD111" s="112"/>
      <c r="BE111" s="112"/>
      <c r="BF111" s="112"/>
      <c r="BG111" s="112"/>
      <c r="BH111" s="112"/>
      <c r="BI111" s="112"/>
      <c r="BJ111" s="112"/>
      <c r="BK111" s="112"/>
      <c r="BL111" s="112"/>
      <c r="BM111" s="112"/>
      <c r="BN111" s="112"/>
      <c r="BO111" s="112"/>
      <c r="BP111" s="112"/>
      <c r="BQ111" s="112"/>
      <c r="BR111" s="112"/>
      <c r="BS111" s="112"/>
      <c r="BT111" s="112"/>
      <c r="BU111" s="112"/>
      <c r="BV111" s="112"/>
      <c r="BW111" s="112"/>
      <c r="BX111" s="112"/>
      <c r="BY111" s="112"/>
      <c r="BZ111" s="112"/>
      <c r="CA111" s="112"/>
      <c r="CB111" s="112"/>
      <c r="CC111" s="112"/>
      <c r="CD111" s="112"/>
      <c r="CE111" s="112"/>
      <c r="CF111" s="112"/>
      <c r="CG111" s="112"/>
    </row>
    <row r="112" spans="1:85" s="88" customFormat="1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  <c r="N112" s="89"/>
      <c r="O112" s="89"/>
      <c r="P112" s="89"/>
      <c r="Q112" s="89"/>
      <c r="R112" s="89"/>
      <c r="S112" s="89"/>
      <c r="T112" s="89"/>
      <c r="U112" s="89"/>
      <c r="V112" s="89"/>
      <c r="W112" s="83"/>
      <c r="X112" s="83"/>
      <c r="Y112" s="83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5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  <c r="BY112" s="112"/>
      <c r="BZ112" s="112"/>
      <c r="CA112" s="112"/>
      <c r="CB112" s="112"/>
      <c r="CC112" s="112"/>
      <c r="CD112" s="112"/>
      <c r="CE112" s="112"/>
      <c r="CF112" s="112"/>
      <c r="CG112" s="112"/>
    </row>
    <row r="113" spans="1:85" s="88" customFormat="1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  <c r="N113" s="89"/>
      <c r="O113" s="89"/>
      <c r="P113" s="89"/>
      <c r="Q113" s="89"/>
      <c r="R113" s="89"/>
      <c r="S113" s="89"/>
      <c r="T113" s="89"/>
      <c r="U113" s="89"/>
      <c r="V113" s="89"/>
      <c r="W113" s="83"/>
      <c r="X113" s="83"/>
      <c r="Y113" s="83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85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BY113" s="112"/>
      <c r="BZ113" s="112"/>
      <c r="CA113" s="112"/>
      <c r="CB113" s="112"/>
      <c r="CC113" s="112"/>
      <c r="CD113" s="112"/>
      <c r="CE113" s="112"/>
      <c r="CF113" s="112"/>
      <c r="CG113" s="112"/>
    </row>
    <row r="114" spans="1:85" s="88" customFormat="1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3"/>
      <c r="X114" s="83"/>
      <c r="Y114" s="83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85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  <c r="BY114" s="112"/>
      <c r="BZ114" s="112"/>
      <c r="CA114" s="112"/>
      <c r="CB114" s="112"/>
      <c r="CC114" s="112"/>
      <c r="CD114" s="112"/>
      <c r="CE114" s="112"/>
      <c r="CF114" s="112"/>
      <c r="CG114" s="112"/>
    </row>
    <row r="115" spans="1:85" s="88" customFormat="1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  <c r="N115" s="89"/>
      <c r="O115" s="89"/>
      <c r="P115" s="89"/>
      <c r="Q115" s="89"/>
      <c r="R115" s="89"/>
      <c r="S115" s="89"/>
      <c r="T115" s="89"/>
      <c r="U115" s="89"/>
      <c r="V115" s="89"/>
      <c r="W115" s="83"/>
      <c r="X115" s="83"/>
      <c r="Y115" s="83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5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BY115" s="112"/>
      <c r="BZ115" s="112"/>
      <c r="CA115" s="112"/>
      <c r="CB115" s="112"/>
      <c r="CC115" s="112"/>
      <c r="CD115" s="112"/>
      <c r="CE115" s="112"/>
      <c r="CF115" s="112"/>
      <c r="CG115" s="112"/>
    </row>
    <row r="116" spans="1:85" s="88" customFormat="1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3"/>
      <c r="X116" s="83"/>
      <c r="Y116" s="83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P116" s="84"/>
      <c r="AQ116" s="85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  <c r="BY116" s="112"/>
      <c r="BZ116" s="112"/>
      <c r="CA116" s="112"/>
      <c r="CB116" s="112"/>
      <c r="CC116" s="112"/>
      <c r="CD116" s="112"/>
      <c r="CE116" s="112"/>
      <c r="CF116" s="112"/>
      <c r="CG116" s="112"/>
    </row>
    <row r="117" spans="1:85" s="88" customFormat="1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  <c r="N117" s="89"/>
      <c r="O117" s="89"/>
      <c r="P117" s="89"/>
      <c r="Q117" s="89"/>
      <c r="R117" s="89"/>
      <c r="S117" s="89"/>
      <c r="T117" s="89"/>
      <c r="U117" s="89"/>
      <c r="V117" s="89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5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  <c r="BY117" s="112"/>
      <c r="BZ117" s="112"/>
      <c r="CA117" s="112"/>
      <c r="CB117" s="112"/>
      <c r="CC117" s="112"/>
      <c r="CD117" s="112"/>
      <c r="CE117" s="112"/>
      <c r="CF117" s="112"/>
      <c r="CG117" s="112"/>
    </row>
    <row r="118" spans="1:85" s="88" customFormat="1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  <c r="N118" s="89"/>
      <c r="O118" s="89"/>
      <c r="P118" s="89"/>
      <c r="Q118" s="89"/>
      <c r="R118" s="89"/>
      <c r="S118" s="89"/>
      <c r="T118" s="89"/>
      <c r="U118" s="89"/>
      <c r="V118" s="89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5"/>
      <c r="AR118" s="112"/>
      <c r="AS118" s="112"/>
      <c r="AT118" s="112"/>
      <c r="AU118" s="112"/>
      <c r="AV118" s="112"/>
      <c r="AW118" s="112"/>
      <c r="AX118" s="112"/>
      <c r="AY118" s="112"/>
      <c r="AZ118" s="112"/>
      <c r="BA118" s="112"/>
      <c r="BB118" s="112"/>
      <c r="BC118" s="112"/>
      <c r="BD118" s="112"/>
      <c r="BE118" s="112"/>
      <c r="BF118" s="112"/>
      <c r="BG118" s="112"/>
      <c r="BH118" s="112"/>
      <c r="BI118" s="112"/>
      <c r="BJ118" s="112"/>
      <c r="BK118" s="112"/>
      <c r="BL118" s="112"/>
      <c r="BM118" s="112"/>
      <c r="BN118" s="112"/>
      <c r="BO118" s="112"/>
      <c r="BP118" s="112"/>
      <c r="BQ118" s="112"/>
      <c r="BR118" s="112"/>
      <c r="BS118" s="112"/>
      <c r="BT118" s="112"/>
      <c r="BU118" s="112"/>
      <c r="BV118" s="112"/>
      <c r="BW118" s="112"/>
      <c r="BX118" s="112"/>
      <c r="BY118" s="112"/>
      <c r="BZ118" s="112"/>
      <c r="CA118" s="112"/>
      <c r="CB118" s="112"/>
      <c r="CC118" s="112"/>
      <c r="CD118" s="112"/>
      <c r="CE118" s="112"/>
      <c r="CF118" s="112"/>
      <c r="CG118" s="112"/>
    </row>
    <row r="119" spans="1:85" s="88" customFormat="1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  <c r="N119" s="89"/>
      <c r="O119" s="89"/>
      <c r="P119" s="89"/>
      <c r="Q119" s="89"/>
      <c r="R119" s="89"/>
      <c r="S119" s="89"/>
      <c r="T119" s="89"/>
      <c r="U119" s="89"/>
      <c r="V119" s="89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5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  <c r="BY119" s="112"/>
      <c r="BZ119" s="112"/>
      <c r="CA119" s="112"/>
      <c r="CB119" s="112"/>
      <c r="CC119" s="112"/>
      <c r="CD119" s="112"/>
      <c r="CE119" s="112"/>
      <c r="CF119" s="112"/>
      <c r="CG119" s="112"/>
    </row>
    <row r="120" spans="1:85" s="88" customFormat="1">
      <c r="AQ120" s="85"/>
    </row>
  </sheetData>
  <sheetProtection password="8B25" sheet="1" formatColumns="0" formatRows="0"/>
  <mergeCells count="51">
    <mergeCell ref="AI61:AJ61"/>
    <mergeCell ref="O62:T62"/>
    <mergeCell ref="O63:P63"/>
    <mergeCell ref="Q63:R63"/>
    <mergeCell ref="S63:T63"/>
    <mergeCell ref="AC68:AH68"/>
    <mergeCell ref="D17:H17"/>
    <mergeCell ref="D18:H18"/>
    <mergeCell ref="D23:H23"/>
    <mergeCell ref="AC23:AG23"/>
    <mergeCell ref="G58:H58"/>
    <mergeCell ref="I58:J58"/>
    <mergeCell ref="K58:L58"/>
    <mergeCell ref="M58:N58"/>
    <mergeCell ref="Y8:Z8"/>
    <mergeCell ref="AA8:AA9"/>
    <mergeCell ref="AC8:AE8"/>
    <mergeCell ref="AF8:AH8"/>
    <mergeCell ref="AI8:AJ8"/>
    <mergeCell ref="V16:AA17"/>
    <mergeCell ref="AB16:AB17"/>
    <mergeCell ref="AN7:AP8"/>
    <mergeCell ref="G8:H8"/>
    <mergeCell ref="I8:J8"/>
    <mergeCell ref="K8:L8"/>
    <mergeCell ref="M8:N8"/>
    <mergeCell ref="O8:P8"/>
    <mergeCell ref="Q8:R8"/>
    <mergeCell ref="S8:T8"/>
    <mergeCell ref="U8:U9"/>
    <mergeCell ref="W8:X8"/>
    <mergeCell ref="AC6:AJ6"/>
    <mergeCell ref="AK6:AP6"/>
    <mergeCell ref="AQ6:AQ9"/>
    <mergeCell ref="G7:J7"/>
    <mergeCell ref="K7:N7"/>
    <mergeCell ref="O7:U7"/>
    <mergeCell ref="V7:V9"/>
    <mergeCell ref="W7:AA7"/>
    <mergeCell ref="AC7:AJ7"/>
    <mergeCell ref="AK7:AM8"/>
    <mergeCell ref="A1:AP1"/>
    <mergeCell ref="A2:AP2"/>
    <mergeCell ref="A6:A9"/>
    <mergeCell ref="B6:B9"/>
    <mergeCell ref="C6:C9"/>
    <mergeCell ref="D6:D9"/>
    <mergeCell ref="E6:E9"/>
    <mergeCell ref="F6:F9"/>
    <mergeCell ref="G6:AA6"/>
    <mergeCell ref="AB6:AB9"/>
  </mergeCells>
  <printOptions horizontalCentered="1" verticalCentered="1"/>
  <pageMargins left="1.02362204724409" right="0.98425196850393704" top="0.23622047244094499" bottom="0.23622047244094499" header="0.511811023622047" footer="0.511811023622047"/>
  <pageSetup paperSize="5" scale="90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Rekap (P)</vt:lpstr>
      <vt:lpstr>'Rekap (P)'!Print_Area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 U S</dc:creator>
  <cp:lastModifiedBy>A S U S</cp:lastModifiedBy>
  <dcterms:created xsi:type="dcterms:W3CDTF">2023-02-16T20:37:39Z</dcterms:created>
  <dcterms:modified xsi:type="dcterms:W3CDTF">2023-02-16T20:38:25Z</dcterms:modified>
</cp:coreProperties>
</file>