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10"/>
  </bookViews>
  <sheets>
    <sheet name="SEMESTER 2" sheetId="1" r:id="rId1"/>
  </sheets>
  <externalReferences>
    <externalReference r:id="rId2"/>
  </externalReferences>
  <definedNames>
    <definedName name="_xlnm.Print_Area" localSheetId="0">'SEMESTER 2'!$A$1:$O$89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<sst xmlns="http://schemas.openxmlformats.org/spreadsheetml/2006/main" count="247" uniqueCount="115">
  <si>
    <t>LAPORAN HASIL PENCAPAIAN KINERJA PELAYANAN PROMOSI KESEHATAN</t>
  </si>
  <si>
    <t>SEMESTER 2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</si>
  <si>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</si>
  <si>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</si>
  <si>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</si>
  <si>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</si>
  <si>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</si>
  <si>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</si>
  <si>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</si>
  <si>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</si>
  <si>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</si>
  <si>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</si>
  <si>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</si>
  <si>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</si>
  <si>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</si>
  <si>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</si>
  <si>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</si>
  <si>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</si>
  <si>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</si>
  <si>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</si>
  <si>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</si>
  <si>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</si>
  <si>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</si>
  <si>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</si>
  <si>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</si>
  <si>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</si>
  <si>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</si>
  <si>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</si>
  <si>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</si>
  <si>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</si>
  <si>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</si>
  <si>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</si>
  <si>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</si>
  <si>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</si>
  <si>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</si>
  <si>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</si>
  <si>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</si>
  <si>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</si>
  <si>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</si>
  <si>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</si>
  <si>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</si>
  <si>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</si>
  <si>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</si>
  <si>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</si>
  <si>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</si>
  <si>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</si>
  <si>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</si>
  <si>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</si>
  <si>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</si>
  <si>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</si>
  <si>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</si>
  <si>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</si>
  <si>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</si>
  <si>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</si>
  <si>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</si>
  <si>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SEMESTER 2</t>
  </si>
  <si>
    <t>% TARGET SAMPAI DENGAN SEMESTER 2</t>
  </si>
  <si>
    <t>CAPAIAN SASARAN SEMESTER 2</t>
  </si>
  <si>
    <t>% CAPAIAN REALISASI SEMESTER 2</t>
  </si>
  <si>
    <t>KESENJANGAN % (REALISASI-TARGET)</t>
  </si>
  <si>
    <t>KETERCAPAIAN</t>
  </si>
  <si>
    <t>Tercapai</t>
  </si>
  <si>
    <t>Belum Tercapai</t>
  </si>
  <si>
    <t>PENETAPAN PRIORITAS MASALAH</t>
  </si>
  <si>
    <t>MASALAH</t>
  </si>
  <si>
    <t>U</t>
  </si>
  <si>
    <t>S</t>
  </si>
  <si>
    <t>G</t>
  </si>
  <si>
    <t>∑</t>
  </si>
  <si>
    <t>Urutan Prioritas</t>
  </si>
  <si>
    <t>Note:</t>
  </si>
  <si>
    <t>Range : 1 - 5</t>
  </si>
  <si>
    <t xml:space="preserve">U  : sangat mendesak segera ditangani </t>
  </si>
  <si>
    <t xml:space="preserve">S  : Perlu penanganan serius ,bila tdk diatasi semakin memprihatinkan </t>
  </si>
  <si>
    <t>G  : Masalah bila tdk ditangani akan meluas</t>
  </si>
  <si>
    <t>ANALISIS PENYEBAB MASALAH, PEMECAHAN MASALAH, TINDAK LANJUT DAN EVALUASI (ACTION)</t>
  </si>
  <si>
    <t>PRIORITAS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</si>
  <si>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</si>
  <si>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</si>
  <si>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</si>
  <si>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</si>
  <si>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</si>
  <si>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</si>
  <si>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</si>
  <si>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</si>
  <si>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</si>
  <si>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</si>
  <si>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</si>
  <si>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</si>
  <si>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</si>
  <si>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</si>
  <si>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Rumah tangga yang dikaji belum memahami 10 PHBS RT</t>
  </si>
  <si>
    <t>Perekapan data berdasarkan kompilasi hasil survei</t>
  </si>
  <si>
    <t>Sarana perekapan dilakukan secara manual dengan google spreadsheet</t>
  </si>
  <si>
    <t>-</t>
  </si>
  <si>
    <t>Melakukan edukasi PHBS RT secara offline dan online</t>
  </si>
  <si>
    <t>Penyuluhan secara offline dan online</t>
  </si>
  <si>
    <t>Masyarakat</t>
  </si>
  <si>
    <t>Masyarakat / Media sosial</t>
  </si>
  <si>
    <t>Non Dana</t>
  </si>
  <si>
    <t>Perlu adanya kegiatan pemberdayaan masyarakat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</si>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</sst>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41">
    <font>
      <sz val="11"/>
      <color theme="1"/>
      <name val="Calibri"/>
      <charset val="0"/>
      <scheme val="minor"/>
    </font>
    <font>
      <sz val="1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color theme="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b/>
      <sz val="16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rgb="FF000000"/>
      <name val="Times New Roman"/>
      <charset val="0"/>
    </font>
    <font>
      <sz val="12"/>
      <color rgb="FF1F1F1F"/>
      <name val="Times New Roman"/>
      <charset val="0"/>
    </font>
    <font>
      <b/>
      <sz val="11"/>
      <color theme="1"/>
      <name val="Times New Roman"/>
      <charset val="0"/>
    </font>
    <font>
      <sz val="12"/>
      <color rgb="FFFF0000"/>
      <name val="Times New Roman"/>
      <charset val="0"/>
    </font>
    <font>
      <sz val="12"/>
      <color theme="1"/>
      <name val="Calibri"/>
      <charset val="0"/>
      <scheme val="minor"/>
    </font>
    <font>
      <sz val="12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theme="1"/>
      <name val="Times New Roman"/>
      <family val="1"/>
      <charset val="0"/>
    </font>
    <font>
      <u/>
      <sz val="12"/>
      <color theme="1"/>
      <name val="Times New Roman"/>
      <charset val="0"/>
    </font>
    <font>
      <sz val="12"/>
      <color indexed="8"/>
      <name val="Times New Roman"/>
      <charset val="0"/>
    </font>
    <font>
      <b/>
      <sz val="12"/>
      <color rgb="FF000000"/>
      <name val="Times New Roman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  <font>
      <sz val="11"/>
      <color indexed="8"/>
      <name val="Calibri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8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49" applyFont="1" applyAlignment="1">
      <alignment vertical="center"/>
    </xf>
    <xf numFmtId="0" fontId="4" fillId="0" borderId="0" xfId="49" applyFont="1" applyAlignment="1"/>
    <xf numFmtId="0" fontId="5" fillId="0" borderId="1" xfId="49" applyFont="1" applyBorder="1" applyAlignment="1"/>
    <xf numFmtId="0" fontId="4" fillId="0" borderId="0" xfId="49" applyFont="1" applyAlignment="1">
      <alignment vertical="top"/>
    </xf>
    <xf numFmtId="0" fontId="5" fillId="0" borderId="0" xfId="49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49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1" fontId="5" fillId="0" borderId="3" xfId="0" applyNumberFormat="1" applyFont="1" applyBorder="1" applyAlignment="1">
      <alignment horizontal="center" vertical="center" wrapText="1"/>
    </xf>
    <xf numFmtId="180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2" fillId="0" borderId="0" xfId="0" applyFont="1"/>
    <xf numFmtId="0" fontId="4" fillId="0" borderId="0" xfId="49" applyFont="1" applyFill="1" applyAlignment="1"/>
    <xf numFmtId="0" fontId="5" fillId="0" borderId="1" xfId="49" applyFont="1" applyFill="1" applyBorder="1" applyAlignment="1"/>
    <xf numFmtId="0" fontId="5" fillId="0" borderId="0" xfId="49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49" applyFont="1" applyFill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80" fontId="13" fillId="0" borderId="3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50"/>
    <xf numFmtId="0" fontId="0" fillId="0" borderId="0" xfId="50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" fontId="1" fillId="0" borderId="0" xfId="0" applyNumberFormat="1" applyFont="1"/>
    <xf numFmtId="1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readingOrder="1"/>
    </xf>
    <xf numFmtId="0" fontId="3" fillId="0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>
      <alignment horizontal="left" readingOrder="1"/>
    </xf>
    <xf numFmtId="0" fontId="7" fillId="0" borderId="0" xfId="0" applyFont="1" applyFill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7" fillId="0" borderId="0" xfId="51" applyFont="1" applyAlignment="1">
      <alignment horizontal="center"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vertical="center" wrapText="1"/>
    </xf>
    <xf numFmtId="0" fontId="3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GIZI SEMESTER 1 TAHUN 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380651"/>
        <c:axId val="774276463"/>
      </c:radarChart>
      <c:catAx>
        <c:axId val="85138065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774276463"/>
        <c:crosses val="autoZero"/>
        <c:auto val="0"/>
        <c:lblAlgn val="ctr"/>
        <c:lblOffset val="100"/>
        <c:noMultiLvlLbl val="0"/>
      </c:catAx>
      <c:valAx>
        <c:axId val="7742764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851380651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GRAFIK PKP PELAYANAN GIZI TRIBULAN 3 TAHUN  2023</a:t>
            </a:r>
            <a:endParaRPr sz="1200" b="0" i="0" u="none" strike="noStrike" baseline="0">
              <a:solidFill>
                <a:srgbClr val="333333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05579"/>
        <c:axId val="164148723"/>
      </c:radarChart>
      <c:catAx>
        <c:axId val="5075055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164148723"/>
        <c:crosses val="autoZero"/>
        <c:auto val="0"/>
        <c:lblAlgn val="ctr"/>
        <c:lblOffset val="100"/>
        <c:noMultiLvlLbl val="0"/>
      </c:catAx>
      <c:valAx>
        <c:axId val="1641487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07505579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GRAFIK PKP PELAYANAN GIZI TRIBULAN 2 TAHUN  2023</a:t>
            </a:r>
            <a:endParaRPr sz="1200" b="0" i="0" u="none" strike="noStrike" baseline="0">
              <a:solidFill>
                <a:srgbClr val="333333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'E:\AKRE UKM\DOKUEMEN AKRED PROMKES MENTAH\Users\RUANG FARMASI\Downloads\[LHK GIZI 2023 new.xls]TRIBULAN 2'!$Q$41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2'!$Q$42:$Q$53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54</c:v>
                </c:pt>
                <c:pt idx="3">
                  <c:v>85</c:v>
                </c:pt>
                <c:pt idx="4">
                  <c:v>80</c:v>
                </c:pt>
                <c:pt idx="5">
                  <c:v>86</c:v>
                </c:pt>
                <c:pt idx="6">
                  <c:v>12</c:v>
                </c:pt>
                <c:pt idx="7">
                  <c:v>75</c:v>
                </c:pt>
                <c:pt idx="8">
                  <c:v>84</c:v>
                </c:pt>
                <c:pt idx="9">
                  <c:v>16</c:v>
                </c:pt>
                <c:pt idx="10">
                  <c:v>50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'E:\AKRE UKM\DOKUEMEN AKRED PROMKES MENTAH\Users\RUANG FARMASI\Downloads\[LHK GIZI 2023 new.xls]TRIBULAN 2'!$R$41</c:f>
              <c:strCache>
                <c:ptCount val="1"/>
                <c:pt idx="0">
                  <c:v>capaian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'E:\AKRE UKM\DOKUEMEN AKRED PROMKES MENTAH\Users\RUANG FARMASI\Downloads\[LHK GIZI 2023 new.xls]TRIBULAN 2'!$P$42:$P$53</c:f>
              <c:strCache>
                <c:ptCount val="12"/>
                <c:pt idx="0">
                  <c:v>Pemberian kapsul vitamin A dosis tinggi pada balita (6-59 bulan)</c:v>
                </c:pt>
                <c:pt idx="1">
                  <c:v>Pemberian 90 tablet besi pada ibu hamil</c:v>
                </c:pt>
                <c:pt idx="2">
                  <c:v>Pemberian tablet tambah darah pada remaja putri</c:v>
                </c:pt>
                <c:pt idx="3">
                  <c:v>Pemberian makanan tambahan pada balita gizi kurang</c:v>
                </c:pt>
                <c:pt idx="4">
                  <c:v>Pemberian makanan tambahan pada ibu hamil Kurang Energi Kronik (KEK)</c:v>
                </c:pt>
                <c:pt idx="5">
                  <c:v>Balita gizi buruk mendapatkan perawatan sesuai standart tatalaksana gizi buruk</c:v>
                </c:pt>
                <c:pt idx="6">
                  <c:v>Pemberian Proses Asuhan Gizi di Puskesmas (sesuai buku pedoman asuhan gizi tahun 2018 warna kuning)</c:v>
                </c:pt>
                <c:pt idx="7">
                  <c:v>Balita yang ditimbang berat badannya (D/S)</c:v>
                </c:pt>
                <c:pt idx="8">
                  <c:v>Balita yang ditimbang naik berat badannya (N/D)</c:v>
                </c:pt>
                <c:pt idx="9">
                  <c:v>Balita stunting (pendek dan sangat pendek)</c:v>
                </c:pt>
                <c:pt idx="10">
                  <c:v>Bayi usia 6 bulan mendapat ASI Eksklusif</c:v>
                </c:pt>
                <c:pt idx="11">
                  <c:v>Bayi yang baru lahir mendapat IMD</c:v>
                </c:pt>
              </c:strCache>
            </c:strRef>
          </c:cat>
          <c:val>
            <c:numRef>
              <c:f>'E:\AKRE UKM\DOKUEMEN AKRED PROMKES MENTAH\Users\RUANG FARMASI\Downloads\[LHK GIZI 2023 new.xls]TRIBULAN 2'!$R$42:$R$53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100</c:v>
                </c:pt>
                <c:pt idx="3">
                  <c:v>59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78</c:v>
                </c:pt>
                <c:pt idx="8">
                  <c:v>69</c:v>
                </c:pt>
                <c:pt idx="9">
                  <c:v>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733336"/>
        <c:axId val="583401753"/>
      </c:radarChart>
      <c:catAx>
        <c:axId val="3517333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83401753"/>
        <c:crosses val="autoZero"/>
        <c:auto val="0"/>
        <c:lblAlgn val="ctr"/>
        <c:lblOffset val="100"/>
        <c:noMultiLvlLbl val="0"/>
      </c:catAx>
      <c:valAx>
        <c:axId val="58340175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351733336"/>
        <c:crosses val="autoZero"/>
        <c:crossBetween val="between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</a:t>
            </a: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SEMESTER </a:t>
            </a:r>
            <a:r>
              <a:rPr alt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2</a:t>
            </a:r>
            <a:r>
              <a:rPr lang="en-ID" sz="120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'SEMESTER 2'!$J$31</c:f>
              <c:strCache>
                <c:ptCount val="1"/>
                <c:pt idx="0">
                  <c:v>% CAPAIAN REALISASI SEMESTER 2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'SEMESTER 2'!$B$32:$B$47</c:f>
              <c:strCache>
                <c:ptCount val="16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  <c:pt idx="12">
                  <c:v>Desa/Kelurahan Siaga Aktif PURI (Purnama Mandiri )</c:v>
                </c:pt>
                <c:pt idx="13">
                  <c:v>Pembinaan Desa/Kelurahan Siaga Aktif</c:v>
                </c:pt>
                <c:pt idx="14">
                  <c:v>Promosi kesehatan untuk program prioritas di dalam gedung Puskesmas dan jaringannya (sasaran masyarakat)</c:v>
                </c:pt>
                <c:pt idx="15">
                  <c:v>Pengukuran dan Pembinaan Tingkat Perkembangan UKBM</c:v>
                </c:pt>
              </c:strCache>
            </c:strRef>
          </c:cat>
          <c:val>
            <c:numRef>
              <c:f>'SEMESTER 2'!$J$32:$J$47</c:f>
              <c:numCache>
                <c:formatCode>0.0%</c:formatCode>
                <c:ptCount val="16"/>
                <c:pt idx="0">
                  <c:v>1.01711214123681</c:v>
                </c:pt>
                <c:pt idx="1">
                  <c:v>1.85365853658537</c:v>
                </c:pt>
                <c:pt idx="2">
                  <c:v>1.42857142857143</c:v>
                </c:pt>
                <c:pt idx="3">
                  <c:v>0.957355371900826</c:v>
                </c:pt>
                <c:pt idx="4">
                  <c:v>1.21951219512195</c:v>
                </c:pt>
                <c:pt idx="5">
                  <c:v>1.5</c:v>
                </c:pt>
                <c:pt idx="6">
                  <c:v>69</c:v>
                </c:pt>
                <c:pt idx="7">
                  <c:v>1.15853658536585</c:v>
                </c:pt>
                <c:pt idx="8">
                  <c:v>1.125</c:v>
                </c:pt>
                <c:pt idx="9">
                  <c:v>1.25858123569794</c:v>
                </c:pt>
                <c:pt idx="10">
                  <c:v>1.28205128205128</c:v>
                </c:pt>
                <c:pt idx="11">
                  <c:v>1.01729399796541</c:v>
                </c:pt>
                <c:pt idx="12">
                  <c:v>5.71428571428571</c:v>
                </c:pt>
                <c:pt idx="13">
                  <c:v>6</c:v>
                </c:pt>
                <c:pt idx="14">
                  <c:v>11.75</c:v>
                </c:pt>
                <c:pt idx="15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'SEMESTER 2'!$H$31</c:f>
              <c:strCache>
                <c:ptCount val="1"/>
                <c:pt idx="0">
                  <c:v>% TARGET SAMPAI DENGAN SEMESTER 2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'SEMESTER 2'!$B$32:$B$47</c:f>
              <c:strCache>
                <c:ptCount val="16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  <c:pt idx="12">
                  <c:v>Desa/Kelurahan Siaga Aktif PURI (Purnama Mandiri )</c:v>
                </c:pt>
                <c:pt idx="13">
                  <c:v>Pembinaan Desa/Kelurahan Siaga Aktif</c:v>
                </c:pt>
                <c:pt idx="14">
                  <c:v>Promosi kesehatan untuk program prioritas di dalam gedung Puskesmas dan jaringannya (sasaran masyarakat)</c:v>
                </c:pt>
                <c:pt idx="15">
                  <c:v>Pengukuran dan Pembinaan Tingkat Perkembangan UKBM</c:v>
                </c:pt>
              </c:strCache>
            </c:strRef>
          </c:cat>
          <c:val>
            <c:numRef>
              <c:f>'SEMESTER 2'!$H$32:$H$47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075345"/>
        <c:axId val="165349473"/>
      </c:radarChart>
      <c:catAx>
        <c:axId val="46607534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08080">
                  <a:alpha val="100000"/>
                </a:srgbClr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165349473"/>
        <c:crosses val="autoZero"/>
        <c:auto val="0"/>
        <c:lblAlgn val="ctr"/>
        <c:lblOffset val="100"/>
        <c:noMultiLvlLbl val="0"/>
      </c:catAx>
      <c:valAx>
        <c:axId val="16534947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466075345"/>
        <c:crosses val="autoZero"/>
        <c:crossBetween val="between"/>
        <c:majorUnit val="0.1"/>
      </c:valAx>
      <c:spPr>
        <a:noFill/>
        <a:ln w="3175">
          <a:noFill/>
        </a:ln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2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180975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2457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4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5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6" name="Picture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7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8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9" name="Picture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675005</xdr:colOff>
      <xdr:row>48</xdr:row>
      <xdr:rowOff>113030</xdr:rowOff>
    </xdr:from>
    <xdr:to>
      <xdr:col>9</xdr:col>
      <xdr:colOff>418465</xdr:colOff>
      <xdr:row>48</xdr:row>
      <xdr:rowOff>4810125</xdr:rowOff>
    </xdr:to>
    <xdr:graphicFrame>
      <xdr:nvGraphicFramePr>
        <xdr:cNvPr id="10" name="Chart 2"/>
        <xdr:cNvGraphicFramePr/>
      </xdr:nvGraphicFramePr>
      <xdr:xfrm>
        <a:off x="1075055" y="22887305"/>
        <a:ext cx="9849485" cy="4697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733425</xdr:colOff>
      <xdr:row>0</xdr:row>
      <xdr:rowOff>47625</xdr:rowOff>
    </xdr:from>
    <xdr:to>
      <xdr:col>10</xdr:col>
      <xdr:colOff>189865</xdr:colOff>
      <xdr:row>4</xdr:row>
      <xdr:rowOff>19050</xdr:rowOff>
    </xdr:to>
    <xdr:pic>
      <xdr:nvPicPr>
        <xdr:cNvPr id="11" name="Picture 3"/>
        <xdr:cNvPicPr>
          <a:picLocks noChangeAspect="1"/>
        </xdr:cNvPicPr>
      </xdr:nvPicPr>
      <xdr:blipFill>
        <a:blip r:embed="rId5"/>
        <a:srcRect l="25214"/>
        <a:stretch>
          <a:fillRect/>
        </a:stretch>
      </xdr:blipFill>
      <xdr:spPr>
        <a:xfrm>
          <a:off x="5734050" y="47625"/>
          <a:ext cx="6133465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12" name="Picture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651510</xdr:colOff>
      <xdr:row>48</xdr:row>
      <xdr:rowOff>91440</xdr:rowOff>
    </xdr:from>
    <xdr:to>
      <xdr:col>10</xdr:col>
      <xdr:colOff>774065</xdr:colOff>
      <xdr:row>59</xdr:row>
      <xdr:rowOff>24765</xdr:rowOff>
    </xdr:to>
    <xdr:graphicFrame>
      <xdr:nvGraphicFramePr>
        <xdr:cNvPr id="13" name="Chart 2"/>
        <xdr:cNvGraphicFramePr/>
      </xdr:nvGraphicFramePr>
      <xdr:xfrm>
        <a:off x="1051560" y="22865715"/>
        <a:ext cx="11400155" cy="6762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KRE%20UKM\DOKUEMEN%20AKRED%20PROMKES%20MENTAH\Users\RUANG%20FARMASI\Downloads\LHK%20GIZI%202023%20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3"/>
      <sheetName val="FEB 23"/>
      <sheetName val="MARET 23"/>
      <sheetName val="TRIBULAN 1"/>
      <sheetName val="APRIL 23"/>
      <sheetName val="MEI 23 "/>
      <sheetName val="JUNI 23 "/>
      <sheetName val="TRIBULAN 2"/>
      <sheetName val="JULI 2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view="pageBreakPreview" zoomScale="90" zoomScaleNormal="110" topLeftCell="A37" workbookViewId="0">
      <selection activeCell="J67" sqref="J67"/>
    </sheetView>
  </sheetViews>
  <sheetFormatPr defaultColWidth="9" defaultRowHeight="15.75"/>
  <cols>
    <col min="1" max="1" width="6" style="4" customWidth="1"/>
    <col min="2" max="2" width="37.7142857142857" style="4" customWidth="1"/>
    <col min="3" max="3" width="13.2857142857143" style="4" customWidth="1"/>
    <col min="4" max="4" width="18" style="4" customWidth="1"/>
    <col min="5" max="5" width="13.5714285714286" style="4" customWidth="1"/>
    <col min="6" max="6" width="16.7142857142857" style="4" customWidth="1"/>
    <col min="7" max="7" width="19.7142857142857" style="4" customWidth="1"/>
    <col min="8" max="8" width="13.5714285714286" style="4" customWidth="1"/>
    <col min="9" max="9" width="19" style="6" customWidth="1"/>
    <col min="10" max="10" width="17.5714285714286" style="6" customWidth="1"/>
    <col min="11" max="11" width="20" style="6" customWidth="1"/>
    <col min="12" max="12" width="19.1428571428571" style="4" customWidth="1"/>
    <col min="13" max="13" width="11.8285714285714" customWidth="1"/>
    <col min="14" max="14" width="11.6285714285714" customWidth="1"/>
    <col min="15" max="15" width="20.4285714285714" customWidth="1"/>
    <col min="16" max="17" width="9" customWidth="1"/>
  </cols>
  <sheetData>
    <row r="1" spans="1:13">
      <c r="A1" s="7"/>
      <c r="B1" s="7"/>
      <c r="C1" s="7"/>
      <c r="D1" s="7"/>
      <c r="E1" s="7"/>
      <c r="F1" s="7"/>
      <c r="G1" s="7"/>
      <c r="H1" s="7"/>
      <c r="I1" s="43"/>
      <c r="J1" s="43"/>
      <c r="K1" s="43"/>
      <c r="L1" s="7"/>
      <c r="M1" s="44"/>
    </row>
    <row r="2" spans="1:13">
      <c r="A2" s="7"/>
      <c r="B2" s="7"/>
      <c r="C2" s="7"/>
      <c r="D2" s="7"/>
      <c r="E2" s="7"/>
      <c r="F2" s="7"/>
      <c r="G2" s="7"/>
      <c r="H2" s="7"/>
      <c r="I2" s="43"/>
      <c r="J2" s="43"/>
      <c r="K2" s="43"/>
      <c r="L2" s="7"/>
      <c r="M2" s="44"/>
    </row>
    <row r="3" spans="1:13">
      <c r="A3" s="8"/>
      <c r="B3" s="8"/>
      <c r="C3" s="8"/>
      <c r="D3" s="8"/>
      <c r="E3" s="8"/>
      <c r="F3" s="8"/>
      <c r="G3" s="8"/>
      <c r="H3" s="8"/>
      <c r="I3" s="45"/>
      <c r="J3" s="45"/>
      <c r="K3" s="45"/>
      <c r="L3" s="8"/>
      <c r="M3" s="44"/>
    </row>
    <row r="4" ht="77.25" customHeight="1" spans="1:13">
      <c r="A4" s="9"/>
      <c r="B4" s="9"/>
      <c r="C4" s="9"/>
      <c r="D4" s="9"/>
      <c r="E4" s="9"/>
      <c r="F4" s="9"/>
      <c r="G4" s="9"/>
      <c r="H4" s="9"/>
      <c r="I4" s="46"/>
      <c r="J4" s="46"/>
      <c r="K4" s="46"/>
      <c r="L4" s="9"/>
      <c r="M4" s="44"/>
    </row>
    <row r="5" ht="11.25" customHeight="1" spans="1:13">
      <c r="A5" s="10"/>
      <c r="B5" s="11"/>
      <c r="C5" s="11"/>
      <c r="D5" s="11"/>
      <c r="E5" s="11"/>
      <c r="F5" s="11"/>
      <c r="G5" s="11"/>
      <c r="H5" s="11"/>
      <c r="I5" s="47"/>
      <c r="J5" s="47"/>
      <c r="K5" s="47"/>
      <c r="L5" s="11"/>
      <c r="M5" s="44"/>
    </row>
    <row r="6" ht="20.25" spans="1:13">
      <c r="A6" s="12" t="s">
        <v>0</v>
      </c>
      <c r="B6" s="12"/>
      <c r="C6" s="12"/>
      <c r="D6" s="12"/>
      <c r="E6" s="12"/>
      <c r="F6" s="12"/>
      <c r="G6" s="12"/>
      <c r="H6" s="12"/>
      <c r="I6" s="48"/>
      <c r="J6" s="48"/>
      <c r="K6" s="48"/>
      <c r="L6" s="12"/>
      <c r="M6" s="44"/>
    </row>
    <row r="7" ht="20.25" spans="1:13">
      <c r="A7" s="12" t="s">
        <v>1</v>
      </c>
      <c r="B7" s="12"/>
      <c r="C7" s="12"/>
      <c r="D7" s="12"/>
      <c r="E7" s="12"/>
      <c r="F7" s="12"/>
      <c r="G7" s="12"/>
      <c r="H7" s="12"/>
      <c r="I7" s="48"/>
      <c r="J7" s="48"/>
      <c r="K7" s="48"/>
      <c r="L7" s="12"/>
      <c r="M7" s="44"/>
    </row>
    <row r="8" ht="9" customHeight="1" spans="1:13">
      <c r="A8" s="13"/>
      <c r="B8" s="13"/>
      <c r="C8" s="13"/>
      <c r="D8" s="13"/>
      <c r="E8" s="13"/>
      <c r="F8" s="13"/>
      <c r="G8" s="13"/>
      <c r="H8" s="13"/>
      <c r="I8" s="49"/>
      <c r="J8" s="49"/>
      <c r="K8" s="49"/>
      <c r="L8" s="13"/>
      <c r="M8" s="44"/>
    </row>
    <row r="9" ht="9" customHeight="1" spans="1:13">
      <c r="A9" s="13"/>
      <c r="B9" s="13"/>
      <c r="C9" s="13"/>
      <c r="D9" s="13"/>
      <c r="E9" s="13"/>
      <c r="F9" s="13"/>
      <c r="G9" s="13"/>
      <c r="H9" s="13"/>
      <c r="I9" s="49"/>
      <c r="J9" s="49"/>
      <c r="K9" s="49"/>
      <c r="L9" s="13"/>
      <c r="M9" s="44"/>
    </row>
    <row r="10" customHeight="1" spans="1:13">
      <c r="A10" s="14" t="s">
        <v>2</v>
      </c>
      <c r="B10" s="15"/>
      <c r="C10" s="15"/>
      <c r="D10" s="15"/>
      <c r="E10" s="15"/>
      <c r="F10" s="15"/>
      <c r="G10" s="15"/>
      <c r="H10" s="15"/>
      <c r="I10" s="50"/>
      <c r="J10" s="50"/>
      <c r="K10" s="50"/>
      <c r="L10" s="15"/>
      <c r="M10" s="44"/>
    </row>
    <row r="11" ht="47.25" customHeight="1" spans="1:13">
      <c r="A11" s="16" t="s">
        <v>3</v>
      </c>
      <c r="B11" s="16" t="s">
        <v>4</v>
      </c>
      <c r="C11" s="16" t="s">
        <v>5</v>
      </c>
      <c r="D11" s="17" t="s">
        <v>6</v>
      </c>
      <c r="E11" s="18"/>
      <c r="F11" s="16" t="s">
        <v>7</v>
      </c>
      <c r="G11" s="17" t="s">
        <v>8</v>
      </c>
      <c r="H11" s="18"/>
      <c r="I11" s="51" t="s">
        <v>9</v>
      </c>
      <c r="J11" s="52" t="s">
        <v>10</v>
      </c>
      <c r="K11" s="53" t="s">
        <v>11</v>
      </c>
      <c r="L11" s="54"/>
      <c r="M11" s="55"/>
    </row>
    <row r="12" ht="46.5" customHeight="1" spans="1:13">
      <c r="A12" s="19">
        <v>1</v>
      </c>
      <c r="B12" s="20" t="s">
        <v>12</v>
      </c>
      <c r="C12" s="21">
        <v>0.2</v>
      </c>
      <c r="D12" s="22" t="s">
        <v>13</v>
      </c>
      <c r="E12" s="22" t="s">
        <v>14</v>
      </c>
      <c r="F12" s="23">
        <v>20278</v>
      </c>
      <c r="G12" s="24" t="s">
        <v>15</v>
      </c>
      <c r="H12" s="22" t="s">
        <v>14</v>
      </c>
      <c r="I12" s="56" t="s">
        <v>16</v>
      </c>
      <c r="J12" s="57" t="s">
        <v>17</v>
      </c>
      <c r="K12" s="58" t="s">
        <v>18</v>
      </c>
      <c r="L12" s="59"/>
      <c r="M12" s="60"/>
    </row>
    <row r="13" ht="46.5" customHeight="1" spans="1:13">
      <c r="A13" s="19">
        <v>2</v>
      </c>
      <c r="B13" s="20" t="s">
        <v>19</v>
      </c>
      <c r="C13" s="21">
        <v>0.5</v>
      </c>
      <c r="D13" s="22" t="s">
        <v>20</v>
      </c>
      <c r="E13" s="22" t="s">
        <v>21</v>
      </c>
      <c r="F13" s="23">
        <v>41</v>
      </c>
      <c r="G13" s="24" t="s">
        <v>22</v>
      </c>
      <c r="H13" s="22" t="s">
        <v>21</v>
      </c>
      <c r="I13" s="56" t="s">
        <v>16</v>
      </c>
      <c r="J13" s="57" t="s">
        <v>23</v>
      </c>
      <c r="K13" s="58" t="s">
        <v>18</v>
      </c>
      <c r="L13" s="59"/>
      <c r="M13" s="60"/>
    </row>
    <row r="14" ht="46.5" customHeight="1" spans="1:13">
      <c r="A14" s="19">
        <v>3</v>
      </c>
      <c r="B14" s="20" t="s">
        <v>24</v>
      </c>
      <c r="C14" s="21">
        <v>0.7</v>
      </c>
      <c r="D14" s="22" t="s">
        <v>25</v>
      </c>
      <c r="E14" s="22" t="s">
        <v>25</v>
      </c>
      <c r="F14" s="23">
        <v>4</v>
      </c>
      <c r="G14" s="24" t="s">
        <v>26</v>
      </c>
      <c r="H14" s="22" t="s">
        <v>25</v>
      </c>
      <c r="I14" s="56" t="s">
        <v>16</v>
      </c>
      <c r="J14" s="57" t="s">
        <v>27</v>
      </c>
      <c r="K14" s="58" t="s">
        <v>28</v>
      </c>
      <c r="L14" s="59"/>
      <c r="M14" s="60"/>
    </row>
    <row r="15" ht="46.5" customHeight="1" spans="1:13">
      <c r="A15" s="19">
        <v>4</v>
      </c>
      <c r="B15" s="20" t="s">
        <v>29</v>
      </c>
      <c r="C15" s="21">
        <v>0.55</v>
      </c>
      <c r="D15" s="22" t="s">
        <v>13</v>
      </c>
      <c r="E15" s="22" t="s">
        <v>14</v>
      </c>
      <c r="F15" s="23">
        <v>2230.58</v>
      </c>
      <c r="G15" s="24">
        <f>SUM(C15*F15)</f>
        <v>1226.819</v>
      </c>
      <c r="H15" s="22" t="s">
        <v>14</v>
      </c>
      <c r="I15" s="56" t="s">
        <v>16</v>
      </c>
      <c r="J15" s="57" t="s">
        <v>23</v>
      </c>
      <c r="K15" s="58" t="s">
        <v>18</v>
      </c>
      <c r="L15" s="59"/>
      <c r="M15" s="60"/>
    </row>
    <row r="16" ht="46.5" customHeight="1" spans="1:13">
      <c r="A16" s="19">
        <v>5</v>
      </c>
      <c r="B16" s="25" t="s">
        <v>30</v>
      </c>
      <c r="C16" s="21">
        <v>0.74</v>
      </c>
      <c r="D16" s="22" t="s">
        <v>20</v>
      </c>
      <c r="E16" s="22" t="s">
        <v>21</v>
      </c>
      <c r="F16" s="23">
        <v>41</v>
      </c>
      <c r="G16" s="24">
        <f>SUM(C16*F16)</f>
        <v>30.34</v>
      </c>
      <c r="H16" s="22" t="s">
        <v>21</v>
      </c>
      <c r="I16" s="56" t="s">
        <v>16</v>
      </c>
      <c r="J16" s="57" t="s">
        <v>23</v>
      </c>
      <c r="K16" s="58" t="s">
        <v>18</v>
      </c>
      <c r="L16" s="59"/>
      <c r="M16" s="60"/>
    </row>
    <row r="17" ht="46.5" customHeight="1" spans="1:13">
      <c r="A17" s="19">
        <v>6</v>
      </c>
      <c r="B17" s="25" t="s">
        <v>31</v>
      </c>
      <c r="C17" s="21">
        <v>0.5</v>
      </c>
      <c r="D17" s="22" t="s">
        <v>25</v>
      </c>
      <c r="E17" s="22" t="s">
        <v>25</v>
      </c>
      <c r="F17" s="23">
        <v>4</v>
      </c>
      <c r="G17" s="24">
        <f>SUM(C17*F17)</f>
        <v>2</v>
      </c>
      <c r="H17" s="22" t="s">
        <v>25</v>
      </c>
      <c r="I17" s="56" t="s">
        <v>16</v>
      </c>
      <c r="J17" s="57" t="s">
        <v>23</v>
      </c>
      <c r="K17" s="58" t="s">
        <v>18</v>
      </c>
      <c r="L17" s="59"/>
      <c r="M17" s="60"/>
    </row>
    <row r="18" ht="46.5" customHeight="1" spans="1:13">
      <c r="A18" s="19">
        <v>7</v>
      </c>
      <c r="B18" s="20" t="s">
        <v>32</v>
      </c>
      <c r="C18" s="21">
        <v>1</v>
      </c>
      <c r="D18" s="22" t="s">
        <v>13</v>
      </c>
      <c r="E18" s="22" t="s">
        <v>33</v>
      </c>
      <c r="F18" s="23">
        <v>276</v>
      </c>
      <c r="G18" s="24">
        <v>12</v>
      </c>
      <c r="H18" s="22" t="s">
        <v>33</v>
      </c>
      <c r="I18" s="56" t="s">
        <v>16</v>
      </c>
      <c r="J18" s="57" t="s">
        <v>23</v>
      </c>
      <c r="K18" s="58" t="s">
        <v>18</v>
      </c>
      <c r="L18" s="59"/>
      <c r="M18" s="60"/>
    </row>
    <row r="19" ht="46.5" customHeight="1" spans="1:13">
      <c r="A19" s="19">
        <v>8</v>
      </c>
      <c r="B19" s="20" t="s">
        <v>34</v>
      </c>
      <c r="C19" s="21">
        <v>1</v>
      </c>
      <c r="D19" s="22" t="s">
        <v>20</v>
      </c>
      <c r="E19" s="22" t="s">
        <v>35</v>
      </c>
      <c r="F19" s="23">
        <v>82</v>
      </c>
      <c r="G19" s="24">
        <f>SUM(C19*F19)</f>
        <v>82</v>
      </c>
      <c r="H19" s="22" t="s">
        <v>35</v>
      </c>
      <c r="I19" s="56" t="s">
        <v>16</v>
      </c>
      <c r="J19" s="57" t="s">
        <v>36</v>
      </c>
      <c r="K19" s="58" t="s">
        <v>18</v>
      </c>
      <c r="L19" s="59"/>
      <c r="M19" s="60"/>
    </row>
    <row r="20" ht="46.5" customHeight="1" spans="1:13">
      <c r="A20" s="19">
        <v>9</v>
      </c>
      <c r="B20" s="20" t="s">
        <v>37</v>
      </c>
      <c r="C20" s="21">
        <v>1</v>
      </c>
      <c r="D20" s="22" t="s">
        <v>25</v>
      </c>
      <c r="E20" s="22" t="s">
        <v>35</v>
      </c>
      <c r="F20" s="23">
        <v>8</v>
      </c>
      <c r="G20" s="24">
        <f>SUM(C20*F20)</f>
        <v>8</v>
      </c>
      <c r="H20" s="22" t="s">
        <v>35</v>
      </c>
      <c r="I20" s="56" t="s">
        <v>16</v>
      </c>
      <c r="J20" s="57" t="s">
        <v>36</v>
      </c>
      <c r="K20" s="58" t="s">
        <v>18</v>
      </c>
      <c r="L20" s="59"/>
      <c r="M20" s="60"/>
    </row>
    <row r="21" ht="46.5" customHeight="1" spans="1:13">
      <c r="A21" s="19">
        <v>10</v>
      </c>
      <c r="B21" s="20" t="s">
        <v>38</v>
      </c>
      <c r="C21" s="21">
        <v>0.76</v>
      </c>
      <c r="D21" s="26" t="s">
        <v>39</v>
      </c>
      <c r="E21" s="22" t="s">
        <v>36</v>
      </c>
      <c r="F21" s="23">
        <v>69</v>
      </c>
      <c r="G21" s="24">
        <f>4044*16%</f>
        <v>647.04</v>
      </c>
      <c r="H21" s="22" t="s">
        <v>36</v>
      </c>
      <c r="I21" s="56" t="s">
        <v>16</v>
      </c>
      <c r="J21" s="56" t="s">
        <v>23</v>
      </c>
      <c r="K21" s="58" t="s">
        <v>18</v>
      </c>
      <c r="L21" s="59"/>
      <c r="M21" s="60"/>
    </row>
    <row r="22" s="1" customFormat="1" ht="46.5" customHeight="1" spans="1:17">
      <c r="A22" s="19">
        <v>11</v>
      </c>
      <c r="B22" s="20" t="s">
        <v>40</v>
      </c>
      <c r="C22" s="27">
        <v>0.78</v>
      </c>
      <c r="D22" s="26" t="s">
        <v>41</v>
      </c>
      <c r="E22" s="22" t="s">
        <v>42</v>
      </c>
      <c r="F22" s="28">
        <v>3</v>
      </c>
      <c r="G22" s="24">
        <f t="shared" ref="G22:G27" si="0">SUM(C22*F22)</f>
        <v>2.34</v>
      </c>
      <c r="H22" s="22" t="s">
        <v>42</v>
      </c>
      <c r="I22" s="56" t="s">
        <v>16</v>
      </c>
      <c r="J22" s="56" t="s">
        <v>23</v>
      </c>
      <c r="K22" s="58" t="s">
        <v>18</v>
      </c>
      <c r="L22" s="59"/>
      <c r="M22" s="60"/>
      <c r="O22" s="61"/>
      <c r="P22" s="62"/>
      <c r="Q22" s="77"/>
    </row>
    <row r="23" s="1" customFormat="1" ht="46.5" customHeight="1" spans="1:17">
      <c r="A23" s="19">
        <v>12</v>
      </c>
      <c r="B23" s="20" t="s">
        <v>43</v>
      </c>
      <c r="C23" s="27">
        <v>0.983</v>
      </c>
      <c r="D23" s="26" t="s">
        <v>44</v>
      </c>
      <c r="E23" s="26" t="s">
        <v>42</v>
      </c>
      <c r="F23" s="28">
        <v>3</v>
      </c>
      <c r="G23" s="24">
        <f t="shared" si="0"/>
        <v>2.949</v>
      </c>
      <c r="H23" s="26" t="s">
        <v>42</v>
      </c>
      <c r="I23" s="56" t="s">
        <v>16</v>
      </c>
      <c r="J23" s="57" t="s">
        <v>23</v>
      </c>
      <c r="K23" s="58" t="s">
        <v>18</v>
      </c>
      <c r="L23" s="59"/>
      <c r="M23" s="60"/>
      <c r="O23" s="61"/>
      <c r="P23" s="62"/>
      <c r="Q23" s="77"/>
    </row>
    <row r="24" ht="31.5" spans="1:13">
      <c r="A24" s="19">
        <v>13</v>
      </c>
      <c r="B24" s="25" t="s">
        <v>45</v>
      </c>
      <c r="C24" s="27">
        <v>0.175</v>
      </c>
      <c r="D24" s="26" t="s">
        <v>44</v>
      </c>
      <c r="E24" s="26" t="s">
        <v>42</v>
      </c>
      <c r="F24" s="28">
        <v>3</v>
      </c>
      <c r="G24" s="24">
        <f t="shared" si="0"/>
        <v>0.525</v>
      </c>
      <c r="H24" s="26" t="s">
        <v>42</v>
      </c>
      <c r="I24" s="56" t="s">
        <v>16</v>
      </c>
      <c r="J24" s="57" t="s">
        <v>23</v>
      </c>
      <c r="K24" s="58" t="s">
        <v>18</v>
      </c>
      <c r="L24" s="59"/>
      <c r="M24" s="44"/>
    </row>
    <row r="25" ht="31.5" spans="1:13">
      <c r="A25" s="19">
        <v>14</v>
      </c>
      <c r="B25" s="20" t="s">
        <v>46</v>
      </c>
      <c r="C25" s="27">
        <v>1</v>
      </c>
      <c r="D25" s="26" t="s">
        <v>44</v>
      </c>
      <c r="E25" s="26" t="s">
        <v>35</v>
      </c>
      <c r="F25" s="28">
        <v>6</v>
      </c>
      <c r="G25" s="24">
        <f t="shared" si="0"/>
        <v>6</v>
      </c>
      <c r="H25" s="26" t="s">
        <v>35</v>
      </c>
      <c r="I25" s="56" t="s">
        <v>16</v>
      </c>
      <c r="J25" s="57" t="s">
        <v>23</v>
      </c>
      <c r="K25" s="58" t="s">
        <v>18</v>
      </c>
      <c r="L25" s="59"/>
      <c r="M25" s="44"/>
    </row>
    <row r="26" ht="47.25" spans="1:13">
      <c r="A26" s="19">
        <v>15</v>
      </c>
      <c r="B26" s="20" t="s">
        <v>47</v>
      </c>
      <c r="C26" s="27">
        <v>1</v>
      </c>
      <c r="D26" s="26" t="s">
        <v>48</v>
      </c>
      <c r="E26" s="26" t="s">
        <v>49</v>
      </c>
      <c r="F26" s="28">
        <v>48</v>
      </c>
      <c r="G26" s="24">
        <f t="shared" si="0"/>
        <v>48</v>
      </c>
      <c r="H26" s="26" t="s">
        <v>49</v>
      </c>
      <c r="I26" s="56" t="s">
        <v>16</v>
      </c>
      <c r="J26" s="57" t="s">
        <v>23</v>
      </c>
      <c r="K26" s="58" t="s">
        <v>18</v>
      </c>
      <c r="L26" s="59"/>
      <c r="M26" s="44"/>
    </row>
    <row r="27" ht="31.5" spans="1:13">
      <c r="A27" s="19">
        <v>16</v>
      </c>
      <c r="B27" s="25" t="s">
        <v>50</v>
      </c>
      <c r="C27" s="27">
        <v>1</v>
      </c>
      <c r="D27" s="26" t="s">
        <v>51</v>
      </c>
      <c r="E27" s="26" t="s">
        <v>52</v>
      </c>
      <c r="F27" s="28">
        <v>7</v>
      </c>
      <c r="G27" s="24">
        <f t="shared" si="0"/>
        <v>7</v>
      </c>
      <c r="H27" s="26" t="s">
        <v>52</v>
      </c>
      <c r="I27" s="56" t="s">
        <v>16</v>
      </c>
      <c r="J27" s="57" t="s">
        <v>23</v>
      </c>
      <c r="K27" s="58" t="s">
        <v>18</v>
      </c>
      <c r="L27" s="59"/>
      <c r="M27" s="44"/>
    </row>
    <row r="28" spans="1:13">
      <c r="A28" s="14"/>
      <c r="M28" s="44"/>
    </row>
    <row r="29" spans="1:14">
      <c r="A29" s="14" t="s">
        <v>53</v>
      </c>
      <c r="M29" s="44"/>
      <c r="N29" s="44"/>
    </row>
    <row r="30" spans="1:14">
      <c r="A30" s="14"/>
      <c r="M30" s="44"/>
      <c r="N30" s="44"/>
    </row>
    <row r="31" s="2" customFormat="1" ht="62.25" customHeight="1" spans="1:14">
      <c r="A31" s="16" t="s">
        <v>3</v>
      </c>
      <c r="B31" s="16" t="s">
        <v>4</v>
      </c>
      <c r="C31" s="16" t="s">
        <v>5</v>
      </c>
      <c r="D31" s="16" t="s">
        <v>6</v>
      </c>
      <c r="E31" s="29" t="s">
        <v>7</v>
      </c>
      <c r="F31" s="16" t="s">
        <v>54</v>
      </c>
      <c r="G31" s="16" t="s">
        <v>55</v>
      </c>
      <c r="H31" s="16" t="s">
        <v>56</v>
      </c>
      <c r="I31" s="63" t="s">
        <v>57</v>
      </c>
      <c r="J31" s="63" t="s">
        <v>58</v>
      </c>
      <c r="K31" s="51" t="s">
        <v>59</v>
      </c>
      <c r="L31" s="64" t="s">
        <v>60</v>
      </c>
      <c r="M31" s="65"/>
      <c r="N31" s="65"/>
    </row>
    <row r="32" ht="48.75" customHeight="1" spans="1:19">
      <c r="A32" s="19">
        <v>1</v>
      </c>
      <c r="B32" s="20" t="s">
        <v>12</v>
      </c>
      <c r="C32" s="30">
        <v>0.2</v>
      </c>
      <c r="D32" s="31" t="s">
        <v>13</v>
      </c>
      <c r="E32" s="32">
        <v>20278</v>
      </c>
      <c r="F32" s="33">
        <f t="shared" ref="F32:F37" si="1">SUM(C32*E32)</f>
        <v>4055.6</v>
      </c>
      <c r="G32" s="34">
        <f>F32</f>
        <v>4055.6</v>
      </c>
      <c r="H32" s="35">
        <f t="shared" ref="H32:H47" si="2">G32/F32</f>
        <v>1</v>
      </c>
      <c r="I32" s="66">
        <v>4125</v>
      </c>
      <c r="J32" s="67">
        <f t="shared" ref="J32:J47" si="3">I32/F32</f>
        <v>1.01711214123681</v>
      </c>
      <c r="K32" s="68">
        <f t="shared" ref="K32:K47" si="4">J32-H32</f>
        <v>0.0171121412368083</v>
      </c>
      <c r="L32" s="69" t="s">
        <v>61</v>
      </c>
      <c r="M32" s="70"/>
      <c r="P32" s="70"/>
      <c r="R32" s="78"/>
      <c r="S32" s="78"/>
    </row>
    <row r="33" ht="48.75" customHeight="1" spans="1:19">
      <c r="A33" s="19">
        <v>2</v>
      </c>
      <c r="B33" s="20" t="s">
        <v>19</v>
      </c>
      <c r="C33" s="30">
        <v>0.5</v>
      </c>
      <c r="D33" s="31" t="s">
        <v>20</v>
      </c>
      <c r="E33" s="32">
        <v>41</v>
      </c>
      <c r="F33" s="33">
        <f t="shared" si="1"/>
        <v>20.5</v>
      </c>
      <c r="G33" s="34">
        <f t="shared" ref="G33:G40" si="5">F33</f>
        <v>20.5</v>
      </c>
      <c r="H33" s="35">
        <f t="shared" si="2"/>
        <v>1</v>
      </c>
      <c r="I33" s="66">
        <v>38</v>
      </c>
      <c r="J33" s="67">
        <f t="shared" si="3"/>
        <v>1.85365853658537</v>
      </c>
      <c r="K33" s="68">
        <f t="shared" si="4"/>
        <v>0.853658536585366</v>
      </c>
      <c r="L33" s="69" t="s">
        <v>61</v>
      </c>
      <c r="M33" s="70"/>
      <c r="P33" s="70"/>
      <c r="R33" s="78"/>
      <c r="S33" s="78"/>
    </row>
    <row r="34" ht="48.75" customHeight="1" spans="1:19">
      <c r="A34" s="19">
        <v>3</v>
      </c>
      <c r="B34" s="20" t="s">
        <v>24</v>
      </c>
      <c r="C34" s="30">
        <v>0.7</v>
      </c>
      <c r="D34" s="31" t="s">
        <v>25</v>
      </c>
      <c r="E34" s="32">
        <v>4</v>
      </c>
      <c r="F34" s="33">
        <f t="shared" si="1"/>
        <v>2.8</v>
      </c>
      <c r="G34" s="34">
        <f t="shared" si="5"/>
        <v>2.8</v>
      </c>
      <c r="H34" s="35">
        <f t="shared" si="2"/>
        <v>1</v>
      </c>
      <c r="I34" s="66">
        <v>4</v>
      </c>
      <c r="J34" s="67">
        <f t="shared" si="3"/>
        <v>1.42857142857143</v>
      </c>
      <c r="K34" s="68">
        <f t="shared" si="4"/>
        <v>0.428571428571429</v>
      </c>
      <c r="L34" s="69" t="s">
        <v>61</v>
      </c>
      <c r="M34" s="71"/>
      <c r="P34" s="71"/>
      <c r="R34" s="78"/>
      <c r="S34" s="78"/>
    </row>
    <row r="35" ht="48.75" customHeight="1" spans="1:19">
      <c r="A35" s="19">
        <v>4</v>
      </c>
      <c r="B35" s="20" t="s">
        <v>29</v>
      </c>
      <c r="C35" s="30">
        <v>0.55</v>
      </c>
      <c r="D35" s="31" t="s">
        <v>13</v>
      </c>
      <c r="E35" s="36">
        <f>I32</f>
        <v>4125</v>
      </c>
      <c r="F35" s="33">
        <f t="shared" si="1"/>
        <v>2268.75</v>
      </c>
      <c r="G35" s="34">
        <f t="shared" si="5"/>
        <v>2268.75</v>
      </c>
      <c r="H35" s="35">
        <f t="shared" si="2"/>
        <v>1</v>
      </c>
      <c r="I35" s="66">
        <v>2172</v>
      </c>
      <c r="J35" s="67">
        <f t="shared" si="3"/>
        <v>0.957355371900826</v>
      </c>
      <c r="K35" s="68">
        <f t="shared" si="4"/>
        <v>-0.0426446280991736</v>
      </c>
      <c r="L35" s="69" t="s">
        <v>62</v>
      </c>
      <c r="M35" s="71"/>
      <c r="P35" s="71"/>
      <c r="R35" s="78"/>
      <c r="S35" s="78"/>
    </row>
    <row r="36" ht="48.75" customHeight="1" spans="1:19">
      <c r="A36" s="19">
        <v>5</v>
      </c>
      <c r="B36" s="25" t="s">
        <v>30</v>
      </c>
      <c r="C36" s="30">
        <v>0.74</v>
      </c>
      <c r="D36" s="31" t="s">
        <v>20</v>
      </c>
      <c r="E36" s="32">
        <v>41</v>
      </c>
      <c r="F36" s="33">
        <f t="shared" si="1"/>
        <v>30.34</v>
      </c>
      <c r="G36" s="34">
        <f t="shared" si="5"/>
        <v>30.34</v>
      </c>
      <c r="H36" s="35">
        <f t="shared" si="2"/>
        <v>1</v>
      </c>
      <c r="I36" s="66">
        <v>37</v>
      </c>
      <c r="J36" s="67">
        <f t="shared" si="3"/>
        <v>1.21951219512195</v>
      </c>
      <c r="K36" s="68">
        <f t="shared" si="4"/>
        <v>0.219512195121951</v>
      </c>
      <c r="L36" s="69" t="s">
        <v>61</v>
      </c>
      <c r="M36" s="70"/>
      <c r="P36" s="70"/>
      <c r="R36" s="78"/>
      <c r="S36" s="78"/>
    </row>
    <row r="37" ht="48.75" customHeight="1" spans="1:19">
      <c r="A37" s="19">
        <v>6</v>
      </c>
      <c r="B37" s="25" t="s">
        <v>31</v>
      </c>
      <c r="C37" s="30">
        <v>0.5</v>
      </c>
      <c r="D37" s="31" t="s">
        <v>25</v>
      </c>
      <c r="E37" s="32">
        <v>4</v>
      </c>
      <c r="F37" s="33">
        <f t="shared" si="1"/>
        <v>2</v>
      </c>
      <c r="G37" s="34">
        <f t="shared" si="5"/>
        <v>2</v>
      </c>
      <c r="H37" s="35">
        <f t="shared" si="2"/>
        <v>1</v>
      </c>
      <c r="I37" s="66">
        <v>3</v>
      </c>
      <c r="J37" s="67">
        <f t="shared" si="3"/>
        <v>1.5</v>
      </c>
      <c r="K37" s="68">
        <f t="shared" si="4"/>
        <v>0.5</v>
      </c>
      <c r="L37" s="69" t="s">
        <v>61</v>
      </c>
      <c r="M37" s="70"/>
      <c r="P37" s="70"/>
      <c r="R37" s="78"/>
      <c r="S37" s="78"/>
    </row>
    <row r="38" ht="48.75" customHeight="1" spans="1:19">
      <c r="A38" s="19">
        <v>7</v>
      </c>
      <c r="B38" s="20" t="s">
        <v>32</v>
      </c>
      <c r="C38" s="30">
        <v>1</v>
      </c>
      <c r="D38" s="31" t="s">
        <v>13</v>
      </c>
      <c r="E38" s="32">
        <v>276</v>
      </c>
      <c r="F38" s="33">
        <v>12</v>
      </c>
      <c r="G38" s="34">
        <f t="shared" si="5"/>
        <v>12</v>
      </c>
      <c r="H38" s="35">
        <f t="shared" si="2"/>
        <v>1</v>
      </c>
      <c r="I38" s="66">
        <v>828</v>
      </c>
      <c r="J38" s="67">
        <f t="shared" si="3"/>
        <v>69</v>
      </c>
      <c r="K38" s="68">
        <f t="shared" si="4"/>
        <v>68</v>
      </c>
      <c r="L38" s="69" t="s">
        <v>61</v>
      </c>
      <c r="M38" s="70"/>
      <c r="P38" s="70"/>
      <c r="R38" s="78"/>
      <c r="S38" s="78"/>
    </row>
    <row r="39" ht="48.75" customHeight="1" spans="1:19">
      <c r="A39" s="19">
        <v>8</v>
      </c>
      <c r="B39" s="20" t="s">
        <v>34</v>
      </c>
      <c r="C39" s="30">
        <v>1</v>
      </c>
      <c r="D39" s="31" t="s">
        <v>20</v>
      </c>
      <c r="E39" s="32">
        <v>82</v>
      </c>
      <c r="F39" s="33">
        <f t="shared" ref="F39:F47" si="6">SUM(C39*E39)</f>
        <v>82</v>
      </c>
      <c r="G39" s="34">
        <f t="shared" si="5"/>
        <v>82</v>
      </c>
      <c r="H39" s="35">
        <f t="shared" si="2"/>
        <v>1</v>
      </c>
      <c r="I39" s="66">
        <v>95</v>
      </c>
      <c r="J39" s="67">
        <f t="shared" si="3"/>
        <v>1.15853658536585</v>
      </c>
      <c r="K39" s="68">
        <f t="shared" si="4"/>
        <v>0.158536585365854</v>
      </c>
      <c r="L39" s="69" t="s">
        <v>61</v>
      </c>
      <c r="M39" s="70"/>
      <c r="P39" s="70"/>
      <c r="R39" s="78"/>
      <c r="S39" s="78"/>
    </row>
    <row r="40" ht="48.75" customHeight="1" spans="1:19">
      <c r="A40" s="19">
        <v>9</v>
      </c>
      <c r="B40" s="20" t="s">
        <v>37</v>
      </c>
      <c r="C40" s="30">
        <v>1</v>
      </c>
      <c r="D40" s="31" t="s">
        <v>25</v>
      </c>
      <c r="E40" s="32">
        <v>8</v>
      </c>
      <c r="F40" s="33">
        <f t="shared" si="6"/>
        <v>8</v>
      </c>
      <c r="G40" s="34">
        <f t="shared" si="5"/>
        <v>8</v>
      </c>
      <c r="H40" s="35">
        <f t="shared" si="2"/>
        <v>1</v>
      </c>
      <c r="I40" s="66">
        <v>9</v>
      </c>
      <c r="J40" s="67">
        <f t="shared" si="3"/>
        <v>1.125</v>
      </c>
      <c r="K40" s="68">
        <f t="shared" si="4"/>
        <v>0.125</v>
      </c>
      <c r="L40" s="69" t="s">
        <v>61</v>
      </c>
      <c r="M40" s="70"/>
      <c r="P40" s="70"/>
      <c r="R40" s="78"/>
      <c r="S40" s="78"/>
    </row>
    <row r="41" ht="48.75" customHeight="1" spans="1:19">
      <c r="A41" s="19">
        <v>10</v>
      </c>
      <c r="B41" s="20" t="s">
        <v>38</v>
      </c>
      <c r="C41" s="30">
        <v>0.76</v>
      </c>
      <c r="D41" s="37" t="s">
        <v>39</v>
      </c>
      <c r="E41" s="32">
        <v>69</v>
      </c>
      <c r="F41" s="33">
        <f t="shared" si="6"/>
        <v>52.44</v>
      </c>
      <c r="G41" s="34">
        <f t="shared" ref="G41:G47" si="7">F41</f>
        <v>52.44</v>
      </c>
      <c r="H41" s="35">
        <f t="shared" si="2"/>
        <v>1</v>
      </c>
      <c r="I41" s="66">
        <v>66</v>
      </c>
      <c r="J41" s="67">
        <f t="shared" si="3"/>
        <v>1.25858123569794</v>
      </c>
      <c r="K41" s="68">
        <f t="shared" si="4"/>
        <v>0.25858123569794</v>
      </c>
      <c r="L41" s="69" t="s">
        <v>61</v>
      </c>
      <c r="M41" s="70"/>
      <c r="P41" s="70"/>
      <c r="R41" s="78"/>
      <c r="S41" s="78"/>
    </row>
    <row r="42" ht="48.75" customHeight="1" spans="1:19">
      <c r="A42" s="19">
        <v>11</v>
      </c>
      <c r="B42" s="20" t="s">
        <v>40</v>
      </c>
      <c r="C42" s="38">
        <v>0.78</v>
      </c>
      <c r="D42" s="37" t="s">
        <v>41</v>
      </c>
      <c r="E42" s="39">
        <v>3</v>
      </c>
      <c r="F42" s="33">
        <f t="shared" si="6"/>
        <v>2.34</v>
      </c>
      <c r="G42" s="34">
        <f t="shared" si="7"/>
        <v>2.34</v>
      </c>
      <c r="H42" s="35">
        <f t="shared" si="2"/>
        <v>1</v>
      </c>
      <c r="I42" s="66">
        <v>3</v>
      </c>
      <c r="J42" s="67">
        <f t="shared" si="3"/>
        <v>1.28205128205128</v>
      </c>
      <c r="K42" s="68">
        <f t="shared" si="4"/>
        <v>0.282051282051282</v>
      </c>
      <c r="L42" s="69" t="s">
        <v>61</v>
      </c>
      <c r="M42" s="70"/>
      <c r="P42" s="70"/>
      <c r="R42" s="78"/>
      <c r="S42" s="78"/>
    </row>
    <row r="43" ht="48.75" customHeight="1" spans="1:19">
      <c r="A43" s="19">
        <v>12</v>
      </c>
      <c r="B43" s="20" t="s">
        <v>43</v>
      </c>
      <c r="C43" s="38">
        <v>0.983</v>
      </c>
      <c r="D43" s="37" t="s">
        <v>44</v>
      </c>
      <c r="E43" s="39">
        <v>3</v>
      </c>
      <c r="F43" s="33">
        <f t="shared" si="6"/>
        <v>2.949</v>
      </c>
      <c r="G43" s="34">
        <f t="shared" si="7"/>
        <v>2.949</v>
      </c>
      <c r="H43" s="35">
        <f t="shared" si="2"/>
        <v>1</v>
      </c>
      <c r="I43" s="66">
        <v>3</v>
      </c>
      <c r="J43" s="67">
        <f t="shared" si="3"/>
        <v>1.01729399796541</v>
      </c>
      <c r="K43" s="68">
        <f t="shared" si="4"/>
        <v>0.0172939979654121</v>
      </c>
      <c r="L43" s="69" t="s">
        <v>61</v>
      </c>
      <c r="M43" s="70"/>
      <c r="P43" s="70"/>
      <c r="R43" s="78"/>
      <c r="S43" s="78"/>
    </row>
    <row r="44" ht="31.5" spans="1:13">
      <c r="A44" s="19">
        <v>13</v>
      </c>
      <c r="B44" s="25" t="s">
        <v>45</v>
      </c>
      <c r="C44" s="38">
        <v>0.175</v>
      </c>
      <c r="D44" s="37" t="s">
        <v>44</v>
      </c>
      <c r="E44" s="39">
        <v>3</v>
      </c>
      <c r="F44" s="33">
        <f t="shared" si="6"/>
        <v>0.525</v>
      </c>
      <c r="G44" s="34">
        <f t="shared" si="7"/>
        <v>0.525</v>
      </c>
      <c r="H44" s="35">
        <f t="shared" si="2"/>
        <v>1</v>
      </c>
      <c r="I44" s="66">
        <v>3</v>
      </c>
      <c r="J44" s="67">
        <f t="shared" si="3"/>
        <v>5.71428571428571</v>
      </c>
      <c r="K44" s="68">
        <f t="shared" si="4"/>
        <v>4.71428571428571</v>
      </c>
      <c r="L44" s="69" t="s">
        <v>61</v>
      </c>
      <c r="M44" s="44"/>
    </row>
    <row r="45" spans="1:13">
      <c r="A45" s="19">
        <v>14</v>
      </c>
      <c r="B45" s="20" t="s">
        <v>46</v>
      </c>
      <c r="C45" s="38">
        <v>1</v>
      </c>
      <c r="D45" s="37" t="s">
        <v>44</v>
      </c>
      <c r="E45" s="39">
        <v>6</v>
      </c>
      <c r="F45" s="33">
        <f t="shared" si="6"/>
        <v>6</v>
      </c>
      <c r="G45" s="34">
        <f t="shared" si="7"/>
        <v>6</v>
      </c>
      <c r="H45" s="35">
        <f t="shared" si="2"/>
        <v>1</v>
      </c>
      <c r="I45" s="66">
        <v>36</v>
      </c>
      <c r="J45" s="67">
        <f t="shared" si="3"/>
        <v>6</v>
      </c>
      <c r="K45" s="68">
        <f t="shared" si="4"/>
        <v>5</v>
      </c>
      <c r="L45" s="69" t="s">
        <v>61</v>
      </c>
      <c r="M45" s="44"/>
    </row>
    <row r="46" ht="47.25" spans="1:13">
      <c r="A46" s="19">
        <v>15</v>
      </c>
      <c r="B46" s="20" t="s">
        <v>47</v>
      </c>
      <c r="C46" s="38">
        <v>1</v>
      </c>
      <c r="D46" s="37" t="s">
        <v>48</v>
      </c>
      <c r="E46" s="39">
        <v>48</v>
      </c>
      <c r="F46" s="33">
        <f t="shared" si="6"/>
        <v>48</v>
      </c>
      <c r="G46" s="34">
        <f t="shared" si="7"/>
        <v>48</v>
      </c>
      <c r="H46" s="35">
        <f t="shared" si="2"/>
        <v>1</v>
      </c>
      <c r="I46" s="66">
        <v>564</v>
      </c>
      <c r="J46" s="67">
        <f t="shared" si="3"/>
        <v>11.75</v>
      </c>
      <c r="K46" s="68">
        <f t="shared" si="4"/>
        <v>10.75</v>
      </c>
      <c r="L46" s="69" t="s">
        <v>61</v>
      </c>
      <c r="M46" s="44"/>
    </row>
    <row r="47" ht="31.5" spans="1:13">
      <c r="A47" s="19">
        <v>16</v>
      </c>
      <c r="B47" s="25" t="s">
        <v>50</v>
      </c>
      <c r="C47" s="38">
        <v>1</v>
      </c>
      <c r="D47" s="37" t="s">
        <v>51</v>
      </c>
      <c r="E47" s="39">
        <v>7</v>
      </c>
      <c r="F47" s="33">
        <f t="shared" si="6"/>
        <v>7</v>
      </c>
      <c r="G47" s="34">
        <f t="shared" si="7"/>
        <v>7</v>
      </c>
      <c r="H47" s="35">
        <f t="shared" si="2"/>
        <v>1</v>
      </c>
      <c r="I47" s="66">
        <v>7</v>
      </c>
      <c r="J47" s="67">
        <f t="shared" si="3"/>
        <v>1</v>
      </c>
      <c r="K47" s="68">
        <f t="shared" si="4"/>
        <v>0</v>
      </c>
      <c r="L47" s="69" t="s">
        <v>61</v>
      </c>
      <c r="M47" s="44"/>
    </row>
    <row r="48" spans="13:13">
      <c r="M48" s="44"/>
    </row>
    <row r="49" ht="380.25" customHeight="1"/>
    <row r="50" spans="1:12">
      <c r="A50" s="40"/>
      <c r="B50" s="40"/>
      <c r="C50" s="40"/>
      <c r="D50" s="40"/>
      <c r="E50" s="40"/>
      <c r="F50" s="40"/>
      <c r="G50" s="40"/>
      <c r="H50" s="40"/>
      <c r="J50" s="72"/>
      <c r="K50" s="72"/>
      <c r="L50" s="73"/>
    </row>
    <row r="51" spans="1:12">
      <c r="A51" s="40"/>
      <c r="B51" s="40"/>
      <c r="C51" s="40"/>
      <c r="D51" s="40"/>
      <c r="E51" s="40"/>
      <c r="F51" s="40"/>
      <c r="G51" s="40"/>
      <c r="H51" s="40"/>
      <c r="J51" s="72"/>
      <c r="K51" s="72"/>
      <c r="L51" s="73"/>
    </row>
    <row r="52" spans="1:12">
      <c r="A52" s="40"/>
      <c r="B52" s="40"/>
      <c r="C52" s="40"/>
      <c r="D52" s="40"/>
      <c r="E52" s="40"/>
      <c r="F52" s="40"/>
      <c r="G52" s="40"/>
      <c r="H52" s="40"/>
      <c r="J52" s="72"/>
      <c r="K52" s="72"/>
      <c r="L52" s="73"/>
    </row>
    <row r="53" spans="1:12">
      <c r="A53" s="40"/>
      <c r="B53" s="40"/>
      <c r="C53" s="40"/>
      <c r="D53" s="40"/>
      <c r="E53" s="40"/>
      <c r="F53" s="40"/>
      <c r="G53" s="40"/>
      <c r="H53" s="40"/>
      <c r="J53" s="72"/>
      <c r="K53" s="72"/>
      <c r="L53" s="73"/>
    </row>
    <row r="54" spans="1:12">
      <c r="A54" s="40"/>
      <c r="B54" s="40"/>
      <c r="C54" s="40"/>
      <c r="D54" s="40"/>
      <c r="E54" s="40"/>
      <c r="F54" s="40"/>
      <c r="G54" s="40"/>
      <c r="H54" s="40"/>
      <c r="J54" s="72"/>
      <c r="K54" s="72"/>
      <c r="L54" s="73"/>
    </row>
    <row r="55" spans="1:12">
      <c r="A55" s="40"/>
      <c r="B55" s="40"/>
      <c r="C55" s="40"/>
      <c r="D55" s="40"/>
      <c r="E55" s="40"/>
      <c r="F55" s="40"/>
      <c r="G55" s="40"/>
      <c r="H55" s="40"/>
      <c r="J55" s="72"/>
      <c r="K55" s="72"/>
      <c r="L55" s="73"/>
    </row>
    <row r="56" spans="1:12">
      <c r="A56" s="40"/>
      <c r="B56" s="40"/>
      <c r="C56" s="40"/>
      <c r="D56" s="40"/>
      <c r="E56" s="40"/>
      <c r="F56" s="40"/>
      <c r="G56" s="40"/>
      <c r="H56" s="40"/>
      <c r="J56" s="72"/>
      <c r="K56" s="72"/>
      <c r="L56" s="73"/>
    </row>
    <row r="57" spans="1:12">
      <c r="A57" s="40"/>
      <c r="B57" s="40"/>
      <c r="C57" s="40"/>
      <c r="D57" s="40"/>
      <c r="E57" s="40"/>
      <c r="F57" s="40"/>
      <c r="G57" s="40"/>
      <c r="H57" s="40"/>
      <c r="J57" s="72"/>
      <c r="K57" s="72"/>
      <c r="L57" s="73"/>
    </row>
    <row r="58" spans="1:12">
      <c r="A58" s="40"/>
      <c r="B58" s="40"/>
      <c r="C58" s="40"/>
      <c r="D58" s="40"/>
      <c r="E58" s="40"/>
      <c r="F58" s="40"/>
      <c r="G58" s="40"/>
      <c r="H58" s="40"/>
      <c r="J58" s="72"/>
      <c r="K58" s="72"/>
      <c r="L58" s="73"/>
    </row>
    <row r="59" spans="1:12">
      <c r="A59" s="40"/>
      <c r="B59" s="40"/>
      <c r="C59" s="40"/>
      <c r="D59" s="40"/>
      <c r="E59" s="40"/>
      <c r="F59" s="40"/>
      <c r="G59" s="40"/>
      <c r="H59" s="40"/>
      <c r="J59" s="72"/>
      <c r="K59" s="72"/>
      <c r="L59" s="73"/>
    </row>
    <row r="60" spans="1:12">
      <c r="A60" s="40"/>
      <c r="B60" s="40"/>
      <c r="C60" s="40"/>
      <c r="D60" s="40"/>
      <c r="E60" s="40"/>
      <c r="F60" s="40"/>
      <c r="G60" s="40"/>
      <c r="H60" s="40"/>
      <c r="J60" s="72"/>
      <c r="K60" s="72"/>
      <c r="L60" s="73"/>
    </row>
    <row r="61" spans="1:12">
      <c r="A61" s="40"/>
      <c r="B61" s="40"/>
      <c r="C61" s="40"/>
      <c r="D61" s="40"/>
      <c r="E61" s="40"/>
      <c r="F61" s="40"/>
      <c r="G61" s="40"/>
      <c r="H61" s="40"/>
      <c r="J61" s="72"/>
      <c r="K61" s="72"/>
      <c r="L61" s="73"/>
    </row>
    <row r="62" spans="1:1">
      <c r="A62" s="14" t="s">
        <v>63</v>
      </c>
    </row>
    <row r="63" spans="1:1">
      <c r="A63" s="14"/>
    </row>
    <row r="64" s="3" customFormat="1" spans="1:12">
      <c r="A64" s="41" t="s">
        <v>3</v>
      </c>
      <c r="B64" s="41" t="s">
        <v>64</v>
      </c>
      <c r="C64" s="41" t="s">
        <v>65</v>
      </c>
      <c r="D64" s="41" t="s">
        <v>66</v>
      </c>
      <c r="E64" s="41" t="s">
        <v>67</v>
      </c>
      <c r="F64" s="41" t="s">
        <v>68</v>
      </c>
      <c r="G64" s="41" t="s">
        <v>69</v>
      </c>
      <c r="H64" s="42"/>
      <c r="I64" s="74"/>
      <c r="J64" s="75"/>
      <c r="K64" s="75"/>
      <c r="L64" s="76"/>
    </row>
    <row r="65" ht="48" customHeight="1" spans="1:12">
      <c r="A65" s="79">
        <v>1</v>
      </c>
      <c r="B65" s="20" t="s">
        <v>29</v>
      </c>
      <c r="C65" s="80">
        <v>2</v>
      </c>
      <c r="D65" s="80">
        <v>4</v>
      </c>
      <c r="E65" s="80">
        <v>4</v>
      </c>
      <c r="F65" s="81">
        <f>SUM(C65:E65)</f>
        <v>10</v>
      </c>
      <c r="G65" s="80">
        <v>1</v>
      </c>
      <c r="H65" s="82"/>
      <c r="I65" s="105"/>
      <c r="J65" s="106"/>
      <c r="K65" s="106"/>
      <c r="L65" s="82"/>
    </row>
    <row r="66" spans="1:12">
      <c r="A66" s="83"/>
      <c r="B66" s="84"/>
      <c r="C66" s="82"/>
      <c r="D66" s="82"/>
      <c r="E66" s="82"/>
      <c r="F66" s="82"/>
      <c r="G66" s="82"/>
      <c r="H66" s="82"/>
      <c r="I66" s="107"/>
      <c r="L66" s="87"/>
    </row>
    <row r="67" spans="1:12">
      <c r="A67" s="85" t="s">
        <v>70</v>
      </c>
      <c r="B67" s="86" t="s">
        <v>71</v>
      </c>
      <c r="C67" s="82"/>
      <c r="D67" s="82"/>
      <c r="E67" s="82"/>
      <c r="F67" s="82"/>
      <c r="G67" s="82"/>
      <c r="H67" s="82"/>
      <c r="I67" s="107"/>
      <c r="L67" s="87"/>
    </row>
    <row r="68" spans="1:12">
      <c r="A68" s="86"/>
      <c r="B68" s="85" t="s">
        <v>72</v>
      </c>
      <c r="C68" s="87"/>
      <c r="D68" s="87"/>
      <c r="E68" s="87"/>
      <c r="F68" s="87"/>
      <c r="G68" s="87"/>
      <c r="H68" s="87"/>
      <c r="I68" s="107"/>
      <c r="L68" s="108"/>
    </row>
    <row r="69" ht="18.95" customHeight="1" spans="1:12">
      <c r="A69" s="86"/>
      <c r="B69" s="85" t="s">
        <v>73</v>
      </c>
      <c r="C69" s="87"/>
      <c r="D69" s="87"/>
      <c r="E69" s="87"/>
      <c r="F69" s="87"/>
      <c r="G69" s="87"/>
      <c r="H69" s="87"/>
      <c r="I69" s="107"/>
      <c r="L69" s="108"/>
    </row>
    <row r="70" spans="1:12">
      <c r="A70" s="86"/>
      <c r="B70" s="85" t="s">
        <v>74</v>
      </c>
      <c r="C70" s="87"/>
      <c r="D70" s="87"/>
      <c r="E70" s="87"/>
      <c r="F70" s="87"/>
      <c r="G70" s="87"/>
      <c r="H70" s="87"/>
      <c r="I70" s="107"/>
      <c r="L70" s="108"/>
    </row>
    <row r="71" spans="1:12">
      <c r="A71" s="88"/>
      <c r="B71" s="89"/>
      <c r="C71" s="87"/>
      <c r="D71" s="87"/>
      <c r="E71" s="87"/>
      <c r="F71" s="87"/>
      <c r="G71" s="87"/>
      <c r="H71" s="87"/>
      <c r="I71" s="107"/>
      <c r="L71" s="108"/>
    </row>
    <row r="72" s="4" customFormat="1" spans="1:12">
      <c r="A72" s="88"/>
      <c r="B72" s="89"/>
      <c r="C72" s="87"/>
      <c r="D72" s="87"/>
      <c r="E72" s="87"/>
      <c r="F72" s="87"/>
      <c r="G72" s="87"/>
      <c r="H72" s="87"/>
      <c r="I72" s="107"/>
      <c r="J72" s="6"/>
      <c r="K72" s="6"/>
      <c r="L72" s="108"/>
    </row>
    <row r="73" s="4" customFormat="1" spans="1:12">
      <c r="A73" s="90" t="s">
        <v>75</v>
      </c>
      <c r="B73" s="89"/>
      <c r="C73" s="87"/>
      <c r="D73" s="87"/>
      <c r="E73" s="87"/>
      <c r="F73" s="87"/>
      <c r="G73" s="87"/>
      <c r="H73" s="87"/>
      <c r="I73" s="107"/>
      <c r="J73" s="6"/>
      <c r="K73" s="6"/>
      <c r="L73" s="108"/>
    </row>
    <row r="74" s="4" customFormat="1" spans="1:12">
      <c r="A74" s="88"/>
      <c r="B74" s="89"/>
      <c r="C74" s="87"/>
      <c r="D74" s="87"/>
      <c r="E74" s="87"/>
      <c r="F74" s="87"/>
      <c r="G74" s="87"/>
      <c r="H74" s="87"/>
      <c r="I74" s="107"/>
      <c r="J74" s="6"/>
      <c r="K74" s="6"/>
      <c r="L74" s="108"/>
    </row>
    <row r="75" s="5" customFormat="1" spans="1:15">
      <c r="A75" s="41" t="s">
        <v>3</v>
      </c>
      <c r="B75" s="63" t="s">
        <v>76</v>
      </c>
      <c r="C75" s="91" t="s">
        <v>77</v>
      </c>
      <c r="D75" s="92"/>
      <c r="E75" s="92"/>
      <c r="F75" s="92"/>
      <c r="G75" s="92"/>
      <c r="H75" s="92"/>
      <c r="I75" s="51" t="s">
        <v>78</v>
      </c>
      <c r="J75" s="109" t="s">
        <v>79</v>
      </c>
      <c r="K75" s="109"/>
      <c r="L75" s="41"/>
      <c r="M75" s="41"/>
      <c r="N75" s="41"/>
      <c r="O75" s="110" t="s">
        <v>80</v>
      </c>
    </row>
    <row r="76" s="5" customFormat="1" ht="31.5" spans="1:15">
      <c r="A76" s="41"/>
      <c r="B76" s="63"/>
      <c r="C76" s="93" t="s">
        <v>81</v>
      </c>
      <c r="D76" s="93" t="s">
        <v>82</v>
      </c>
      <c r="E76" s="93" t="s">
        <v>83</v>
      </c>
      <c r="F76" s="93" t="s">
        <v>84</v>
      </c>
      <c r="G76" s="93" t="s">
        <v>85</v>
      </c>
      <c r="H76" s="93" t="s">
        <v>86</v>
      </c>
      <c r="I76" s="111"/>
      <c r="J76" s="112" t="s">
        <v>87</v>
      </c>
      <c r="K76" s="52" t="s">
        <v>88</v>
      </c>
      <c r="L76" s="110" t="s">
        <v>89</v>
      </c>
      <c r="M76" s="110" t="s">
        <v>10</v>
      </c>
      <c r="N76" s="113" t="s">
        <v>90</v>
      </c>
      <c r="O76" s="114"/>
    </row>
    <row r="77" s="4" customFormat="1" ht="96" customHeight="1" spans="1:15">
      <c r="A77" s="94">
        <v>1</v>
      </c>
      <c r="B77" s="95" t="s">
        <v>29</v>
      </c>
      <c r="C77" s="96" t="s">
        <v>91</v>
      </c>
      <c r="D77" s="96" t="s">
        <v>92</v>
      </c>
      <c r="E77" s="96" t="s">
        <v>93</v>
      </c>
      <c r="F77" s="96" t="s">
        <v>94</v>
      </c>
      <c r="G77" s="96" t="s">
        <v>94</v>
      </c>
      <c r="H77" s="96" t="s">
        <v>94</v>
      </c>
      <c r="I77" s="115" t="s">
        <v>95</v>
      </c>
      <c r="J77" s="115" t="s">
        <v>96</v>
      </c>
      <c r="K77" s="115" t="s">
        <v>97</v>
      </c>
      <c r="L77" s="116">
        <v>2024</v>
      </c>
      <c r="M77" s="115" t="s">
        <v>98</v>
      </c>
      <c r="N77" s="117" t="s">
        <v>99</v>
      </c>
      <c r="O77" s="117" t="s">
        <v>100</v>
      </c>
    </row>
    <row r="78" s="4" customFormat="1" spans="1:12">
      <c r="A78" s="88"/>
      <c r="B78" s="89"/>
      <c r="C78" s="87"/>
      <c r="D78" s="87"/>
      <c r="E78" s="87"/>
      <c r="F78" s="87"/>
      <c r="G78" s="87"/>
      <c r="H78" s="87"/>
      <c r="I78" s="107"/>
      <c r="J78" s="6"/>
      <c r="K78" s="6"/>
      <c r="L78" s="108"/>
    </row>
    <row r="79" spans="1:12">
      <c r="A79" s="97" t="s">
        <v>101</v>
      </c>
      <c r="B79" s="73" t="s">
        <v>102</v>
      </c>
      <c r="C79" s="73"/>
      <c r="D79" s="73"/>
      <c r="E79" s="73"/>
      <c r="F79" s="73"/>
      <c r="G79" s="73"/>
      <c r="H79" s="73"/>
      <c r="I79" s="72"/>
      <c r="J79" s="72"/>
      <c r="K79" s="72"/>
      <c r="L79" s="73"/>
    </row>
    <row r="81" ht="29.25" customHeight="1" spans="1:12">
      <c r="A81" s="97"/>
      <c r="B81" s="73"/>
      <c r="C81" s="73"/>
      <c r="D81" s="73"/>
      <c r="E81" s="73"/>
      <c r="F81" s="73"/>
      <c r="G81" s="73"/>
      <c r="H81" s="73"/>
      <c r="I81" s="72"/>
      <c r="J81" s="72"/>
      <c r="K81" s="72"/>
      <c r="L81" s="73"/>
    </row>
    <row r="82" spans="2:13">
      <c r="B82" s="97" t="s">
        <v>103</v>
      </c>
      <c r="G82" s="97" t="s">
        <v>104</v>
      </c>
      <c r="H82" s="98"/>
      <c r="K82" s="118" t="s">
        <v>105</v>
      </c>
      <c r="L82" s="118"/>
      <c r="M82" s="119"/>
    </row>
    <row r="83" customHeight="1" spans="2:13">
      <c r="B83" s="99" t="s">
        <v>106</v>
      </c>
      <c r="C83" s="100"/>
      <c r="F83" s="101"/>
      <c r="G83" s="101" t="s">
        <v>107</v>
      </c>
      <c r="H83" s="101"/>
      <c r="K83" s="120" t="s">
        <v>108</v>
      </c>
      <c r="L83" s="120"/>
      <c r="M83" s="120"/>
    </row>
    <row r="84" spans="2:13">
      <c r="B84" s="99"/>
      <c r="C84" s="100"/>
      <c r="F84" s="101"/>
      <c r="G84" s="101"/>
      <c r="H84" s="101"/>
      <c r="K84" s="121"/>
      <c r="L84" s="122"/>
      <c r="M84" s="119"/>
    </row>
    <row r="85" spans="2:13">
      <c r="B85" s="99"/>
      <c r="C85" s="100"/>
      <c r="F85" s="101"/>
      <c r="G85" s="101"/>
      <c r="H85" s="101"/>
      <c r="K85" s="121"/>
      <c r="L85" s="122"/>
      <c r="M85" s="119"/>
    </row>
    <row r="86" spans="2:13">
      <c r="B86" s="99"/>
      <c r="C86" s="100"/>
      <c r="F86" s="101"/>
      <c r="G86" s="101"/>
      <c r="H86" s="101"/>
      <c r="K86" s="121"/>
      <c r="L86" s="122"/>
      <c r="M86" s="119"/>
    </row>
    <row r="87" spans="2:13">
      <c r="B87" s="99"/>
      <c r="C87" s="100"/>
      <c r="F87" s="101"/>
      <c r="G87" s="101"/>
      <c r="H87" s="101"/>
      <c r="K87" s="121"/>
      <c r="L87" s="122"/>
      <c r="M87" s="119"/>
    </row>
    <row r="88" spans="2:13">
      <c r="B88" s="102" t="s">
        <v>109</v>
      </c>
      <c r="C88" s="103"/>
      <c r="G88" s="102" t="s">
        <v>110</v>
      </c>
      <c r="H88" s="102"/>
      <c r="K88" s="123" t="s">
        <v>111</v>
      </c>
      <c r="L88" s="123"/>
      <c r="M88" s="124"/>
    </row>
    <row r="89" spans="1:13">
      <c r="A89" s="100"/>
      <c r="B89" s="104" t="s">
        <v>112</v>
      </c>
      <c r="C89" s="100"/>
      <c r="F89" s="100"/>
      <c r="G89" s="99" t="s">
        <v>113</v>
      </c>
      <c r="H89" s="99"/>
      <c r="K89" s="122" t="s">
        <v>114</v>
      </c>
      <c r="L89" s="122"/>
      <c r="M89" s="124"/>
    </row>
  </sheetData>
  <mergeCells count="32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75:H75"/>
    <mergeCell ref="J75:N75"/>
    <mergeCell ref="B79:L79"/>
    <mergeCell ref="K82:L82"/>
    <mergeCell ref="K83:M83"/>
    <mergeCell ref="K88:L88"/>
    <mergeCell ref="K89:L89"/>
    <mergeCell ref="A75:A76"/>
    <mergeCell ref="B75:B76"/>
    <mergeCell ref="I75:I76"/>
    <mergeCell ref="O75:O76"/>
  </mergeCells>
  <pageMargins left="0.21" right="0.21" top="0.3" bottom="0.31" header="0.3" footer="0.3"/>
  <pageSetup paperSize="20000" scale="56" fitToHeight="0" orientation="landscape" horizontalDpi="600" verticalDpi="600"/>
  <headerFooter/>
  <rowBreaks count="3" manualBreakCount="3">
    <brk id="28" max="14" man="1"/>
    <brk id="70" max="14" man="1"/>
    <brk id="89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SEMESTER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2023-11-10T06:36:00Z</dcterms:created>
  <dcterms:modified xsi:type="dcterms:W3CDTF">2024-01-15T03:11:02Z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378802027DB94D98B39B1EAB24059928_13</vt:lpwstr>
  </property>
  <property fmtid="{D5CDD505-2E9C-101B-9397-08002B2CF9AE}" pid="3" name="KSOProductBuildVer">
    <vt:lpwstr>1033-12.2.0.13412</vt:lpwstr>
  </property>
</Properties>
</file>